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INFORMACION CONTABL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J44" i="1"/>
  <c r="I42" i="1"/>
  <c r="I40" i="1"/>
  <c r="J40" i="1" s="1"/>
  <c r="I39" i="1"/>
  <c r="J39" i="1" s="1"/>
  <c r="J36" i="1" s="1"/>
  <c r="J34" i="1" s="1"/>
  <c r="J38" i="1"/>
  <c r="J32" i="1"/>
  <c r="I32" i="1"/>
  <c r="J31" i="1"/>
  <c r="I31" i="1"/>
  <c r="J30" i="1"/>
  <c r="I30" i="1"/>
  <c r="J29" i="1"/>
  <c r="J25" i="1" s="1"/>
  <c r="I29" i="1"/>
  <c r="I28" i="1"/>
  <c r="I25" i="1"/>
  <c r="E24" i="1"/>
  <c r="J14" i="1"/>
  <c r="E14" i="1"/>
  <c r="E12" i="1" s="1"/>
  <c r="J12" i="1" l="1"/>
  <c r="I36" i="1"/>
  <c r="I34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<sst xmlns="http://schemas.openxmlformats.org/spreadsheetml/2006/main" count="62" uniqueCount="59">
  <si>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</si>
  <si>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DEL 01 DE ENERO AL 31 DE MARZO DEL 2018</t>
  </si>
  <si>
    <t>(Pesos)</t>
  </si>
  <si>
    <t>Ente Público:</t>
  </si>
  <si>
    <t>INSTITUTO TECNOLOGICO SUPERIOR DE IRAPUATO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</si>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</sst>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4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7" fontId="0" fillId="3" borderId="0" xfId="0" applyNumberFormat="1" applyFill="1" applyBorder="1"/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37" fontId="0" fillId="3" borderId="0" xfId="0" applyNumberForma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9" fillId="3" borderId="0" xfId="0" applyFont="1" applyFill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torres\Desktop\INFO.%20C.P.%20MARTHA\EDOS.%20FIN.%202017\2do%20Trimestre\EDOS.%20FIN.%202DO%20TRIM%202017-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 refreshError="1">
        <row r="17">
          <cell r="I17">
            <v>0</v>
          </cell>
        </row>
        <row r="30">
          <cell r="I30">
            <v>184273.38</v>
          </cell>
          <cell r="J30">
            <v>2710154.91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44">
          <cell r="I44">
            <v>-441176224.31999999</v>
          </cell>
          <cell r="J44">
            <v>-430407219.70999998</v>
          </cell>
        </row>
        <row r="45">
          <cell r="I45">
            <v>-182016.1</v>
          </cell>
          <cell r="J45">
            <v>-182016.1</v>
          </cell>
        </row>
        <row r="46">
          <cell r="I46">
            <v>0</v>
          </cell>
          <cell r="J46">
            <v>0</v>
          </cell>
        </row>
        <row r="50">
          <cell r="I50">
            <v>-3298857.94</v>
          </cell>
          <cell r="J50">
            <v>9403287.0899999999</v>
          </cell>
        </row>
        <row r="52">
          <cell r="I52">
            <v>0</v>
          </cell>
          <cell r="J52">
            <v>0</v>
          </cell>
        </row>
        <row r="53">
          <cell r="I53">
            <v>-2203241.88</v>
          </cell>
          <cell r="J53">
            <v>-2203241.88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workbookViewId="0">
      <selection activeCell="C68" sqref="C68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/>
      <c r="E12" s="36">
        <f>E14+E24</f>
        <v>9212448.25</v>
      </c>
      <c r="F12" s="33"/>
      <c r="G12" s="35" t="s">
        <v>9</v>
      </c>
      <c r="H12" s="35"/>
      <c r="I12" s="36"/>
      <c r="J12" s="36">
        <f>J14+J25</f>
        <v>14931163.27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41"/>
      <c r="E14" s="40">
        <f>+E17+E18-D16</f>
        <v>7972143.7199999997</v>
      </c>
      <c r="F14" s="33"/>
      <c r="G14" s="35" t="s">
        <v>11</v>
      </c>
      <c r="H14" s="35"/>
      <c r="I14" s="36"/>
      <c r="J14" s="36">
        <f>SUM(J16:J23)-SUM(I16:I24)</f>
        <v>14931163.27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ht="15" x14ac:dyDescent="0.25">
      <c r="A16" s="34"/>
      <c r="B16" s="42" t="s">
        <v>12</v>
      </c>
      <c r="C16" s="42"/>
      <c r="D16" s="40">
        <v>4041453.88</v>
      </c>
      <c r="E16" s="43"/>
      <c r="F16" s="33"/>
      <c r="G16" s="42" t="s">
        <v>13</v>
      </c>
      <c r="H16" s="42"/>
      <c r="I16" s="40"/>
      <c r="J16" s="40">
        <v>14962698.27</v>
      </c>
      <c r="K16" s="29"/>
    </row>
    <row r="17" spans="1:11" ht="15" x14ac:dyDescent="0.25">
      <c r="A17" s="34"/>
      <c r="B17" s="42" t="s">
        <v>14</v>
      </c>
      <c r="C17" s="42"/>
      <c r="D17" s="43"/>
      <c r="E17" s="40">
        <v>10577660.789999999</v>
      </c>
      <c r="F17" s="33"/>
      <c r="G17" s="42" t="s">
        <v>15</v>
      </c>
      <c r="H17" s="42"/>
      <c r="I17" s="40"/>
      <c r="J17" s="40"/>
      <c r="K17" s="29"/>
    </row>
    <row r="18" spans="1:11" ht="15" x14ac:dyDescent="0.25">
      <c r="A18" s="34"/>
      <c r="B18" s="42" t="s">
        <v>16</v>
      </c>
      <c r="C18" s="42"/>
      <c r="D18" s="40"/>
      <c r="E18" s="43">
        <v>1435936.81</v>
      </c>
      <c r="F18" s="33"/>
      <c r="G18" s="42" t="s">
        <v>17</v>
      </c>
      <c r="H18" s="42"/>
      <c r="I18" s="40"/>
      <c r="J18" s="40"/>
      <c r="K18" s="29"/>
    </row>
    <row r="19" spans="1:11" x14ac:dyDescent="0.2">
      <c r="A19" s="34"/>
      <c r="B19" s="42" t="s">
        <v>18</v>
      </c>
      <c r="C19" s="42"/>
      <c r="D19" s="40"/>
      <c r="E19" s="40"/>
      <c r="F19" s="33"/>
      <c r="G19" s="42" t="s">
        <v>19</v>
      </c>
      <c r="H19" s="42"/>
      <c r="I19" s="40"/>
      <c r="J19" s="40"/>
      <c r="K19" s="29"/>
    </row>
    <row r="20" spans="1:11" x14ac:dyDescent="0.2">
      <c r="A20" s="34"/>
      <c r="B20" s="42" t="s">
        <v>20</v>
      </c>
      <c r="C20" s="42"/>
      <c r="D20" s="40"/>
      <c r="E20" s="40"/>
      <c r="F20" s="33"/>
      <c r="G20" s="42" t="s">
        <v>21</v>
      </c>
      <c r="H20" s="42"/>
      <c r="I20" s="40"/>
      <c r="J20" s="40"/>
      <c r="K20" s="29"/>
    </row>
    <row r="21" spans="1:11" ht="25.5" customHeight="1" x14ac:dyDescent="0.25">
      <c r="A21" s="34"/>
      <c r="B21" s="42" t="s">
        <v>22</v>
      </c>
      <c r="C21" s="42"/>
      <c r="D21" s="40"/>
      <c r="E21" s="40"/>
      <c r="F21" s="33"/>
      <c r="G21" s="44" t="s">
        <v>23</v>
      </c>
      <c r="H21" s="44"/>
      <c r="I21" s="43">
        <v>31535</v>
      </c>
      <c r="J21" s="40"/>
      <c r="K21" s="29"/>
    </row>
    <row r="22" spans="1:11" x14ac:dyDescent="0.2">
      <c r="A22" s="34"/>
      <c r="B22" s="42" t="s">
        <v>24</v>
      </c>
      <c r="C22" s="42"/>
      <c r="D22" s="40"/>
      <c r="E22" s="40"/>
      <c r="F22" s="33"/>
      <c r="G22" s="42" t="s">
        <v>25</v>
      </c>
      <c r="H22" s="42"/>
      <c r="I22" s="40"/>
      <c r="J22" s="40"/>
      <c r="K22" s="29"/>
    </row>
    <row r="23" spans="1:11" ht="15" x14ac:dyDescent="0.25">
      <c r="A23" s="37"/>
      <c r="B23" s="38"/>
      <c r="C23" s="39"/>
      <c r="D23" s="40"/>
      <c r="E23" s="40"/>
      <c r="F23" s="33"/>
      <c r="G23" s="42" t="s">
        <v>26</v>
      </c>
      <c r="H23" s="42"/>
      <c r="I23" s="43"/>
      <c r="J23" s="40"/>
      <c r="K23" s="29"/>
    </row>
    <row r="24" spans="1:11" x14ac:dyDescent="0.2">
      <c r="A24" s="37"/>
      <c r="B24" s="35" t="s">
        <v>27</v>
      </c>
      <c r="C24" s="35"/>
      <c r="D24" s="36"/>
      <c r="E24" s="36">
        <f>+E28+E29</f>
        <v>1240304.53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5" t="s">
        <v>28</v>
      </c>
      <c r="H25" s="45"/>
      <c r="I25" s="40">
        <f>SUM(I27:I32)</f>
        <v>0</v>
      </c>
      <c r="J25" s="40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0"/>
      <c r="E26" s="40"/>
      <c r="F26" s="33"/>
      <c r="G26" s="38"/>
      <c r="H26" s="38"/>
      <c r="I26" s="40"/>
      <c r="J26" s="40"/>
      <c r="K26" s="29"/>
    </row>
    <row r="27" spans="1:11" x14ac:dyDescent="0.2">
      <c r="A27" s="34"/>
      <c r="B27" s="42" t="s">
        <v>30</v>
      </c>
      <c r="C27" s="42"/>
      <c r="D27" s="40"/>
      <c r="E27" s="40"/>
      <c r="F27" s="33"/>
      <c r="G27" s="42" t="s">
        <v>31</v>
      </c>
      <c r="H27" s="42"/>
      <c r="I27" s="40"/>
      <c r="J27" s="40"/>
      <c r="K27" s="29"/>
    </row>
    <row r="28" spans="1:11" ht="15" x14ac:dyDescent="0.25">
      <c r="A28" s="34"/>
      <c r="B28" s="42" t="s">
        <v>32</v>
      </c>
      <c r="C28" s="42"/>
      <c r="D28" s="40"/>
      <c r="E28" s="43">
        <v>498384.29</v>
      </c>
      <c r="F28" s="33"/>
      <c r="G28" s="42" t="s">
        <v>33</v>
      </c>
      <c r="H28" s="42"/>
      <c r="I28" s="40">
        <f>IF([1]ESF!I30&gt;[1]ESF!J30,[1]ESF!I30-[1]ESF!J30,0)</f>
        <v>0</v>
      </c>
      <c r="J28" s="40"/>
      <c r="K28" s="29"/>
    </row>
    <row r="29" spans="1:11" ht="15" x14ac:dyDescent="0.25">
      <c r="A29" s="34"/>
      <c r="B29" s="42" t="s">
        <v>34</v>
      </c>
      <c r="C29" s="42"/>
      <c r="D29" s="40"/>
      <c r="E29" s="43">
        <v>741920.24</v>
      </c>
      <c r="F29" s="33"/>
      <c r="G29" s="42" t="s">
        <v>35</v>
      </c>
      <c r="H29" s="42"/>
      <c r="I29" s="40">
        <f>IF([1]ESF!I31&gt;[1]ESF!J31,[1]ESF!I31-[1]ESF!J31,0)</f>
        <v>0</v>
      </c>
      <c r="J29" s="40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0"/>
      <c r="E30" s="40"/>
      <c r="F30" s="33"/>
      <c r="G30" s="42" t="s">
        <v>37</v>
      </c>
      <c r="H30" s="42"/>
      <c r="I30" s="40">
        <f>IF([1]ESF!I32&gt;[1]ESF!J32,[1]ESF!I32-[1]ESF!J32,0)</f>
        <v>0</v>
      </c>
      <c r="J30" s="40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6"/>
      <c r="E31" s="40"/>
      <c r="F31" s="33"/>
      <c r="G31" s="44" t="s">
        <v>39</v>
      </c>
      <c r="H31" s="44"/>
      <c r="I31" s="40">
        <f>IF([1]ESF!I33&gt;[1]ESF!J33,[1]ESF!I33-[1]ESF!J33,0)</f>
        <v>0</v>
      </c>
      <c r="J31" s="40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0"/>
      <c r="E32" s="40"/>
      <c r="F32" s="33"/>
      <c r="G32" s="42" t="s">
        <v>41</v>
      </c>
      <c r="H32" s="42"/>
      <c r="I32" s="40">
        <f>IF([1]ESF!I34&gt;[1]ESF!J34,[1]ESF!I34-[1]ESF!J34,0)</f>
        <v>0</v>
      </c>
      <c r="J32" s="40">
        <f>IF(I32&gt;0,0,[1]ESF!J34-[1]ESF!I34)</f>
        <v>0</v>
      </c>
      <c r="K32" s="29"/>
    </row>
    <row r="33" spans="1:11" ht="25.5" customHeight="1" x14ac:dyDescent="0.2">
      <c r="A33" s="34"/>
      <c r="B33" s="44" t="s">
        <v>42</v>
      </c>
      <c r="C33" s="44"/>
      <c r="D33" s="40"/>
      <c r="E33" s="40"/>
      <c r="F33" s="33"/>
      <c r="G33" s="38"/>
      <c r="H33" s="38"/>
      <c r="I33" s="40"/>
      <c r="J33" s="40"/>
      <c r="K33" s="29"/>
    </row>
    <row r="34" spans="1:11" x14ac:dyDescent="0.2">
      <c r="A34" s="34"/>
      <c r="B34" s="42" t="s">
        <v>43</v>
      </c>
      <c r="C34" s="42"/>
      <c r="D34" s="47"/>
      <c r="E34" s="40"/>
      <c r="F34" s="33"/>
      <c r="G34" s="35" t="s">
        <v>44</v>
      </c>
      <c r="H34" s="35"/>
      <c r="I34" s="36">
        <f>+I36+I42</f>
        <v>24143611.520000003</v>
      </c>
      <c r="J34" s="40">
        <f>J36+J42+J50</f>
        <v>0</v>
      </c>
      <c r="K34" s="29"/>
    </row>
    <row r="35" spans="1:11" x14ac:dyDescent="0.2">
      <c r="A35" s="37"/>
      <c r="B35" s="38"/>
      <c r="C35" s="39"/>
      <c r="D35" s="48"/>
      <c r="E35" s="48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40">
        <f>SUM(I38:I40)</f>
        <v>4748137.53</v>
      </c>
      <c r="J36" s="40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ht="15" x14ac:dyDescent="0.25">
      <c r="A38" s="34"/>
      <c r="B38" s="15"/>
      <c r="C38" s="15"/>
      <c r="D38" s="15"/>
      <c r="E38" s="15"/>
      <c r="F38" s="33"/>
      <c r="G38" s="42" t="s">
        <v>46</v>
      </c>
      <c r="H38" s="42"/>
      <c r="I38" s="43">
        <v>4748137.53</v>
      </c>
      <c r="J38" s="40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2" t="s">
        <v>47</v>
      </c>
      <c r="H39" s="42"/>
      <c r="I39" s="40">
        <f>IF([1]ESF!I45&gt;[1]ESF!J45,[1]ESF!I45-[1]ESF!J45,0)</f>
        <v>0</v>
      </c>
      <c r="J39" s="40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0">
        <f>IF([1]ESF!I46&gt;[1]ESF!J46,[1]ESF!I46-[1]ESF!J46,0)</f>
        <v>0</v>
      </c>
      <c r="J40" s="40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40">
        <f>+I44-J45</f>
        <v>19395473.990000002</v>
      </c>
      <c r="J42" s="40"/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ht="15" x14ac:dyDescent="0.25">
      <c r="A44" s="34"/>
      <c r="B44" s="15"/>
      <c r="C44" s="15"/>
      <c r="D44" s="15"/>
      <c r="E44" s="15"/>
      <c r="F44" s="33"/>
      <c r="G44" s="42" t="s">
        <v>50</v>
      </c>
      <c r="H44" s="42"/>
      <c r="I44" s="43">
        <v>25642299.260000002</v>
      </c>
      <c r="J44" s="40">
        <f>IF(I44&gt;0,0,[1]ESF!J50-[1]ESF!I50)</f>
        <v>0</v>
      </c>
      <c r="K44" s="29"/>
    </row>
    <row r="45" spans="1:11" ht="15" x14ac:dyDescent="0.25">
      <c r="A45" s="34"/>
      <c r="B45" s="15"/>
      <c r="C45" s="15"/>
      <c r="D45" s="15"/>
      <c r="E45" s="15"/>
      <c r="F45" s="33"/>
      <c r="G45" s="42" t="s">
        <v>51</v>
      </c>
      <c r="H45" s="42"/>
      <c r="I45" s="40"/>
      <c r="J45" s="43">
        <v>6246825.2699999996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0">
        <f>IF([1]ESF!I52&gt;[1]ESF!J52,[1]ESF!I52-[1]ESF!J52,0)</f>
        <v>0</v>
      </c>
      <c r="J46" s="40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0">
        <f>IF([1]ESF!I53&gt;[1]ESF!J53,[1]ESF!I53-[1]ESF!J53,0)</f>
        <v>0</v>
      </c>
      <c r="J47" s="40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2" t="s">
        <v>54</v>
      </c>
      <c r="H48" s="42"/>
      <c r="I48" s="40">
        <f>IF([1]ESF!I54&gt;[1]ESF!J54,[1]ESF!I54-[1]ESF!J54,0)</f>
        <v>0</v>
      </c>
      <c r="J48" s="40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40">
        <f>SUM(I52:I53)</f>
        <v>0</v>
      </c>
      <c r="J50" s="40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0">
        <f>IF([1]ESF!I58&gt;[1]ESF!J58,[1]ESF!I58-[1]ESF!J58,0)</f>
        <v>0</v>
      </c>
      <c r="J52" s="40">
        <f>IF(I52&gt;0,0,[1]ESF!J58-[1]ESF!I58)</f>
        <v>0</v>
      </c>
      <c r="K52" s="29"/>
    </row>
    <row r="53" spans="1:11" ht="19.5" customHeight="1" x14ac:dyDescent="0.2">
      <c r="A53" s="49"/>
      <c r="B53" s="50"/>
      <c r="C53" s="50"/>
      <c r="D53" s="50"/>
      <c r="E53" s="50"/>
      <c r="F53" s="51"/>
      <c r="G53" s="52" t="s">
        <v>57</v>
      </c>
      <c r="H53" s="52"/>
      <c r="I53" s="53">
        <f>IF([1]ESF!I59&gt;[1]ESF!J59,[1]ESF!I59-[1]ESF!J59,0)</f>
        <v>0</v>
      </c>
      <c r="J53" s="53">
        <f>IF(I53&gt;0,0,[1]ESF!J59-[1]ESF!I59)</f>
        <v>0</v>
      </c>
      <c r="K53" s="54"/>
    </row>
    <row r="54" spans="1:11" ht="6" customHeight="1" x14ac:dyDescent="0.2">
      <c r="A54" s="55"/>
      <c r="B54" s="50"/>
      <c r="C54" s="56"/>
      <c r="D54" s="57"/>
      <c r="E54" s="58"/>
      <c r="F54" s="58"/>
      <c r="G54" s="50"/>
      <c r="H54" s="59"/>
      <c r="I54" s="57"/>
      <c r="J54" s="58"/>
      <c r="K54" s="58"/>
    </row>
    <row r="55" spans="1:11" ht="6" customHeight="1" x14ac:dyDescent="0.2">
      <c r="A55" s="15"/>
      <c r="C55" s="60"/>
      <c r="D55" s="61"/>
      <c r="E55" s="62"/>
      <c r="F55" s="62"/>
      <c r="H55" s="63"/>
      <c r="I55" s="61"/>
      <c r="J55" s="62"/>
      <c r="K55" s="62"/>
    </row>
    <row r="56" spans="1:11" ht="6" customHeight="1" x14ac:dyDescent="0.2">
      <c r="B56" s="60"/>
      <c r="C56" s="61"/>
      <c r="D56" s="62"/>
      <c r="E56" s="62"/>
      <c r="G56" s="64"/>
      <c r="H56" s="65"/>
      <c r="I56" s="62"/>
      <c r="J56" s="62"/>
    </row>
    <row r="57" spans="1:11" ht="15" customHeight="1" x14ac:dyDescent="0.2">
      <c r="B57" s="66" t="s">
        <v>58</v>
      </c>
      <c r="C57" s="66"/>
      <c r="D57" s="66"/>
      <c r="E57" s="66"/>
      <c r="F57" s="66"/>
      <c r="G57" s="66"/>
      <c r="H57" s="66"/>
      <c r="I57" s="66"/>
      <c r="J57" s="66"/>
    </row>
    <row r="58" spans="1:11" ht="9.75" customHeight="1" x14ac:dyDescent="0.2">
      <c r="B58" s="60"/>
      <c r="C58" s="61"/>
      <c r="D58" s="62"/>
      <c r="E58" s="62"/>
      <c r="G58" s="64"/>
      <c r="H58" s="65"/>
      <c r="I58" s="62"/>
      <c r="J58" s="62"/>
    </row>
    <row r="59" spans="1:11" ht="50.1" customHeight="1" x14ac:dyDescent="0.2">
      <c r="B59" s="60"/>
      <c r="C59" s="67"/>
      <c r="D59" s="68"/>
      <c r="E59" s="62"/>
      <c r="F59" s="15"/>
      <c r="G59" s="69"/>
      <c r="H59" s="70"/>
      <c r="I59" s="62"/>
      <c r="J59" s="62"/>
    </row>
    <row r="60" spans="1:11" s="71" customFormat="1" ht="12.95" customHeight="1" x14ac:dyDescent="0.2">
      <c r="C60" s="72"/>
      <c r="D60" s="72"/>
      <c r="E60" s="72"/>
      <c r="F60" s="72"/>
      <c r="G60" s="74"/>
      <c r="H60" s="74"/>
    </row>
    <row r="61" spans="1:11" s="71" customFormat="1" ht="12" x14ac:dyDescent="0.2">
      <c r="C61" s="73"/>
      <c r="D61" s="73"/>
      <c r="E61" s="72"/>
      <c r="F61" s="72"/>
      <c r="G61" s="73"/>
      <c r="H61" s="73"/>
    </row>
    <row r="62" spans="1:11" s="71" customFormat="1" ht="12" x14ac:dyDescent="0.2">
      <c r="C62" s="73"/>
      <c r="D62" s="73"/>
      <c r="E62" s="72"/>
      <c r="F62" s="72"/>
      <c r="G62" s="73"/>
      <c r="H62" s="73"/>
    </row>
    <row r="63" spans="1:11" x14ac:dyDescent="0.2">
      <c r="C63" s="15"/>
      <c r="D63" s="15"/>
      <c r="E63" s="15"/>
      <c r="F63" s="15"/>
      <c r="G63" s="15"/>
      <c r="H63" s="16"/>
    </row>
    <row r="64" spans="1:11" x14ac:dyDescent="0.2">
      <c r="C64" s="15"/>
      <c r="D64" s="15"/>
      <c r="E64" s="15"/>
      <c r="F64" s="15"/>
      <c r="G64" s="15"/>
      <c r="H64" s="16"/>
    </row>
    <row r="65" spans="3:8" x14ac:dyDescent="0.2">
      <c r="C65" s="15"/>
      <c r="D65" s="15"/>
      <c r="E65" s="15"/>
      <c r="F65" s="15"/>
      <c r="G65" s="15"/>
      <c r="H65" s="16"/>
    </row>
    <row r="66" spans="3:8" x14ac:dyDescent="0.2">
      <c r="C66" s="15"/>
      <c r="D66" s="15"/>
      <c r="E66" s="15"/>
      <c r="F66" s="15"/>
      <c r="G66" s="15"/>
      <c r="H66" s="16"/>
    </row>
  </sheetData>
  <mergeCells count="62">
    <mergeCell ref="G53:H53"/>
    <mergeCell ref="B57:J57"/>
    <mergeCell ref="C61:D61"/>
    <mergeCell ref="G61:H61"/>
    <mergeCell ref="C62:D62"/>
    <mergeCell ref="G62:H62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pageSetup scale="4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2018-04-18T21:04:29Z</cp:lastPrinted>
  <dcterms:created xsi:type="dcterms:W3CDTF">2018-04-18T21:02:23Z</dcterms:created>
  <dcterms:modified xsi:type="dcterms:W3CDTF">2018-04-18T21:04:36Z</dcterms:modified>
</cp:coreProperties>
</file>