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56" i="1"/>
  <c r="G56" i="1"/>
  <c r="I55" i="1"/>
  <c r="J55" i="1" s="1"/>
  <c r="H55" i="1"/>
  <c r="G55" i="1"/>
  <c r="F55" i="1"/>
  <c r="E55" i="1"/>
  <c r="J54" i="1"/>
  <c r="I53" i="1"/>
  <c r="J53" i="1" s="1"/>
  <c r="G53" i="1"/>
  <c r="J52" i="1"/>
  <c r="G52" i="1"/>
  <c r="J51" i="1"/>
  <c r="G51" i="1"/>
  <c r="E50" i="1"/>
  <c r="G50" i="1" s="1"/>
  <c r="J49" i="1"/>
  <c r="J48" i="1"/>
  <c r="I48" i="1"/>
  <c r="G48" i="1"/>
  <c r="J47" i="1"/>
  <c r="G47" i="1"/>
  <c r="J46" i="1"/>
  <c r="G46" i="1"/>
  <c r="J45" i="1"/>
  <c r="J44" i="1"/>
  <c r="G44" i="1"/>
  <c r="I43" i="1"/>
  <c r="J43" i="1" s="1"/>
  <c r="G43" i="1"/>
  <c r="I42" i="1"/>
  <c r="J42" i="1" s="1"/>
  <c r="G42" i="1"/>
  <c r="J41" i="1"/>
  <c r="G41" i="1"/>
  <c r="I40" i="1"/>
  <c r="J40" i="1" s="1"/>
  <c r="G40" i="1"/>
  <c r="H39" i="1"/>
  <c r="I39" i="1" s="1"/>
  <c r="F39" i="1"/>
  <c r="F58" i="1" s="1"/>
  <c r="E39" i="1"/>
  <c r="E58" i="1" s="1"/>
  <c r="J38" i="1"/>
  <c r="G38" i="1"/>
  <c r="J37" i="1"/>
  <c r="G37" i="1"/>
  <c r="J36" i="1"/>
  <c r="G36" i="1"/>
  <c r="H35" i="1"/>
  <c r="F35" i="1"/>
  <c r="E35" i="1"/>
  <c r="H28" i="1"/>
  <c r="F28" i="1"/>
  <c r="E28" i="1"/>
  <c r="I25" i="1"/>
  <c r="J25" i="1" s="1"/>
  <c r="G25" i="1"/>
  <c r="J24" i="1"/>
  <c r="I24" i="1"/>
  <c r="G24" i="1"/>
  <c r="J19" i="1"/>
  <c r="I19" i="1"/>
  <c r="G19" i="1"/>
  <c r="I16" i="1"/>
  <c r="J16" i="1" s="1"/>
  <c r="G16" i="1"/>
  <c r="J14" i="1"/>
  <c r="G14" i="1"/>
  <c r="J13" i="1"/>
  <c r="G13" i="1"/>
  <c r="J12" i="1"/>
  <c r="G12" i="1"/>
  <c r="G28" i="1" s="1"/>
  <c r="J11" i="1"/>
  <c r="G11" i="1"/>
  <c r="J39" i="1" l="1"/>
  <c r="I58" i="1"/>
  <c r="J58" i="1" s="1"/>
  <c r="I35" i="1"/>
  <c r="J35" i="1" s="1"/>
  <c r="H58" i="1"/>
  <c r="I28" i="1"/>
  <c r="J28" i="1" s="1"/>
  <c r="G39" i="1"/>
  <c r="G58" i="1" s="1"/>
  <c r="J50" i="1"/>
  <c r="G35" i="1" l="1"/>
</calcChain>
</file>

<file path=xl/sharedStrings.xml><?xml version="1.0" encoding="utf-8"?>
<sst xmlns="http://schemas.openxmlformats.org/spreadsheetml/2006/main" count="73" uniqueCount="40">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</sst>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3" xfId="2" applyFont="1" applyFill="1" applyBorder="1"/>
    <xf numFmtId="0" fontId="9" fillId="2" borderId="4" xfId="2" applyFont="1" applyFill="1" applyBorder="1"/>
    <xf numFmtId="43" fontId="9" fillId="2" borderId="6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10" fillId="2" borderId="7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0" borderId="0" xfId="0" applyFont="1" applyBorder="1"/>
    <xf numFmtId="43" fontId="12" fillId="2" borderId="9" xfId="1" applyFont="1" applyFill="1" applyBorder="1" applyAlignment="1">
      <alignment vertical="center" wrapText="1"/>
    </xf>
    <xf numFmtId="43" fontId="12" fillId="2" borderId="8" xfId="1" applyFont="1" applyFill="1" applyBorder="1" applyAlignment="1">
      <alignment vertical="center" wrapText="1"/>
    </xf>
    <xf numFmtId="0" fontId="13" fillId="2" borderId="7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43" fontId="15" fillId="2" borderId="9" xfId="1" applyFont="1" applyFill="1" applyBorder="1" applyAlignment="1">
      <alignment vertical="center" wrapText="1"/>
    </xf>
    <xf numFmtId="43" fontId="15" fillId="2" borderId="8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43" fontId="0" fillId="0" borderId="9" xfId="0" applyNumberFormat="1" applyBorder="1"/>
    <xf numFmtId="4" fontId="0" fillId="0" borderId="9" xfId="0" applyNumberFormat="1" applyBorder="1"/>
    <xf numFmtId="0" fontId="15" fillId="2" borderId="0" xfId="0" applyFont="1" applyFill="1" applyBorder="1" applyAlignment="1">
      <alignment vertical="center" wrapText="1"/>
    </xf>
    <xf numFmtId="0" fontId="0" fillId="0" borderId="9" xfId="0" applyBorder="1"/>
    <xf numFmtId="43" fontId="9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0" fillId="2" borderId="7" xfId="2" applyFont="1" applyFill="1" applyBorder="1" applyAlignment="1">
      <alignment horizontal="center" vertical="center"/>
    </xf>
    <xf numFmtId="0" fontId="16" fillId="0" borderId="0" xfId="0" applyFont="1" applyBorder="1"/>
    <xf numFmtId="43" fontId="17" fillId="2" borderId="9" xfId="1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wrapText="1"/>
    </xf>
    <xf numFmtId="43" fontId="9" fillId="2" borderId="12" xfId="1" applyFont="1" applyFill="1" applyBorder="1" applyAlignment="1">
      <alignment horizontal="center"/>
    </xf>
    <xf numFmtId="0" fontId="17" fillId="2" borderId="13" xfId="2" applyFont="1" applyFill="1" applyBorder="1" applyAlignment="1">
      <alignment horizontal="centerContinuous"/>
    </xf>
    <xf numFmtId="0" fontId="17" fillId="2" borderId="14" xfId="2" applyFont="1" applyFill="1" applyBorder="1" applyAlignment="1">
      <alignment horizontal="centerContinuous"/>
    </xf>
    <xf numFmtId="0" fontId="17" fillId="2" borderId="15" xfId="2" applyFont="1" applyFill="1" applyBorder="1" applyAlignment="1">
      <alignment horizontal="left" wrapText="1" indent="1"/>
    </xf>
    <xf numFmtId="43" fontId="15" fillId="2" borderId="2" xfId="1" applyFont="1" applyFill="1" applyBorder="1" applyAlignment="1">
      <alignment vertical="center" wrapText="1"/>
    </xf>
    <xf numFmtId="0" fontId="11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topLeftCell="A37" workbookViewId="0">
      <selection activeCell="J57" sqref="J57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20.5703125" style="3" customWidth="1"/>
    <col min="6" max="6" width="16.5703125" style="3" bestFit="1" customWidth="1"/>
    <col min="7" max="7" width="19.5703125" style="3" customWidth="1"/>
    <col min="8" max="9" width="17.28515625" style="3" bestFit="1" customWidth="1"/>
    <col min="10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>+I13-E13</f>
        <v>0</v>
      </c>
    </row>
    <row r="14" spans="1:10" ht="12" customHeight="1" x14ac:dyDescent="0.2">
      <c r="A14" s="19"/>
      <c r="B14" s="25" t="s">
        <v>22</v>
      </c>
      <c r="C14" s="26"/>
      <c r="D14" s="27"/>
      <c r="E14" s="28"/>
      <c r="F14" s="28"/>
      <c r="G14" s="28">
        <f>+E14+F14</f>
        <v>0</v>
      </c>
      <c r="H14" s="28"/>
      <c r="I14" s="28"/>
      <c r="J14" s="28">
        <f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/>
      <c r="F15" s="28"/>
      <c r="G15" s="28"/>
      <c r="H15" s="28"/>
      <c r="I15" s="28"/>
      <c r="J15" s="28"/>
    </row>
    <row r="16" spans="1:10" ht="12" customHeight="1" x14ac:dyDescent="0.2">
      <c r="A16" s="19"/>
      <c r="B16" s="29"/>
      <c r="C16" s="26" t="s">
        <v>24</v>
      </c>
      <c r="D16" s="27"/>
      <c r="E16" s="28">
        <v>9358310</v>
      </c>
      <c r="F16" s="28">
        <v>1019351.11</v>
      </c>
      <c r="G16" s="28">
        <f>+E16+F16</f>
        <v>10377661.109999999</v>
      </c>
      <c r="H16" s="28">
        <v>7013451.7999999998</v>
      </c>
      <c r="I16" s="28">
        <f>+H16</f>
        <v>7013451.7999999998</v>
      </c>
      <c r="J16" s="28">
        <f>+I16-E16</f>
        <v>-2344858.2000000002</v>
      </c>
    </row>
    <row r="17" spans="1:10" ht="12" customHeight="1" x14ac:dyDescent="0.2">
      <c r="A17" s="19"/>
      <c r="B17" s="29"/>
      <c r="C17" s="26" t="s">
        <v>25</v>
      </c>
      <c r="D17" s="27"/>
      <c r="E17" s="28"/>
      <c r="F17" s="28"/>
      <c r="G17" s="28"/>
      <c r="H17" s="28"/>
      <c r="I17" s="28"/>
      <c r="J17" s="28"/>
    </row>
    <row r="18" spans="1:10" ht="12" customHeight="1" x14ac:dyDescent="0.2">
      <c r="A18" s="19"/>
      <c r="B18" s="25" t="s">
        <v>26</v>
      </c>
      <c r="C18" s="26"/>
      <c r="D18" s="27"/>
      <c r="E18" s="28"/>
      <c r="F18" s="28"/>
      <c r="G18" s="28"/>
      <c r="H18" s="28"/>
      <c r="I18" s="28"/>
      <c r="J18" s="28"/>
    </row>
    <row r="19" spans="1:10" ht="12" customHeight="1" x14ac:dyDescent="0.2">
      <c r="A19" s="19"/>
      <c r="B19" s="29"/>
      <c r="C19" s="26" t="s">
        <v>24</v>
      </c>
      <c r="D19" s="27"/>
      <c r="E19" s="28">
        <v>35870</v>
      </c>
      <c r="F19" s="28">
        <v>19998104.300000001</v>
      </c>
      <c r="G19" s="28">
        <f>+E19+F19</f>
        <v>20033974.300000001</v>
      </c>
      <c r="H19" s="28">
        <v>8534611.6500000004</v>
      </c>
      <c r="I19" s="28">
        <f>+H19</f>
        <v>8534611.6500000004</v>
      </c>
      <c r="J19" s="28">
        <f>+I19-E19</f>
        <v>8498741.6500000004</v>
      </c>
    </row>
    <row r="20" spans="1:10" ht="12" customHeight="1" x14ac:dyDescent="0.2">
      <c r="A20" s="19"/>
      <c r="B20" s="29"/>
      <c r="C20" s="26" t="s">
        <v>25</v>
      </c>
      <c r="D20" s="27"/>
      <c r="E20" s="28"/>
      <c r="F20" s="28"/>
      <c r="G20" s="28"/>
      <c r="H20" s="28"/>
      <c r="I20" s="28"/>
      <c r="J20" s="28"/>
    </row>
    <row r="21" spans="1:10" ht="12" customHeight="1" x14ac:dyDescent="0.2">
      <c r="A21" s="19"/>
      <c r="B21" s="29"/>
      <c r="C21" s="26" t="s">
        <v>27</v>
      </c>
      <c r="D21" s="27"/>
      <c r="E21" s="28"/>
      <c r="F21" s="28"/>
      <c r="G21" s="28"/>
      <c r="H21" s="28"/>
      <c r="I21" s="28"/>
      <c r="J21" s="28"/>
    </row>
    <row r="22" spans="1:10" ht="12" customHeight="1" x14ac:dyDescent="0.2">
      <c r="A22" s="19"/>
      <c r="B22" s="29"/>
      <c r="C22" s="26" t="s">
        <v>28</v>
      </c>
      <c r="D22" s="27"/>
      <c r="E22" s="28"/>
      <c r="F22" s="28"/>
      <c r="G22" s="28"/>
      <c r="H22" s="28"/>
      <c r="I22" s="28"/>
      <c r="J22" s="28"/>
    </row>
    <row r="23" spans="1:10" ht="12" customHeight="1" x14ac:dyDescent="0.2">
      <c r="A23" s="19"/>
      <c r="B23" s="25" t="s">
        <v>29</v>
      </c>
      <c r="C23" s="26"/>
      <c r="D23" s="27"/>
      <c r="E23" s="28"/>
      <c r="F23" s="28"/>
      <c r="G23" s="28"/>
      <c r="H23" s="28"/>
      <c r="I23" s="28"/>
      <c r="J23" s="28"/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58712714</v>
      </c>
      <c r="G24" s="28">
        <f>+E24+F24</f>
        <v>58712714</v>
      </c>
      <c r="H24" s="28">
        <v>43039667</v>
      </c>
      <c r="I24" s="28">
        <f>+H24</f>
        <v>43039667</v>
      </c>
      <c r="J24" s="28">
        <f>+I24-E24</f>
        <v>43039667</v>
      </c>
    </row>
    <row r="25" spans="1:10" ht="12" customHeight="1" x14ac:dyDescent="0.2">
      <c r="A25" s="30"/>
      <c r="B25" s="25" t="s">
        <v>31</v>
      </c>
      <c r="C25" s="26"/>
      <c r="D25" s="27"/>
      <c r="E25" s="28">
        <v>105366286.54000001</v>
      </c>
      <c r="F25" s="28">
        <v>21433783.57</v>
      </c>
      <c r="G25" s="28">
        <f>+E25+F25</f>
        <v>126800070.11000001</v>
      </c>
      <c r="H25" s="28">
        <v>104111347.91</v>
      </c>
      <c r="I25" s="28">
        <f>+H25</f>
        <v>104111347.91</v>
      </c>
      <c r="J25" s="28">
        <f>+I25-E25</f>
        <v>-1254938.6300000101</v>
      </c>
    </row>
    <row r="26" spans="1:10" ht="12" customHeight="1" x14ac:dyDescent="0.2">
      <c r="A26" s="19"/>
      <c r="B26" s="25" t="s">
        <v>32</v>
      </c>
      <c r="C26" s="26"/>
      <c r="D26" s="27"/>
      <c r="E26" s="28"/>
      <c r="F26" s="28"/>
      <c r="G26" s="28"/>
      <c r="H26" s="28"/>
      <c r="I26" s="28"/>
      <c r="J26" s="28"/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SUM(E11+E12+E13+E14+E15+E18+E23+E24+E25+E26+E16+E19)</f>
        <v>114760466.54000001</v>
      </c>
      <c r="F28" s="28">
        <f>SUM(F11+F12+F13+F14+F15+F18+F23+F24+F25+F26+F16+F19)</f>
        <v>101163952.97999999</v>
      </c>
      <c r="G28" s="28">
        <f>SUM(G11+G12+G13+G14+G15+G18+G23+G24+G25+G26+G16+G19)</f>
        <v>215924419.52000004</v>
      </c>
      <c r="H28" s="28">
        <f>SUM(H11+H12+H13+H14+H15+H18+H23+H24+H25+H26+H16+H19)</f>
        <v>162699078.36000001</v>
      </c>
      <c r="I28" s="28">
        <f>SUM(I11+I12+I13+I14+I15+I18+I23+I24+I25+I26+I16+I19)</f>
        <v>162699078.36000001</v>
      </c>
      <c r="J28" s="39">
        <f>+I28-E28</f>
        <v>47938611.820000008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45"/>
      <c r="C34" s="46"/>
      <c r="D34" s="46"/>
      <c r="E34" s="47"/>
      <c r="F34" s="47"/>
      <c r="G34" s="47"/>
      <c r="H34" s="47"/>
      <c r="I34" s="47"/>
      <c r="J34" s="48"/>
    </row>
    <row r="35" spans="1:10" ht="12" customHeight="1" x14ac:dyDescent="0.2">
      <c r="A35" s="19"/>
      <c r="B35" s="49" t="s">
        <v>36</v>
      </c>
      <c r="C35" s="50"/>
      <c r="D35" s="51"/>
      <c r="E35" s="52">
        <f>+E36+E37+E38+E39+E42+E47+E48</f>
        <v>114760466.54000001</v>
      </c>
      <c r="F35" s="52">
        <f>+F36+F37+F38+F39+F42+F47+F48+F43+F53</f>
        <v>101163952.97999999</v>
      </c>
      <c r="G35" s="52">
        <f>+G36+G37+G38+G39+G42+G47+G48+G43+G53</f>
        <v>215924419.51999998</v>
      </c>
      <c r="H35" s="52">
        <f>+H36+H37+H38+H39+H42+H47+H48+H43+H53</f>
        <v>162699078.35999998</v>
      </c>
      <c r="I35" s="52">
        <f>+I36+I37+I38+I39+I42+I47+I48+I43+I53</f>
        <v>162699078.35999998</v>
      </c>
      <c r="J35" s="53">
        <f>I35-E35</f>
        <v>47938611.819999978</v>
      </c>
    </row>
    <row r="36" spans="1:10" ht="12" customHeight="1" x14ac:dyDescent="0.2">
      <c r="A36" s="19"/>
      <c r="B36" s="54"/>
      <c r="C36" s="55" t="s">
        <v>19</v>
      </c>
      <c r="D36" s="55"/>
      <c r="E36" s="56">
        <v>0</v>
      </c>
      <c r="F36" s="56">
        <v>0</v>
      </c>
      <c r="G36" s="56">
        <f>+E36+F36</f>
        <v>0</v>
      </c>
      <c r="H36" s="56">
        <v>0</v>
      </c>
      <c r="I36" s="56">
        <v>0</v>
      </c>
      <c r="J36" s="57">
        <f>I36-E36</f>
        <v>0</v>
      </c>
    </row>
    <row r="37" spans="1:10" ht="12" customHeight="1" x14ac:dyDescent="0.2">
      <c r="A37" s="19"/>
      <c r="B37" s="54"/>
      <c r="C37" s="55" t="s">
        <v>21</v>
      </c>
      <c r="D37" s="55"/>
      <c r="E37" s="56">
        <v>0</v>
      </c>
      <c r="F37" s="56">
        <v>0</v>
      </c>
      <c r="G37" s="56">
        <f t="shared" ref="G37:G53" si="0">+E37+F37</f>
        <v>0</v>
      </c>
      <c r="H37" s="56">
        <v>0</v>
      </c>
      <c r="I37" s="56">
        <v>0</v>
      </c>
      <c r="J37" s="57">
        <f>I37-E37</f>
        <v>0</v>
      </c>
    </row>
    <row r="38" spans="1:10" ht="12" customHeight="1" x14ac:dyDescent="0.2">
      <c r="A38" s="19"/>
      <c r="B38" s="54"/>
      <c r="C38" s="55" t="s">
        <v>22</v>
      </c>
      <c r="D38" s="55"/>
      <c r="E38" s="56">
        <v>0</v>
      </c>
      <c r="F38" s="56">
        <v>0</v>
      </c>
      <c r="G38" s="56">
        <f t="shared" si="0"/>
        <v>0</v>
      </c>
      <c r="H38" s="56">
        <v>0</v>
      </c>
      <c r="I38" s="56">
        <v>0</v>
      </c>
      <c r="J38" s="57">
        <f>I38-E38</f>
        <v>0</v>
      </c>
    </row>
    <row r="39" spans="1:10" ht="12" customHeight="1" x14ac:dyDescent="0.2">
      <c r="A39" s="19"/>
      <c r="B39" s="54"/>
      <c r="C39" s="55" t="s">
        <v>23</v>
      </c>
      <c r="D39" s="55"/>
      <c r="E39" s="56">
        <f>+E40+E41</f>
        <v>9394180</v>
      </c>
      <c r="F39" s="56">
        <f>+F40</f>
        <v>11187064.609999999</v>
      </c>
      <c r="G39" s="56">
        <f t="shared" si="0"/>
        <v>20581244.609999999</v>
      </c>
      <c r="H39" s="56">
        <f>+H40</f>
        <v>14622512.470000001</v>
      </c>
      <c r="I39" s="56">
        <f>+H39</f>
        <v>14622512.470000001</v>
      </c>
      <c r="J39" s="57">
        <f>I39-E39</f>
        <v>5228332.4700000007</v>
      </c>
    </row>
    <row r="40" spans="1:10" ht="12" customHeight="1" x14ac:dyDescent="0.2">
      <c r="A40" s="19"/>
      <c r="B40" s="54"/>
      <c r="C40" s="51"/>
      <c r="D40" s="58" t="s">
        <v>24</v>
      </c>
      <c r="E40" s="56">
        <v>9394180</v>
      </c>
      <c r="F40" s="56">
        <v>11187064.609999999</v>
      </c>
      <c r="G40" s="56">
        <f>SUM(E40:F40)</f>
        <v>20581244.609999999</v>
      </c>
      <c r="H40" s="56">
        <v>14622512.470000001</v>
      </c>
      <c r="I40" s="56">
        <f>+H40</f>
        <v>14622512.470000001</v>
      </c>
      <c r="J40" s="57">
        <f t="shared" ref="J40:J58" si="1">I40-E40</f>
        <v>5228332.4700000007</v>
      </c>
    </row>
    <row r="41" spans="1:10" ht="12" customHeight="1" x14ac:dyDescent="0.2">
      <c r="A41" s="19"/>
      <c r="B41" s="54"/>
      <c r="C41" s="51"/>
      <c r="D41" s="58" t="s">
        <v>25</v>
      </c>
      <c r="E41" s="56">
        <v>0</v>
      </c>
      <c r="F41" s="56"/>
      <c r="G41" s="56">
        <f t="shared" si="0"/>
        <v>0</v>
      </c>
      <c r="H41" s="56">
        <v>0</v>
      </c>
      <c r="I41" s="56">
        <v>0</v>
      </c>
      <c r="J41" s="57">
        <f t="shared" si="1"/>
        <v>0</v>
      </c>
    </row>
    <row r="42" spans="1:10" ht="12" customHeight="1" x14ac:dyDescent="0.25">
      <c r="A42" s="19"/>
      <c r="B42" s="54"/>
      <c r="C42" s="55" t="s">
        <v>26</v>
      </c>
      <c r="D42" s="55"/>
      <c r="E42" s="59"/>
      <c r="F42" s="60">
        <v>0</v>
      </c>
      <c r="G42" s="56">
        <f t="shared" si="0"/>
        <v>0</v>
      </c>
      <c r="H42" s="56"/>
      <c r="I42" s="60">
        <f>+H42</f>
        <v>0</v>
      </c>
      <c r="J42" s="57">
        <f t="shared" si="1"/>
        <v>0</v>
      </c>
    </row>
    <row r="43" spans="1:10" ht="12" customHeight="1" x14ac:dyDescent="0.2">
      <c r="A43" s="19"/>
      <c r="B43" s="54"/>
      <c r="C43" s="51"/>
      <c r="D43" s="58" t="s">
        <v>24</v>
      </c>
      <c r="E43" s="56"/>
      <c r="F43" s="56">
        <v>70051669.299999997</v>
      </c>
      <c r="G43" s="56">
        <f>SUM(E43:F43)</f>
        <v>70051669.299999997</v>
      </c>
      <c r="H43" s="56">
        <v>46481037.140000001</v>
      </c>
      <c r="I43" s="56">
        <f>+H43</f>
        <v>46481037.140000001</v>
      </c>
      <c r="J43" s="57">
        <f t="shared" si="1"/>
        <v>46481037.140000001</v>
      </c>
    </row>
    <row r="44" spans="1:10" ht="12" customHeight="1" x14ac:dyDescent="0.2">
      <c r="A44" s="19"/>
      <c r="B44" s="54"/>
      <c r="C44" s="51"/>
      <c r="D44" s="58" t="s">
        <v>25</v>
      </c>
      <c r="E44" s="56">
        <v>0</v>
      </c>
      <c r="F44" s="56">
        <v>0</v>
      </c>
      <c r="G44" s="56">
        <f t="shared" si="0"/>
        <v>0</v>
      </c>
      <c r="H44" s="56">
        <v>0</v>
      </c>
      <c r="I44" s="56"/>
      <c r="J44" s="57">
        <f t="shared" si="1"/>
        <v>0</v>
      </c>
    </row>
    <row r="45" spans="1:10" ht="12" customHeight="1" x14ac:dyDescent="0.25">
      <c r="A45" s="19"/>
      <c r="B45" s="54"/>
      <c r="C45" s="51"/>
      <c r="D45" s="61" t="s">
        <v>27</v>
      </c>
      <c r="E45" s="62">
        <v>0</v>
      </c>
      <c r="F45" s="60"/>
      <c r="G45" s="56">
        <v>0</v>
      </c>
      <c r="H45" s="56"/>
      <c r="I45" s="56"/>
      <c r="J45" s="57">
        <f t="shared" si="1"/>
        <v>0</v>
      </c>
    </row>
    <row r="46" spans="1:10" ht="12" customHeight="1" x14ac:dyDescent="0.2">
      <c r="A46" s="19"/>
      <c r="B46" s="54"/>
      <c r="C46" s="51"/>
      <c r="D46" s="61" t="s">
        <v>28</v>
      </c>
      <c r="E46" s="56">
        <v>0</v>
      </c>
      <c r="F46" s="56">
        <v>0</v>
      </c>
      <c r="G46" s="56">
        <f t="shared" si="0"/>
        <v>0</v>
      </c>
      <c r="H46" s="56">
        <v>0</v>
      </c>
      <c r="I46" s="56"/>
      <c r="J46" s="57">
        <f t="shared" si="1"/>
        <v>0</v>
      </c>
    </row>
    <row r="47" spans="1:10" ht="12" customHeight="1" x14ac:dyDescent="0.2">
      <c r="A47" s="19"/>
      <c r="B47" s="54"/>
      <c r="C47" s="55" t="s">
        <v>30</v>
      </c>
      <c r="D47" s="55"/>
      <c r="E47" s="56">
        <v>0</v>
      </c>
      <c r="F47" s="56">
        <v>0</v>
      </c>
      <c r="G47" s="56">
        <f t="shared" si="0"/>
        <v>0</v>
      </c>
      <c r="H47" s="56"/>
      <c r="I47" s="56">
        <v>0</v>
      </c>
      <c r="J47" s="57">
        <f t="shared" si="1"/>
        <v>0</v>
      </c>
    </row>
    <row r="48" spans="1:10" ht="12" customHeight="1" x14ac:dyDescent="0.25">
      <c r="A48" s="19"/>
      <c r="B48" s="54"/>
      <c r="C48" s="55" t="s">
        <v>31</v>
      </c>
      <c r="D48" s="55"/>
      <c r="E48" s="60">
        <v>105366286.54000001</v>
      </c>
      <c r="F48" s="56">
        <v>17565764.379999999</v>
      </c>
      <c r="G48" s="56">
        <f>+E48+F48</f>
        <v>122932050.92</v>
      </c>
      <c r="H48" s="60">
        <v>100250328.72</v>
      </c>
      <c r="I48" s="60">
        <f>+H48</f>
        <v>100250328.72</v>
      </c>
      <c r="J48" s="57">
        <f t="shared" si="1"/>
        <v>-5115957.8200000077</v>
      </c>
    </row>
    <row r="49" spans="1:11" ht="12" customHeight="1" x14ac:dyDescent="0.2">
      <c r="A49" s="19"/>
      <c r="B49" s="54"/>
      <c r="C49" s="51"/>
      <c r="D49" s="58"/>
      <c r="E49" s="56"/>
      <c r="F49" s="56"/>
      <c r="G49" s="63"/>
      <c r="H49" s="56"/>
      <c r="I49" s="56"/>
      <c r="J49" s="57">
        <f t="shared" si="1"/>
        <v>0</v>
      </c>
    </row>
    <row r="50" spans="1:11" ht="12" customHeight="1" x14ac:dyDescent="0.2">
      <c r="A50" s="19"/>
      <c r="B50" s="49" t="s">
        <v>37</v>
      </c>
      <c r="C50" s="50"/>
      <c r="D50" s="58"/>
      <c r="E50" s="52">
        <f>+E51+E52+E53</f>
        <v>0</v>
      </c>
      <c r="F50" s="52">
        <v>0</v>
      </c>
      <c r="G50" s="52">
        <f>SUM(E50:F50)</f>
        <v>0</v>
      </c>
      <c r="H50" s="52"/>
      <c r="I50" s="52">
        <v>0</v>
      </c>
      <c r="J50" s="57">
        <f t="shared" si="1"/>
        <v>0</v>
      </c>
    </row>
    <row r="51" spans="1:11" ht="12" customHeight="1" x14ac:dyDescent="0.2">
      <c r="A51" s="19"/>
      <c r="B51" s="49"/>
      <c r="C51" s="55" t="s">
        <v>20</v>
      </c>
      <c r="D51" s="55"/>
      <c r="E51" s="56">
        <v>0</v>
      </c>
      <c r="F51" s="56">
        <v>0</v>
      </c>
      <c r="G51" s="56">
        <f t="shared" si="0"/>
        <v>0</v>
      </c>
      <c r="H51" s="56">
        <v>0</v>
      </c>
      <c r="I51" s="56">
        <v>0</v>
      </c>
      <c r="J51" s="57">
        <f t="shared" si="1"/>
        <v>0</v>
      </c>
    </row>
    <row r="52" spans="1:11" s="65" customFormat="1" ht="12" customHeight="1" x14ac:dyDescent="0.2">
      <c r="A52" s="5"/>
      <c r="B52" s="54"/>
      <c r="C52" s="55" t="s">
        <v>29</v>
      </c>
      <c r="D52" s="55"/>
      <c r="E52" s="56">
        <v>0</v>
      </c>
      <c r="F52" s="56">
        <v>0</v>
      </c>
      <c r="G52" s="56">
        <f t="shared" si="0"/>
        <v>0</v>
      </c>
      <c r="H52" s="56">
        <v>0</v>
      </c>
      <c r="I52" s="56">
        <v>0</v>
      </c>
      <c r="J52" s="57">
        <f t="shared" si="1"/>
        <v>0</v>
      </c>
      <c r="K52" s="64"/>
    </row>
    <row r="53" spans="1:11" ht="12" customHeight="1" x14ac:dyDescent="0.25">
      <c r="A53" s="19"/>
      <c r="B53" s="54"/>
      <c r="C53" s="55" t="s">
        <v>31</v>
      </c>
      <c r="D53" s="55"/>
      <c r="E53" s="62">
        <v>0</v>
      </c>
      <c r="F53" s="60">
        <v>2359454.69</v>
      </c>
      <c r="G53" s="56">
        <f t="shared" si="0"/>
        <v>2359454.69</v>
      </c>
      <c r="H53" s="56">
        <v>1345200.03</v>
      </c>
      <c r="I53" s="60">
        <f>+H53</f>
        <v>1345200.03</v>
      </c>
      <c r="J53" s="57">
        <f t="shared" si="1"/>
        <v>1345200.03</v>
      </c>
    </row>
    <row r="54" spans="1:11" ht="12" customHeight="1" x14ac:dyDescent="0.2">
      <c r="A54" s="19"/>
      <c r="B54" s="66"/>
      <c r="C54" s="67"/>
      <c r="D54" s="67"/>
      <c r="E54" s="68"/>
      <c r="F54" s="68"/>
      <c r="G54" s="68"/>
      <c r="H54" s="68"/>
      <c r="I54" s="68"/>
      <c r="J54" s="57">
        <f t="shared" si="1"/>
        <v>0</v>
      </c>
    </row>
    <row r="55" spans="1:11" ht="12" customHeight="1" x14ac:dyDescent="0.2">
      <c r="A55" s="19"/>
      <c r="B55" s="49" t="s">
        <v>38</v>
      </c>
      <c r="C55" s="69"/>
      <c r="D55" s="58"/>
      <c r="E55" s="52">
        <f>+E56</f>
        <v>0</v>
      </c>
      <c r="F55" s="52">
        <f>+F56</f>
        <v>0</v>
      </c>
      <c r="G55" s="52">
        <f>+G56</f>
        <v>0</v>
      </c>
      <c r="H55" s="52">
        <f>+H56</f>
        <v>0</v>
      </c>
      <c r="I55" s="52">
        <f>+I56</f>
        <v>0</v>
      </c>
      <c r="J55" s="57">
        <f t="shared" si="1"/>
        <v>0</v>
      </c>
    </row>
    <row r="56" spans="1:11" ht="12" customHeight="1" x14ac:dyDescent="0.2">
      <c r="A56" s="5"/>
      <c r="B56" s="54"/>
      <c r="C56" s="55" t="s">
        <v>32</v>
      </c>
      <c r="D56" s="55"/>
      <c r="E56" s="56">
        <v>0</v>
      </c>
      <c r="F56" s="56">
        <v>0</v>
      </c>
      <c r="G56" s="56">
        <f>+E56+F56</f>
        <v>0</v>
      </c>
      <c r="H56" s="56">
        <v>0</v>
      </c>
      <c r="I56" s="56">
        <v>0</v>
      </c>
      <c r="J56" s="57">
        <f t="shared" si="1"/>
        <v>0</v>
      </c>
    </row>
    <row r="57" spans="1:11" ht="12.75" customHeight="1" x14ac:dyDescent="0.2">
      <c r="A57" s="19"/>
      <c r="B57" s="70"/>
      <c r="C57" s="71"/>
      <c r="D57" s="72"/>
      <c r="E57" s="73"/>
      <c r="F57" s="73"/>
      <c r="G57" s="73"/>
      <c r="H57" s="73"/>
      <c r="I57" s="73"/>
      <c r="J57" s="57">
        <f t="shared" si="1"/>
        <v>0</v>
      </c>
    </row>
    <row r="58" spans="1:11" x14ac:dyDescent="0.2">
      <c r="A58" s="19"/>
      <c r="B58" s="74"/>
      <c r="C58" s="75"/>
      <c r="D58" s="76" t="s">
        <v>33</v>
      </c>
      <c r="E58" s="77">
        <f>+E36+E37+E38+E39+E42+E47+E48+E50+E55</f>
        <v>114760466.54000001</v>
      </c>
      <c r="F58" s="77">
        <f>+F36+F37+F38+F39+F42+F47+F48+F50+F55+F53+F43</f>
        <v>101163952.97999999</v>
      </c>
      <c r="G58" s="77">
        <f>+G36+G37+G38+G39+G42+G47+G48+G50+G55+G53+G43</f>
        <v>215924419.51999998</v>
      </c>
      <c r="H58" s="77">
        <f>+H36+H37+H38+H39+H42+H47+H48+H50+H55+H53+H43</f>
        <v>162699078.36000001</v>
      </c>
      <c r="I58" s="77">
        <f>+I36+I37+I38+I39+I42+I47+I48+I50+I55+I53+I43</f>
        <v>162699078.36000001</v>
      </c>
      <c r="J58" s="77">
        <f t="shared" si="1"/>
        <v>47938611.820000008</v>
      </c>
    </row>
    <row r="59" spans="1:11" x14ac:dyDescent="0.2">
      <c r="B59" s="78" t="s">
        <v>39</v>
      </c>
      <c r="C59" s="78"/>
      <c r="D59" s="78"/>
      <c r="E59" s="78"/>
      <c r="F59" s="78"/>
      <c r="G59" s="78"/>
      <c r="H59" s="78"/>
      <c r="I59" s="78"/>
      <c r="J59" s="78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7"/>
      <c r="E61" s="7"/>
      <c r="F61" s="7"/>
      <c r="G61" s="7"/>
      <c r="H61" s="7"/>
      <c r="I61" s="7"/>
      <c r="J61" s="7"/>
      <c r="K61" s="7"/>
    </row>
    <row r="62" spans="1:11" x14ac:dyDescent="0.2">
      <c r="D62" s="81"/>
      <c r="E62" s="81"/>
      <c r="F62" s="81"/>
      <c r="G62" s="81"/>
      <c r="H62" s="81"/>
      <c r="I62" s="81"/>
      <c r="J62" s="81"/>
      <c r="K62" s="7"/>
    </row>
    <row r="63" spans="1:11" x14ac:dyDescent="0.2">
      <c r="D63" s="81"/>
      <c r="E63" s="81"/>
      <c r="F63" s="81"/>
      <c r="G63" s="81"/>
      <c r="H63" s="81"/>
      <c r="I63" s="81"/>
      <c r="J63" s="81"/>
      <c r="K63" s="7"/>
    </row>
    <row r="64" spans="1:11" x14ac:dyDescent="0.2">
      <c r="D64" s="82"/>
      <c r="E64" s="82"/>
      <c r="F64" s="79"/>
      <c r="G64" s="79"/>
      <c r="H64" s="83"/>
      <c r="I64" s="83"/>
      <c r="J64" s="83"/>
      <c r="K64" s="83"/>
    </row>
    <row r="65" spans="4:11" ht="12" customHeight="1" x14ac:dyDescent="0.2">
      <c r="D65" s="82"/>
      <c r="E65" s="82"/>
      <c r="F65" s="80"/>
      <c r="G65" s="80"/>
      <c r="H65" s="83"/>
      <c r="I65" s="83"/>
      <c r="J65" s="83"/>
      <c r="K65" s="83"/>
    </row>
    <row r="66" spans="4:11" x14ac:dyDescent="0.2">
      <c r="D66" s="81"/>
      <c r="E66" s="81"/>
      <c r="F66" s="81"/>
      <c r="G66" s="81"/>
      <c r="H66" s="81"/>
      <c r="I66" s="81"/>
      <c r="J66" s="81"/>
      <c r="K66" s="7"/>
    </row>
    <row r="67" spans="4:11" x14ac:dyDescent="0.2">
      <c r="D67" s="81"/>
      <c r="E67" s="81"/>
      <c r="F67" s="81"/>
      <c r="G67" s="81"/>
      <c r="H67" s="81"/>
      <c r="I67" s="81"/>
      <c r="J67" s="81"/>
      <c r="K67" s="7"/>
    </row>
  </sheetData>
  <mergeCells count="40">
    <mergeCell ref="C53:D53"/>
    <mergeCell ref="C56:D56"/>
    <mergeCell ref="H64:K64"/>
    <mergeCell ref="H65:K65"/>
    <mergeCell ref="C39:D39"/>
    <mergeCell ref="C42:D42"/>
    <mergeCell ref="C47:D47"/>
    <mergeCell ref="C48:D48"/>
    <mergeCell ref="C51:D51"/>
    <mergeCell ref="C52:D52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2017-10-13T21:05:00Z</cp:lastPrinted>
  <dcterms:created xsi:type="dcterms:W3CDTF">2017-10-13T21:03:24Z</dcterms:created>
  <dcterms:modified xsi:type="dcterms:W3CDTF">2017-10-13T21:05:07Z</dcterms:modified>
</cp:coreProperties>
</file>