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 ITESI-CUARENTENA\LDF PORTAL ITESI\2 TRIMESTRE\INFORMACION PRESUPUESTARIA\"/>
    </mc:Choice>
  </mc:AlternateContent>
  <bookViews>
    <workbookView xWindow="0" yWindow="0" windowWidth="20490" windowHeight="8340"/>
  </bookViews>
  <sheets>
    <sheet name="COG" sheetId="1" r:id="rId1"/>
  </sheets>
  <externalReferences>
    <externalReference r:id="rId2"/>
  </externalReferences>
  <definedNames>
    <definedName name="a">#REF!</definedName>
    <definedName name="Abr" localSheetId="0">#REF!</definedName>
    <definedName name="Abr">#REF!</definedName>
    <definedName name="_xlnm.Print_Area" localSheetId="0">COG!$A$2:$I$84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ota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H62" i="1"/>
  <c r="G62" i="1"/>
  <c r="E62" i="1"/>
  <c r="D62" i="1"/>
  <c r="F61" i="1"/>
  <c r="I61" i="1" s="1"/>
  <c r="F60" i="1"/>
  <c r="I60" i="1" s="1"/>
  <c r="F59" i="1"/>
  <c r="F58" i="1" s="1"/>
  <c r="J58" i="1"/>
  <c r="H58" i="1"/>
  <c r="G58" i="1"/>
  <c r="E58" i="1"/>
  <c r="D58" i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I48" i="1" s="1"/>
  <c r="H48" i="1"/>
  <c r="G48" i="1"/>
  <c r="E48" i="1"/>
  <c r="D48" i="1"/>
  <c r="I42" i="1"/>
  <c r="I38" i="1" s="1"/>
  <c r="F42" i="1"/>
  <c r="H38" i="1"/>
  <c r="G38" i="1"/>
  <c r="F38" i="1"/>
  <c r="E38" i="1"/>
  <c r="D38" i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I28" i="1" s="1"/>
  <c r="H28" i="1"/>
  <c r="G28" i="1"/>
  <c r="E28" i="1"/>
  <c r="D28" i="1"/>
  <c r="F27" i="1"/>
  <c r="I27" i="1" s="1"/>
  <c r="I26" i="1"/>
  <c r="F26" i="1"/>
  <c r="F25" i="1"/>
  <c r="I25" i="1" s="1"/>
  <c r="I24" i="1"/>
  <c r="F24" i="1"/>
  <c r="F23" i="1"/>
  <c r="I23" i="1" s="1"/>
  <c r="I22" i="1"/>
  <c r="F22" i="1"/>
  <c r="F21" i="1"/>
  <c r="I21" i="1" s="1"/>
  <c r="I20" i="1"/>
  <c r="F20" i="1"/>
  <c r="F19" i="1"/>
  <c r="I19" i="1" s="1"/>
  <c r="H18" i="1"/>
  <c r="G18" i="1"/>
  <c r="E18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H10" i="1"/>
  <c r="G10" i="1"/>
  <c r="G82" i="1" s="1"/>
  <c r="E10" i="1"/>
  <c r="D10" i="1"/>
  <c r="I18" i="1" l="1"/>
  <c r="H82" i="1"/>
  <c r="F28" i="1"/>
  <c r="D82" i="1"/>
  <c r="F10" i="1"/>
  <c r="F18" i="1"/>
  <c r="F62" i="1"/>
  <c r="E82" i="1"/>
  <c r="F48" i="1"/>
  <c r="I62" i="1"/>
  <c r="I11" i="1"/>
  <c r="I10" i="1" s="1"/>
  <c r="I59" i="1"/>
  <c r="I58" i="1" s="1"/>
  <c r="I82" i="1" l="1"/>
  <c r="F82" i="1"/>
</calcChain>
</file>

<file path=xl/sharedStrings.xml><?xml version="1.0" encoding="utf-8"?>
<sst xmlns="http://schemas.openxmlformats.org/spreadsheetml/2006/main" count="90" uniqueCount="90">
  <si>
    <t>INFORMACIÓN FINANCIERA</t>
  </si>
  <si>
    <t>ESTADO ANALÍTICO DEL EJERCICIO DEL PRESUPUESTO DE EGRESOS</t>
  </si>
  <si>
    <t>CLASIFICACIÓN POR OBJETO DEL GASTO (CAPÍTULO Y CONCEPTO)</t>
  </si>
  <si>
    <t>DEL 01 DE ENERO AL 30 DE JUNIO 2020</t>
  </si>
  <si>
    <t>Ente Público:</t>
  </si>
  <si>
    <t>INSTITUTO TECNOLOGICO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</si>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</sst>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3" fillId="0" borderId="0"/>
    <xf numFmtId="0" fontId="3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3" fillId="0" borderId="1" xfId="0" applyFont="1" applyFill="1" applyBorder="1"/>
    <xf numFmtId="0" fontId="2" fillId="3" borderId="0" xfId="0" applyFont="1" applyFill="1"/>
    <xf numFmtId="0" fontId="3" fillId="0" borderId="0" xfId="0" applyFont="1" applyFill="1"/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 applyProtection="1">
      <alignment horizontal="center" vertical="center" wrapText="1"/>
      <protection locked="0"/>
    </xf>
    <xf numFmtId="0" fontId="1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6" xfId="1" applyFont="1" applyFill="1" applyBorder="1" applyAlignment="1" applyProtection="1">
      <alignment horizontal="center" vertical="center" wrapText="1"/>
      <protection locked="0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4" fontId="1" fillId="2" borderId="10" xfId="1" applyNumberFormat="1" applyFont="1" applyFill="1" applyBorder="1" applyAlignment="1">
      <alignment horizontal="center" vertical="center" wrapText="1"/>
    </xf>
    <xf numFmtId="4" fontId="1" fillId="2" borderId="11" xfId="1" applyNumberFormat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10" xfId="1" applyNumberFormat="1" applyFont="1" applyFill="1" applyBorder="1" applyAlignment="1">
      <alignment horizontal="center" vertical="center" wrapText="1"/>
    </xf>
    <xf numFmtId="0" fontId="1" fillId="0" borderId="8" xfId="2" applyFont="1" applyFill="1" applyBorder="1" applyAlignment="1" applyProtection="1">
      <alignment horizontal="left"/>
    </xf>
    <xf numFmtId="0" fontId="1" fillId="0" borderId="0" xfId="2" applyFont="1" applyFill="1" applyBorder="1" applyProtection="1"/>
    <xf numFmtId="3" fontId="1" fillId="0" borderId="7" xfId="2" applyNumberFormat="1" applyFont="1" applyFill="1" applyBorder="1" applyProtection="1">
      <protection locked="0"/>
    </xf>
    <xf numFmtId="0" fontId="5" fillId="0" borderId="8" xfId="3" applyFont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left"/>
    </xf>
    <xf numFmtId="4" fontId="6" fillId="0" borderId="14" xfId="0" applyNumberFormat="1" applyFont="1" applyFill="1" applyBorder="1" applyProtection="1">
      <protection locked="0"/>
    </xf>
    <xf numFmtId="3" fontId="1" fillId="0" borderId="14" xfId="2" applyNumberFormat="1" applyFont="1" applyFill="1" applyBorder="1" applyProtection="1">
      <protection locked="0"/>
    </xf>
    <xf numFmtId="4" fontId="6" fillId="0" borderId="14" xfId="2" applyNumberFormat="1" applyFont="1" applyFill="1" applyBorder="1" applyProtection="1">
      <protection locked="0"/>
    </xf>
    <xf numFmtId="3" fontId="6" fillId="0" borderId="14" xfId="2" applyNumberFormat="1" applyFont="1" applyFill="1" applyBorder="1" applyProtection="1">
      <protection locked="0"/>
    </xf>
    <xf numFmtId="0" fontId="5" fillId="0" borderId="12" xfId="3" applyFont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left"/>
    </xf>
    <xf numFmtId="3" fontId="6" fillId="0" borderId="11" xfId="2" applyNumberFormat="1" applyFont="1" applyFill="1" applyBorder="1" applyProtection="1">
      <protection locked="0"/>
    </xf>
    <xf numFmtId="0" fontId="7" fillId="3" borderId="0" xfId="0" applyFont="1" applyFill="1"/>
    <xf numFmtId="0" fontId="6" fillId="0" borderId="12" xfId="2" applyFont="1" applyFill="1" applyBorder="1" applyProtection="1">
      <protection locked="0"/>
    </xf>
    <xf numFmtId="0" fontId="1" fillId="0" borderId="1" xfId="2" applyFont="1" applyFill="1" applyBorder="1" applyAlignment="1" applyProtection="1">
      <alignment horizontal="left"/>
      <protection locked="0"/>
    </xf>
    <xf numFmtId="3" fontId="1" fillId="0" borderId="11" xfId="3" applyNumberFormat="1" applyFont="1" applyFill="1" applyBorder="1" applyProtection="1">
      <protection locked="0"/>
    </xf>
    <xf numFmtId="0" fontId="7" fillId="0" borderId="0" xfId="0" applyFont="1"/>
    <xf numFmtId="0" fontId="3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/>
  </cellXfs>
  <cellStyles count="4">
    <cellStyle name="Normal" xfId="0" builtinId="0"/>
    <cellStyle name="Normal 2 31" xfId="2"/>
    <cellStyle name="Normal 3" xfId="3"/>
    <cellStyle name="Normal 3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ises\AppData\Local\Temp\3017-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CION"/>
      <sheetName val="INF. CONTABLE"/>
      <sheetName val="ESF"/>
      <sheetName val="EA"/>
      <sheetName val="EVHP"/>
      <sheetName val="EFE"/>
      <sheetName val="ECSF"/>
      <sheetName val="  EAA"/>
      <sheetName val="EADP"/>
      <sheetName val="PT_ESF_ECSF"/>
      <sheetName val="PC"/>
      <sheetName val="NOTAS"/>
      <sheetName val="NOTAS WORD"/>
      <sheetName val="INF. PRESUPUESTARIA"/>
      <sheetName val="EAI"/>
      <sheetName val="eai-a"/>
      <sheetName val="CA"/>
      <sheetName val="CA2"/>
      <sheetName val="CA3"/>
      <sheetName val="COG"/>
      <sheetName val="CTG"/>
      <sheetName val="CFG"/>
      <sheetName val="EN"/>
      <sheetName val="ID"/>
      <sheetName val="INF. PROGRAMATICA"/>
      <sheetName val="CProg"/>
      <sheetName val="PYPI"/>
      <sheetName val="IR"/>
      <sheetName val="FF"/>
      <sheetName val="IPF"/>
      <sheetName val="ANEXOS"/>
      <sheetName val="Esq Bur"/>
      <sheetName val="Rel Cta Banc"/>
      <sheetName val="Ayudas"/>
      <sheetName val="Gto Federalizado"/>
      <sheetName val="Bmu"/>
      <sheetName val="BMuIn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showGridLines="0" tabSelected="1" zoomScale="90" zoomScaleNormal="90" workbookViewId="0">
      <selection activeCell="C19" sqref="C19"/>
    </sheetView>
  </sheetViews>
  <sheetFormatPr baseColWidth="10" defaultRowHeight="12.75" x14ac:dyDescent="0.2"/>
  <cols>
    <col min="1" max="1" width="2.42578125" style="8" customWidth="1"/>
    <col min="2" max="2" width="4.5703125" style="2" customWidth="1"/>
    <col min="3" max="3" width="60.140625" style="2" customWidth="1"/>
    <col min="4" max="4" width="17.28515625" style="2" customWidth="1"/>
    <col min="5" max="5" width="14.42578125" style="2" bestFit="1" customWidth="1"/>
    <col min="6" max="6" width="14.85546875" style="2" bestFit="1" customWidth="1"/>
    <col min="7" max="7" width="15.5703125" style="2" customWidth="1"/>
    <col min="8" max="8" width="15.7109375" style="45" customWidth="1"/>
    <col min="9" max="9" width="15.140625" style="2" customWidth="1"/>
    <col min="10" max="10" width="0.85546875" style="2" customWidth="1"/>
    <col min="11" max="16384" width="11.42578125" style="2"/>
  </cols>
  <sheetData>
    <row r="1" spans="2:9" ht="14.2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4.2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ht="14.2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ht="14.25" customHeight="1" x14ac:dyDescent="0.2">
      <c r="B4" s="1" t="s">
        <v>3</v>
      </c>
      <c r="C4" s="1"/>
      <c r="D4" s="1"/>
      <c r="E4" s="1"/>
      <c r="F4" s="1"/>
      <c r="G4" s="1"/>
      <c r="H4" s="1"/>
      <c r="I4" s="1"/>
    </row>
    <row r="5" spans="2:9" s="8" customFormat="1" ht="14.25" customHeight="1" x14ac:dyDescent="0.2">
      <c r="B5" s="3"/>
      <c r="C5" s="4" t="s">
        <v>4</v>
      </c>
      <c r="D5" s="5" t="s">
        <v>5</v>
      </c>
      <c r="E5" s="5"/>
      <c r="F5" s="5"/>
      <c r="G5" s="6"/>
      <c r="H5" s="7"/>
      <c r="I5" s="6"/>
    </row>
    <row r="6" spans="2:9" s="8" customFormat="1" ht="6.75" customHeight="1" x14ac:dyDescent="0.2">
      <c r="B6" s="3"/>
      <c r="C6" s="3"/>
      <c r="D6" s="3"/>
      <c r="E6" s="3"/>
      <c r="F6" s="3"/>
      <c r="G6" s="3"/>
      <c r="H6" s="9"/>
      <c r="I6" s="3"/>
    </row>
    <row r="7" spans="2:9" x14ac:dyDescent="0.2">
      <c r="B7" s="10" t="s">
        <v>6</v>
      </c>
      <c r="C7" s="11"/>
      <c r="D7" s="12" t="s">
        <v>7</v>
      </c>
      <c r="E7" s="13"/>
      <c r="F7" s="13"/>
      <c r="G7" s="13"/>
      <c r="H7" s="14"/>
      <c r="I7" s="15" t="s">
        <v>8</v>
      </c>
    </row>
    <row r="8" spans="2:9" ht="22.5" x14ac:dyDescent="0.2">
      <c r="B8" s="16"/>
      <c r="C8" s="17"/>
      <c r="D8" s="18" t="s">
        <v>9</v>
      </c>
      <c r="E8" s="18" t="s">
        <v>10</v>
      </c>
      <c r="F8" s="18" t="s">
        <v>11</v>
      </c>
      <c r="G8" s="18" t="s">
        <v>12</v>
      </c>
      <c r="H8" s="18" t="s">
        <v>13</v>
      </c>
      <c r="I8" s="19"/>
    </row>
    <row r="9" spans="2:9" ht="11.25" customHeight="1" x14ac:dyDescent="0.2">
      <c r="B9" s="20"/>
      <c r="C9" s="21"/>
      <c r="D9" s="22">
        <v>1</v>
      </c>
      <c r="E9" s="22">
        <v>2</v>
      </c>
      <c r="F9" s="22" t="s">
        <v>14</v>
      </c>
      <c r="G9" s="22">
        <v>4</v>
      </c>
      <c r="H9" s="22">
        <v>5</v>
      </c>
      <c r="I9" s="22" t="s">
        <v>15</v>
      </c>
    </row>
    <row r="10" spans="2:9" x14ac:dyDescent="0.2">
      <c r="B10" s="23" t="s">
        <v>16</v>
      </c>
      <c r="C10" s="24"/>
      <c r="D10" s="25">
        <f>+D11+D12+D13+D14+D15+D16+D17</f>
        <v>80982213.909999996</v>
      </c>
      <c r="E10" s="25">
        <f t="shared" ref="E10:I10" si="0">+E11+E12+E13+E14+E15+E16+E17</f>
        <v>61828166.030000001</v>
      </c>
      <c r="F10" s="25">
        <f t="shared" si="0"/>
        <v>142810379.94</v>
      </c>
      <c r="G10" s="25">
        <f t="shared" si="0"/>
        <v>71954928.270000011</v>
      </c>
      <c r="H10" s="25">
        <f t="shared" si="0"/>
        <v>71954928.270000011</v>
      </c>
      <c r="I10" s="25">
        <f t="shared" si="0"/>
        <v>70855451.669999987</v>
      </c>
    </row>
    <row r="11" spans="2:9" ht="15.75" customHeight="1" x14ac:dyDescent="0.2">
      <c r="B11" s="26"/>
      <c r="C11" s="27" t="s">
        <v>17</v>
      </c>
      <c r="D11" s="28">
        <v>48581758.140000001</v>
      </c>
      <c r="E11" s="28">
        <v>33003098.780000001</v>
      </c>
      <c r="F11" s="28">
        <f t="shared" ref="F11:F17" si="1">D11+E11</f>
        <v>81584856.920000002</v>
      </c>
      <c r="G11" s="28">
        <v>44890636.380000003</v>
      </c>
      <c r="H11" s="28">
        <v>44890636.380000003</v>
      </c>
      <c r="I11" s="28">
        <f t="shared" ref="I11:I17" si="2">F11-G11</f>
        <v>36694220.539999999</v>
      </c>
    </row>
    <row r="12" spans="2:9" ht="15.75" customHeight="1" x14ac:dyDescent="0.2">
      <c r="B12" s="26"/>
      <c r="C12" s="27" t="s">
        <v>18</v>
      </c>
      <c r="D12" s="28">
        <v>0</v>
      </c>
      <c r="E12" s="28">
        <v>0</v>
      </c>
      <c r="F12" s="28">
        <f t="shared" si="1"/>
        <v>0</v>
      </c>
      <c r="G12" s="28">
        <v>0</v>
      </c>
      <c r="H12" s="28">
        <v>0</v>
      </c>
      <c r="I12" s="28">
        <f t="shared" si="2"/>
        <v>0</v>
      </c>
    </row>
    <row r="13" spans="2:9" x14ac:dyDescent="0.2">
      <c r="B13" s="26"/>
      <c r="C13" s="27" t="s">
        <v>19</v>
      </c>
      <c r="D13" s="28">
        <v>17081860.93</v>
      </c>
      <c r="E13" s="28">
        <v>14522135.869999999</v>
      </c>
      <c r="F13" s="28">
        <f t="shared" si="1"/>
        <v>31603996.799999997</v>
      </c>
      <c r="G13" s="28">
        <v>13914223.57</v>
      </c>
      <c r="H13" s="28">
        <v>13914223.57</v>
      </c>
      <c r="I13" s="28">
        <f t="shared" si="2"/>
        <v>17689773.229999997</v>
      </c>
    </row>
    <row r="14" spans="2:9" x14ac:dyDescent="0.2">
      <c r="B14" s="26"/>
      <c r="C14" s="27" t="s">
        <v>20</v>
      </c>
      <c r="D14" s="28">
        <v>11830811.789999999</v>
      </c>
      <c r="E14" s="28">
        <v>6207624.21</v>
      </c>
      <c r="F14" s="28">
        <f t="shared" si="1"/>
        <v>18038436</v>
      </c>
      <c r="G14" s="28">
        <v>11509408.279999999</v>
      </c>
      <c r="H14" s="28">
        <v>11509408.279999999</v>
      </c>
      <c r="I14" s="28">
        <f t="shared" si="2"/>
        <v>6529027.7200000007</v>
      </c>
    </row>
    <row r="15" spans="2:9" x14ac:dyDescent="0.2">
      <c r="B15" s="26"/>
      <c r="C15" s="27" t="s">
        <v>21</v>
      </c>
      <c r="D15" s="28">
        <v>1887783.05</v>
      </c>
      <c r="E15" s="28">
        <v>5495307.1699999999</v>
      </c>
      <c r="F15" s="28">
        <f t="shared" si="1"/>
        <v>7383090.2199999997</v>
      </c>
      <c r="G15" s="28">
        <v>1640660.04</v>
      </c>
      <c r="H15" s="28">
        <v>1640660.04</v>
      </c>
      <c r="I15" s="28">
        <f t="shared" si="2"/>
        <v>5742430.1799999997</v>
      </c>
    </row>
    <row r="16" spans="2:9" x14ac:dyDescent="0.2">
      <c r="B16" s="26"/>
      <c r="C16" s="27" t="s">
        <v>22</v>
      </c>
      <c r="D16" s="28">
        <v>0</v>
      </c>
      <c r="E16" s="28">
        <v>0</v>
      </c>
      <c r="F16" s="28">
        <f t="shared" si="1"/>
        <v>0</v>
      </c>
      <c r="G16" s="28">
        <v>0</v>
      </c>
      <c r="H16" s="28">
        <v>0</v>
      </c>
      <c r="I16" s="28">
        <f t="shared" si="2"/>
        <v>0</v>
      </c>
    </row>
    <row r="17" spans="2:9" x14ac:dyDescent="0.2">
      <c r="B17" s="26"/>
      <c r="C17" s="27" t="s">
        <v>23</v>
      </c>
      <c r="D17" s="28">
        <v>1600000</v>
      </c>
      <c r="E17" s="28">
        <v>2600000</v>
      </c>
      <c r="F17" s="28">
        <f t="shared" si="1"/>
        <v>4200000</v>
      </c>
      <c r="G17" s="28">
        <v>0</v>
      </c>
      <c r="H17" s="28">
        <v>0</v>
      </c>
      <c r="I17" s="28">
        <f t="shared" si="2"/>
        <v>4200000</v>
      </c>
    </row>
    <row r="18" spans="2:9" x14ac:dyDescent="0.2">
      <c r="B18" s="23" t="s">
        <v>24</v>
      </c>
      <c r="C18" s="24"/>
      <c r="D18" s="29">
        <v>5921132.3499999996</v>
      </c>
      <c r="E18" s="29">
        <f>SUM(E19:E27)</f>
        <v>3439987.77</v>
      </c>
      <c r="F18" s="29">
        <f t="shared" ref="F18:I18" si="3">SUM(F19:F27)</f>
        <v>9205245.0800000001</v>
      </c>
      <c r="G18" s="29">
        <f t="shared" si="3"/>
        <v>1019826.6399999999</v>
      </c>
      <c r="H18" s="29">
        <f t="shared" si="3"/>
        <v>1019826.6399999999</v>
      </c>
      <c r="I18" s="29">
        <f t="shared" si="3"/>
        <v>8185418.4400000013</v>
      </c>
    </row>
    <row r="19" spans="2:9" s="8" customFormat="1" x14ac:dyDescent="0.2">
      <c r="B19" s="26"/>
      <c r="C19" s="27" t="s">
        <v>25</v>
      </c>
      <c r="D19" s="28">
        <v>2531918.1</v>
      </c>
      <c r="E19" s="28">
        <v>684286.55</v>
      </c>
      <c r="F19" s="28">
        <f t="shared" ref="F19:F27" si="4">D19+E19</f>
        <v>3216204.6500000004</v>
      </c>
      <c r="G19" s="28">
        <v>365994.97</v>
      </c>
      <c r="H19" s="28">
        <v>365994.97</v>
      </c>
      <c r="I19" s="28">
        <f t="shared" ref="I19:I27" si="5">F19-G19</f>
        <v>2850209.6800000006</v>
      </c>
    </row>
    <row r="20" spans="2:9" s="8" customFormat="1" x14ac:dyDescent="0.2">
      <c r="B20" s="26"/>
      <c r="C20" s="27" t="s">
        <v>26</v>
      </c>
      <c r="D20" s="28">
        <v>217956.32</v>
      </c>
      <c r="E20" s="28">
        <v>17468.240000000002</v>
      </c>
      <c r="F20" s="28">
        <f t="shared" si="4"/>
        <v>235424.56</v>
      </c>
      <c r="G20" s="28">
        <v>37018.089999999997</v>
      </c>
      <c r="H20" s="28">
        <v>37018.089999999997</v>
      </c>
      <c r="I20" s="28">
        <f t="shared" si="5"/>
        <v>198406.47</v>
      </c>
    </row>
    <row r="21" spans="2:9" s="8" customFormat="1" x14ac:dyDescent="0.2">
      <c r="B21" s="26"/>
      <c r="C21" s="27" t="s">
        <v>27</v>
      </c>
      <c r="D21" s="28">
        <v>10000</v>
      </c>
      <c r="E21" s="28">
        <v>0</v>
      </c>
      <c r="F21" s="28">
        <f t="shared" si="4"/>
        <v>10000</v>
      </c>
      <c r="G21" s="28">
        <v>9300</v>
      </c>
      <c r="H21" s="28">
        <v>9300</v>
      </c>
      <c r="I21" s="28">
        <f t="shared" si="5"/>
        <v>700</v>
      </c>
    </row>
    <row r="22" spans="2:9" s="8" customFormat="1" x14ac:dyDescent="0.2">
      <c r="B22" s="26"/>
      <c r="C22" s="27" t="s">
        <v>28</v>
      </c>
      <c r="D22" s="28">
        <v>939915.5</v>
      </c>
      <c r="E22" s="28">
        <v>767332.98</v>
      </c>
      <c r="F22" s="28">
        <f t="shared" si="4"/>
        <v>1707248.48</v>
      </c>
      <c r="G22" s="28">
        <v>173351.09</v>
      </c>
      <c r="H22" s="28">
        <v>173351.09</v>
      </c>
      <c r="I22" s="28">
        <f t="shared" si="5"/>
        <v>1533897.39</v>
      </c>
    </row>
    <row r="23" spans="2:9" s="8" customFormat="1" x14ac:dyDescent="0.2">
      <c r="B23" s="26"/>
      <c r="C23" s="27" t="s">
        <v>29</v>
      </c>
      <c r="D23" s="28">
        <v>171970</v>
      </c>
      <c r="E23" s="28">
        <v>1497800</v>
      </c>
      <c r="F23" s="28">
        <f t="shared" si="4"/>
        <v>1669770</v>
      </c>
      <c r="G23" s="28">
        <v>155418.23999999999</v>
      </c>
      <c r="H23" s="28">
        <v>155418.23999999999</v>
      </c>
      <c r="I23" s="28">
        <f t="shared" si="5"/>
        <v>1514351.76</v>
      </c>
    </row>
    <row r="24" spans="2:9" s="8" customFormat="1" x14ac:dyDescent="0.2">
      <c r="B24" s="26"/>
      <c r="C24" s="27" t="s">
        <v>30</v>
      </c>
      <c r="D24" s="28">
        <v>1062799.96</v>
      </c>
      <c r="E24" s="28">
        <v>15000</v>
      </c>
      <c r="F24" s="28">
        <f t="shared" si="4"/>
        <v>1077799.96</v>
      </c>
      <c r="G24" s="28">
        <v>184909.48</v>
      </c>
      <c r="H24" s="28">
        <v>184909.48</v>
      </c>
      <c r="I24" s="28">
        <f t="shared" si="5"/>
        <v>892890.48</v>
      </c>
    </row>
    <row r="25" spans="2:9" s="8" customFormat="1" x14ac:dyDescent="0.2">
      <c r="B25" s="26"/>
      <c r="C25" s="27" t="s">
        <v>31</v>
      </c>
      <c r="D25" s="28">
        <v>193266.63</v>
      </c>
      <c r="E25" s="28">
        <v>61000</v>
      </c>
      <c r="F25" s="28">
        <f t="shared" si="4"/>
        <v>254266.63</v>
      </c>
      <c r="G25" s="28">
        <v>4165.75</v>
      </c>
      <c r="H25" s="28">
        <v>4165.75</v>
      </c>
      <c r="I25" s="28">
        <f t="shared" si="5"/>
        <v>250100.88</v>
      </c>
    </row>
    <row r="26" spans="2:9" s="8" customFormat="1" x14ac:dyDescent="0.2">
      <c r="B26" s="26"/>
      <c r="C26" s="27" t="s">
        <v>32</v>
      </c>
      <c r="D26" s="28">
        <v>0</v>
      </c>
      <c r="E26" s="28">
        <v>0</v>
      </c>
      <c r="F26" s="28">
        <f t="shared" si="4"/>
        <v>0</v>
      </c>
      <c r="G26" s="28">
        <v>0</v>
      </c>
      <c r="H26" s="28">
        <v>0</v>
      </c>
      <c r="I26" s="28">
        <f t="shared" si="5"/>
        <v>0</v>
      </c>
    </row>
    <row r="27" spans="2:9" s="8" customFormat="1" x14ac:dyDescent="0.2">
      <c r="B27" s="26"/>
      <c r="C27" s="27" t="s">
        <v>33</v>
      </c>
      <c r="D27" s="28">
        <v>637430.80000000005</v>
      </c>
      <c r="E27" s="28">
        <v>397100</v>
      </c>
      <c r="F27" s="28">
        <f t="shared" si="4"/>
        <v>1034530.8</v>
      </c>
      <c r="G27" s="28">
        <v>89669.02</v>
      </c>
      <c r="H27" s="28">
        <v>89669.02</v>
      </c>
      <c r="I27" s="28">
        <f t="shared" si="5"/>
        <v>944861.78</v>
      </c>
    </row>
    <row r="28" spans="2:9" s="8" customFormat="1" x14ac:dyDescent="0.2">
      <c r="B28" s="23" t="s">
        <v>34</v>
      </c>
      <c r="C28" s="24"/>
      <c r="D28" s="29">
        <f>+D29+D30+D31+D32+D33+D34+D35+D36+D37</f>
        <v>33290736.699999999</v>
      </c>
      <c r="E28" s="29">
        <f t="shared" ref="E28:I28" si="6">+E29+E30+E31+E32+E33+E34+E35+E36+E37</f>
        <v>8047707.2400000002</v>
      </c>
      <c r="F28" s="29">
        <f t="shared" si="6"/>
        <v>41338443.939999998</v>
      </c>
      <c r="G28" s="29">
        <f t="shared" si="6"/>
        <v>11068278.26</v>
      </c>
      <c r="H28" s="29">
        <f t="shared" si="6"/>
        <v>11057890.16</v>
      </c>
      <c r="I28" s="29">
        <f t="shared" si="6"/>
        <v>30270165.679999996</v>
      </c>
    </row>
    <row r="29" spans="2:9" s="8" customFormat="1" x14ac:dyDescent="0.2">
      <c r="B29" s="26"/>
      <c r="C29" s="27" t="s">
        <v>35</v>
      </c>
      <c r="D29" s="28">
        <v>5624367.46</v>
      </c>
      <c r="E29" s="28">
        <v>130708.8</v>
      </c>
      <c r="F29" s="28">
        <f t="shared" ref="F29:F37" si="7">D29+E29</f>
        <v>5755076.2599999998</v>
      </c>
      <c r="G29" s="28">
        <v>2223602.4700000002</v>
      </c>
      <c r="H29" s="28">
        <v>2223214.37</v>
      </c>
      <c r="I29" s="28">
        <f t="shared" ref="I29:I37" si="8">F29-G29</f>
        <v>3531473.7899999996</v>
      </c>
    </row>
    <row r="30" spans="2:9" s="8" customFormat="1" x14ac:dyDescent="0.2">
      <c r="B30" s="26"/>
      <c r="C30" s="27" t="s">
        <v>36</v>
      </c>
      <c r="D30" s="28">
        <v>1896161.6</v>
      </c>
      <c r="E30" s="28">
        <v>445692.24</v>
      </c>
      <c r="F30" s="28">
        <f t="shared" si="7"/>
        <v>2341853.84</v>
      </c>
      <c r="G30" s="28">
        <v>544176.31999999995</v>
      </c>
      <c r="H30" s="28">
        <v>544176.31999999995</v>
      </c>
      <c r="I30" s="28">
        <f t="shared" si="8"/>
        <v>1797677.52</v>
      </c>
    </row>
    <row r="31" spans="2:9" s="8" customFormat="1" x14ac:dyDescent="0.2">
      <c r="B31" s="26"/>
      <c r="C31" s="27" t="s">
        <v>37</v>
      </c>
      <c r="D31" s="28">
        <v>8678285.2100000009</v>
      </c>
      <c r="E31" s="28">
        <v>426876.17</v>
      </c>
      <c r="F31" s="28">
        <f t="shared" si="7"/>
        <v>9105161.3800000008</v>
      </c>
      <c r="G31" s="28">
        <v>2362854.29</v>
      </c>
      <c r="H31" s="28">
        <v>2352854.29</v>
      </c>
      <c r="I31" s="28">
        <f t="shared" si="8"/>
        <v>6742307.0900000008</v>
      </c>
    </row>
    <row r="32" spans="2:9" s="8" customFormat="1" x14ac:dyDescent="0.2">
      <c r="B32" s="26"/>
      <c r="C32" s="27" t="s">
        <v>38</v>
      </c>
      <c r="D32" s="28">
        <v>1330495.96</v>
      </c>
      <c r="E32" s="28">
        <v>481400</v>
      </c>
      <c r="F32" s="28">
        <f t="shared" si="7"/>
        <v>1811895.96</v>
      </c>
      <c r="G32" s="28">
        <v>1517793.13</v>
      </c>
      <c r="H32" s="28">
        <v>1517793.13</v>
      </c>
      <c r="I32" s="28">
        <f t="shared" si="8"/>
        <v>294102.83000000007</v>
      </c>
    </row>
    <row r="33" spans="2:9" s="8" customFormat="1" x14ac:dyDescent="0.2">
      <c r="B33" s="26"/>
      <c r="C33" s="27" t="s">
        <v>39</v>
      </c>
      <c r="D33" s="28">
        <v>8535315.5500000007</v>
      </c>
      <c r="E33" s="28">
        <v>2581192.88</v>
      </c>
      <c r="F33" s="28">
        <f t="shared" si="7"/>
        <v>11116508.43</v>
      </c>
      <c r="G33" s="28">
        <v>2753662.98</v>
      </c>
      <c r="H33" s="28">
        <v>2753662.98</v>
      </c>
      <c r="I33" s="28">
        <f t="shared" si="8"/>
        <v>8362845.4499999993</v>
      </c>
    </row>
    <row r="34" spans="2:9" s="8" customFormat="1" x14ac:dyDescent="0.2">
      <c r="B34" s="26"/>
      <c r="C34" s="27" t="s">
        <v>40</v>
      </c>
      <c r="D34" s="28">
        <v>930000</v>
      </c>
      <c r="E34" s="28">
        <v>139301.85999999999</v>
      </c>
      <c r="F34" s="28">
        <f t="shared" si="7"/>
        <v>1069301.8599999999</v>
      </c>
      <c r="G34" s="28">
        <v>51425.63</v>
      </c>
      <c r="H34" s="28">
        <v>51425.63</v>
      </c>
      <c r="I34" s="28">
        <f t="shared" si="8"/>
        <v>1017876.2299999999</v>
      </c>
    </row>
    <row r="35" spans="2:9" s="8" customFormat="1" x14ac:dyDescent="0.2">
      <c r="B35" s="26"/>
      <c r="C35" s="27" t="s">
        <v>41</v>
      </c>
      <c r="D35" s="28">
        <v>1211151.02</v>
      </c>
      <c r="E35" s="28">
        <v>1075600</v>
      </c>
      <c r="F35" s="28">
        <f t="shared" si="7"/>
        <v>2286751.02</v>
      </c>
      <c r="G35" s="28">
        <v>87406.35</v>
      </c>
      <c r="H35" s="28">
        <v>87406.35</v>
      </c>
      <c r="I35" s="28">
        <f t="shared" si="8"/>
        <v>2199344.67</v>
      </c>
    </row>
    <row r="36" spans="2:9" x14ac:dyDescent="0.2">
      <c r="B36" s="26"/>
      <c r="C36" s="27" t="s">
        <v>42</v>
      </c>
      <c r="D36" s="28">
        <v>1796967.7</v>
      </c>
      <c r="E36" s="28">
        <v>691325.88</v>
      </c>
      <c r="F36" s="28">
        <f t="shared" si="7"/>
        <v>2488293.58</v>
      </c>
      <c r="G36" s="28">
        <v>89876.52</v>
      </c>
      <c r="H36" s="28">
        <v>89876.52</v>
      </c>
      <c r="I36" s="28">
        <f t="shared" si="8"/>
        <v>2398417.06</v>
      </c>
    </row>
    <row r="37" spans="2:9" x14ac:dyDescent="0.2">
      <c r="B37" s="26"/>
      <c r="C37" s="27" t="s">
        <v>43</v>
      </c>
      <c r="D37" s="28">
        <v>3287992.2</v>
      </c>
      <c r="E37" s="28">
        <v>2075609.41</v>
      </c>
      <c r="F37" s="28">
        <f t="shared" si="7"/>
        <v>5363601.6100000003</v>
      </c>
      <c r="G37" s="28">
        <v>1437480.57</v>
      </c>
      <c r="H37" s="28">
        <v>1437480.57</v>
      </c>
      <c r="I37" s="28">
        <f t="shared" si="8"/>
        <v>3926121.04</v>
      </c>
    </row>
    <row r="38" spans="2:9" x14ac:dyDescent="0.2">
      <c r="B38" s="23" t="s">
        <v>44</v>
      </c>
      <c r="C38" s="24"/>
      <c r="D38" s="29">
        <f>+D39+D40+D41+D42+D43+D44+D45+D46+D47</f>
        <v>3391959</v>
      </c>
      <c r="E38" s="29">
        <f t="shared" ref="E38:I38" si="9">+E39+E40+E41+E42+E43+E44+E45+E46+E47</f>
        <v>83714.8</v>
      </c>
      <c r="F38" s="29">
        <f t="shared" si="9"/>
        <v>3475673.8</v>
      </c>
      <c r="G38" s="29">
        <f t="shared" si="9"/>
        <v>860340.76</v>
      </c>
      <c r="H38" s="29">
        <f t="shared" si="9"/>
        <v>860340.76</v>
      </c>
      <c r="I38" s="29">
        <f t="shared" si="9"/>
        <v>2615333.04</v>
      </c>
    </row>
    <row r="39" spans="2:9" x14ac:dyDescent="0.2">
      <c r="B39" s="26"/>
      <c r="C39" s="27" t="s">
        <v>45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x14ac:dyDescent="0.2">
      <c r="B40" s="26"/>
      <c r="C40" s="27" t="s">
        <v>46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x14ac:dyDescent="0.2">
      <c r="B41" s="26"/>
      <c r="C41" s="27" t="s">
        <v>47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x14ac:dyDescent="0.2">
      <c r="B42" s="26"/>
      <c r="C42" s="27" t="s">
        <v>48</v>
      </c>
      <c r="D42" s="28">
        <v>3391959</v>
      </c>
      <c r="E42" s="28">
        <v>83714.8</v>
      </c>
      <c r="F42" s="28">
        <f t="shared" ref="F42" si="10">D42+E42</f>
        <v>3475673.8</v>
      </c>
      <c r="G42" s="28">
        <v>860340.76</v>
      </c>
      <c r="H42" s="28">
        <v>860340.76</v>
      </c>
      <c r="I42" s="28">
        <f t="shared" ref="I42" si="11">F42-G42</f>
        <v>2615333.04</v>
      </c>
    </row>
    <row r="43" spans="2:9" x14ac:dyDescent="0.2">
      <c r="B43" s="26"/>
      <c r="C43" s="27" t="s">
        <v>49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x14ac:dyDescent="0.2">
      <c r="B44" s="26"/>
      <c r="C44" s="27" t="s">
        <v>50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x14ac:dyDescent="0.2">
      <c r="B45" s="26"/>
      <c r="C45" s="27" t="s">
        <v>51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</row>
    <row r="46" spans="2:9" x14ac:dyDescent="0.2">
      <c r="B46" s="26"/>
      <c r="C46" s="27" t="s">
        <v>52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x14ac:dyDescent="0.2">
      <c r="B47" s="26"/>
      <c r="C47" s="27" t="s">
        <v>53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x14ac:dyDescent="0.2">
      <c r="B48" s="23" t="s">
        <v>54</v>
      </c>
      <c r="C48" s="24"/>
      <c r="D48" s="29">
        <f>+D49+D50+D51+D52+D53+D54+D55+D56+D57</f>
        <v>5580243.7000000002</v>
      </c>
      <c r="E48" s="29">
        <f t="shared" ref="E48:I48" si="12">+E49+E50+E51+E52+E53+E54+E55+E56+E57</f>
        <v>5494726.9000000004</v>
      </c>
      <c r="F48" s="29">
        <f t="shared" si="12"/>
        <v>11074970.600000001</v>
      </c>
      <c r="G48" s="29">
        <f t="shared" si="12"/>
        <v>2164997.0499999998</v>
      </c>
      <c r="H48" s="29">
        <f t="shared" si="12"/>
        <v>2164997.0499999998</v>
      </c>
      <c r="I48" s="29">
        <f t="shared" si="12"/>
        <v>8909973.5500000007</v>
      </c>
    </row>
    <row r="49" spans="2:10" x14ac:dyDescent="0.2">
      <c r="B49" s="26"/>
      <c r="C49" s="27" t="s">
        <v>55</v>
      </c>
      <c r="D49" s="28">
        <v>3927846</v>
      </c>
      <c r="E49" s="28">
        <v>1672043.98</v>
      </c>
      <c r="F49" s="28">
        <f t="shared" ref="F49:F57" si="13">D49+E49</f>
        <v>5599889.9800000004</v>
      </c>
      <c r="G49" s="28">
        <v>345758.88</v>
      </c>
      <c r="H49" s="28">
        <v>345758.88</v>
      </c>
      <c r="I49" s="28">
        <f t="shared" ref="I49:I57" si="14">F49-G49</f>
        <v>5254131.1000000006</v>
      </c>
    </row>
    <row r="50" spans="2:10" x14ac:dyDescent="0.2">
      <c r="B50" s="26"/>
      <c r="C50" s="27" t="s">
        <v>56</v>
      </c>
      <c r="D50" s="28">
        <v>382500</v>
      </c>
      <c r="E50" s="28">
        <v>383500</v>
      </c>
      <c r="F50" s="28">
        <f t="shared" si="13"/>
        <v>766000</v>
      </c>
      <c r="G50" s="28">
        <v>0</v>
      </c>
      <c r="H50" s="28">
        <v>0</v>
      </c>
      <c r="I50" s="28">
        <f t="shared" si="14"/>
        <v>766000</v>
      </c>
    </row>
    <row r="51" spans="2:10" x14ac:dyDescent="0.2">
      <c r="B51" s="26"/>
      <c r="C51" s="27" t="s">
        <v>57</v>
      </c>
      <c r="D51" s="28">
        <v>1269897.7</v>
      </c>
      <c r="E51" s="28">
        <v>1452439.26</v>
      </c>
      <c r="F51" s="28">
        <f t="shared" si="13"/>
        <v>2722336.96</v>
      </c>
      <c r="G51" s="28">
        <v>100668</v>
      </c>
      <c r="H51" s="28">
        <v>100668</v>
      </c>
      <c r="I51" s="28">
        <f t="shared" si="14"/>
        <v>2621668.96</v>
      </c>
    </row>
    <row r="52" spans="2:10" x14ac:dyDescent="0.2">
      <c r="B52" s="26"/>
      <c r="C52" s="27" t="s">
        <v>58</v>
      </c>
      <c r="D52" s="28">
        <v>0</v>
      </c>
      <c r="E52" s="28">
        <v>240000</v>
      </c>
      <c r="F52" s="28">
        <f t="shared" si="13"/>
        <v>240000</v>
      </c>
      <c r="G52" s="28">
        <v>0</v>
      </c>
      <c r="H52" s="28">
        <v>0</v>
      </c>
      <c r="I52" s="28">
        <f t="shared" si="14"/>
        <v>240000</v>
      </c>
    </row>
    <row r="53" spans="2:10" x14ac:dyDescent="0.2">
      <c r="B53" s="26"/>
      <c r="C53" s="27" t="s">
        <v>59</v>
      </c>
      <c r="D53" s="28">
        <v>0</v>
      </c>
      <c r="E53" s="28">
        <v>0</v>
      </c>
      <c r="F53" s="28">
        <f t="shared" si="13"/>
        <v>0</v>
      </c>
      <c r="G53" s="28">
        <v>0</v>
      </c>
      <c r="H53" s="28">
        <v>0</v>
      </c>
      <c r="I53" s="28">
        <f t="shared" si="14"/>
        <v>0</v>
      </c>
    </row>
    <row r="54" spans="2:10" x14ac:dyDescent="0.2">
      <c r="B54" s="26"/>
      <c r="C54" s="27" t="s">
        <v>60</v>
      </c>
      <c r="D54" s="28">
        <v>0</v>
      </c>
      <c r="E54" s="28">
        <v>1746743.66</v>
      </c>
      <c r="F54" s="28">
        <f t="shared" si="13"/>
        <v>1746743.66</v>
      </c>
      <c r="G54" s="28">
        <v>1718570.17</v>
      </c>
      <c r="H54" s="28">
        <v>1718570.17</v>
      </c>
      <c r="I54" s="28">
        <f t="shared" si="14"/>
        <v>28173.489999999991</v>
      </c>
    </row>
    <row r="55" spans="2:10" x14ac:dyDescent="0.2">
      <c r="B55" s="26"/>
      <c r="C55" s="27" t="s">
        <v>61</v>
      </c>
      <c r="D55" s="28">
        <v>0</v>
      </c>
      <c r="E55" s="28">
        <v>0</v>
      </c>
      <c r="F55" s="28">
        <f t="shared" si="13"/>
        <v>0</v>
      </c>
      <c r="G55" s="28">
        <v>0</v>
      </c>
      <c r="H55" s="28">
        <v>0</v>
      </c>
      <c r="I55" s="28">
        <f t="shared" si="14"/>
        <v>0</v>
      </c>
    </row>
    <row r="56" spans="2:10" x14ac:dyDescent="0.2">
      <c r="B56" s="26"/>
      <c r="C56" s="27" t="s">
        <v>62</v>
      </c>
      <c r="D56" s="28">
        <v>0</v>
      </c>
      <c r="E56" s="28">
        <v>0</v>
      </c>
      <c r="F56" s="28">
        <f t="shared" si="13"/>
        <v>0</v>
      </c>
      <c r="G56" s="28">
        <v>0</v>
      </c>
      <c r="H56" s="28">
        <v>0</v>
      </c>
      <c r="I56" s="28">
        <f t="shared" si="14"/>
        <v>0</v>
      </c>
    </row>
    <row r="57" spans="2:10" x14ac:dyDescent="0.2">
      <c r="B57" s="26"/>
      <c r="C57" s="27" t="s">
        <v>63</v>
      </c>
      <c r="D57" s="28">
        <v>0</v>
      </c>
      <c r="E57" s="28">
        <v>0</v>
      </c>
      <c r="F57" s="28">
        <f t="shared" si="13"/>
        <v>0</v>
      </c>
      <c r="G57" s="28">
        <v>0</v>
      </c>
      <c r="H57" s="28">
        <v>0</v>
      </c>
      <c r="I57" s="28">
        <f t="shared" si="14"/>
        <v>0</v>
      </c>
    </row>
    <row r="58" spans="2:10" x14ac:dyDescent="0.2">
      <c r="B58" s="23" t="s">
        <v>64</v>
      </c>
      <c r="C58" s="24"/>
      <c r="D58" s="29">
        <f>+D59+D60+D61</f>
        <v>0</v>
      </c>
      <c r="E58" s="29">
        <f t="shared" ref="E58:J58" si="15">+E59+E60+E61</f>
        <v>5753872.3300000001</v>
      </c>
      <c r="F58" s="29">
        <f t="shared" si="15"/>
        <v>5753872.3300000001</v>
      </c>
      <c r="G58" s="29">
        <f t="shared" si="15"/>
        <v>5753872.3300000001</v>
      </c>
      <c r="H58" s="29">
        <f t="shared" si="15"/>
        <v>5753872.3300000001</v>
      </c>
      <c r="I58" s="29">
        <f t="shared" si="15"/>
        <v>0</v>
      </c>
      <c r="J58" s="29">
        <f t="shared" si="15"/>
        <v>0</v>
      </c>
    </row>
    <row r="59" spans="2:10" x14ac:dyDescent="0.2">
      <c r="B59" s="26"/>
      <c r="C59" s="27" t="s">
        <v>65</v>
      </c>
      <c r="D59" s="28">
        <v>0</v>
      </c>
      <c r="E59" s="28">
        <v>0</v>
      </c>
      <c r="F59" s="28">
        <f t="shared" ref="F59:F61" si="16">D59+E59</f>
        <v>0</v>
      </c>
      <c r="G59" s="28">
        <v>0</v>
      </c>
      <c r="H59" s="28">
        <v>0</v>
      </c>
      <c r="I59" s="28">
        <f t="shared" ref="I59:I61" si="17">F59-G59</f>
        <v>0</v>
      </c>
    </row>
    <row r="60" spans="2:10" x14ac:dyDescent="0.2">
      <c r="B60" s="26"/>
      <c r="C60" s="27" t="s">
        <v>66</v>
      </c>
      <c r="D60" s="28">
        <v>0</v>
      </c>
      <c r="E60" s="28">
        <v>5753872.3300000001</v>
      </c>
      <c r="F60" s="28">
        <f t="shared" si="16"/>
        <v>5753872.3300000001</v>
      </c>
      <c r="G60" s="28">
        <v>5753872.3300000001</v>
      </c>
      <c r="H60" s="28">
        <v>5753872.3300000001</v>
      </c>
      <c r="I60" s="28">
        <f t="shared" si="17"/>
        <v>0</v>
      </c>
    </row>
    <row r="61" spans="2:10" x14ac:dyDescent="0.2">
      <c r="B61" s="26"/>
      <c r="C61" s="27" t="s">
        <v>67</v>
      </c>
      <c r="D61" s="28">
        <v>0</v>
      </c>
      <c r="E61" s="28">
        <v>0</v>
      </c>
      <c r="F61" s="28">
        <f t="shared" si="16"/>
        <v>0</v>
      </c>
      <c r="G61" s="28">
        <v>0</v>
      </c>
      <c r="H61" s="28">
        <v>0</v>
      </c>
      <c r="I61" s="28">
        <f t="shared" si="17"/>
        <v>0</v>
      </c>
    </row>
    <row r="62" spans="2:10" x14ac:dyDescent="0.2">
      <c r="B62" s="23" t="s">
        <v>68</v>
      </c>
      <c r="C62" s="24"/>
      <c r="D62" s="29">
        <f>+D63+D64+D65+D66+D67+D68+D69</f>
        <v>0</v>
      </c>
      <c r="E62" s="29">
        <f t="shared" ref="E62:I62" si="18">+E63+E64+E65+E66+E67+E68+E69</f>
        <v>1025844.9</v>
      </c>
      <c r="F62" s="29">
        <f t="shared" si="18"/>
        <v>1025844.9</v>
      </c>
      <c r="G62" s="29">
        <f t="shared" si="18"/>
        <v>0</v>
      </c>
      <c r="H62" s="29">
        <f t="shared" si="18"/>
        <v>0</v>
      </c>
      <c r="I62" s="29">
        <f t="shared" si="18"/>
        <v>1025844.9</v>
      </c>
    </row>
    <row r="63" spans="2:10" x14ac:dyDescent="0.2">
      <c r="B63" s="26"/>
      <c r="C63" s="27" t="s">
        <v>69</v>
      </c>
      <c r="D63" s="28">
        <v>0</v>
      </c>
      <c r="E63" s="28">
        <v>0</v>
      </c>
      <c r="F63" s="28">
        <f t="shared" ref="F63:F69" si="19">D63+E63</f>
        <v>0</v>
      </c>
      <c r="G63" s="28">
        <v>0</v>
      </c>
      <c r="H63" s="28">
        <v>0</v>
      </c>
      <c r="I63" s="28">
        <f t="shared" ref="I63:I69" si="20">F63-G63</f>
        <v>0</v>
      </c>
    </row>
    <row r="64" spans="2:10" x14ac:dyDescent="0.2">
      <c r="B64" s="26"/>
      <c r="C64" s="27" t="s">
        <v>70</v>
      </c>
      <c r="D64" s="28">
        <v>0</v>
      </c>
      <c r="E64" s="28">
        <v>0</v>
      </c>
      <c r="F64" s="28">
        <f t="shared" si="19"/>
        <v>0</v>
      </c>
      <c r="G64" s="28">
        <v>0</v>
      </c>
      <c r="H64" s="28">
        <v>0</v>
      </c>
      <c r="I64" s="28">
        <f t="shared" si="20"/>
        <v>0</v>
      </c>
    </row>
    <row r="65" spans="2:9" x14ac:dyDescent="0.2">
      <c r="B65" s="26"/>
      <c r="C65" s="27" t="s">
        <v>71</v>
      </c>
      <c r="D65" s="28">
        <v>0</v>
      </c>
      <c r="E65" s="28">
        <v>0</v>
      </c>
      <c r="F65" s="28">
        <f t="shared" si="19"/>
        <v>0</v>
      </c>
      <c r="G65" s="28">
        <v>0</v>
      </c>
      <c r="H65" s="28">
        <v>0</v>
      </c>
      <c r="I65" s="28">
        <f t="shared" si="20"/>
        <v>0</v>
      </c>
    </row>
    <row r="66" spans="2:9" x14ac:dyDescent="0.2">
      <c r="B66" s="26"/>
      <c r="C66" s="27" t="s">
        <v>72</v>
      </c>
      <c r="D66" s="28">
        <v>0</v>
      </c>
      <c r="E66" s="28">
        <v>0</v>
      </c>
      <c r="F66" s="28">
        <f t="shared" si="19"/>
        <v>0</v>
      </c>
      <c r="G66" s="28">
        <v>0</v>
      </c>
      <c r="H66" s="28">
        <v>0</v>
      </c>
      <c r="I66" s="28">
        <f t="shared" si="20"/>
        <v>0</v>
      </c>
    </row>
    <row r="67" spans="2:9" x14ac:dyDescent="0.2">
      <c r="B67" s="26"/>
      <c r="C67" s="27" t="s">
        <v>73</v>
      </c>
      <c r="D67" s="28">
        <v>0</v>
      </c>
      <c r="E67" s="28">
        <v>0</v>
      </c>
      <c r="F67" s="28">
        <f t="shared" si="19"/>
        <v>0</v>
      </c>
      <c r="G67" s="28">
        <v>0</v>
      </c>
      <c r="H67" s="28">
        <v>0</v>
      </c>
      <c r="I67" s="28">
        <f t="shared" si="20"/>
        <v>0</v>
      </c>
    </row>
    <row r="68" spans="2:9" x14ac:dyDescent="0.2">
      <c r="B68" s="26"/>
      <c r="C68" s="27" t="s">
        <v>74</v>
      </c>
      <c r="D68" s="28">
        <v>0</v>
      </c>
      <c r="E68" s="28">
        <v>0</v>
      </c>
      <c r="F68" s="28">
        <f t="shared" si="19"/>
        <v>0</v>
      </c>
      <c r="G68" s="28">
        <v>0</v>
      </c>
      <c r="H68" s="28">
        <v>0</v>
      </c>
      <c r="I68" s="28">
        <f t="shared" si="20"/>
        <v>0</v>
      </c>
    </row>
    <row r="69" spans="2:9" x14ac:dyDescent="0.2">
      <c r="B69" s="26"/>
      <c r="C69" s="27" t="s">
        <v>75</v>
      </c>
      <c r="D69" s="28">
        <v>0</v>
      </c>
      <c r="E69" s="28">
        <v>1025844.9</v>
      </c>
      <c r="F69" s="28">
        <f t="shared" si="19"/>
        <v>1025844.9</v>
      </c>
      <c r="G69" s="28">
        <v>0</v>
      </c>
      <c r="H69" s="28">
        <v>0</v>
      </c>
      <c r="I69" s="28">
        <f t="shared" si="20"/>
        <v>1025844.9</v>
      </c>
    </row>
    <row r="70" spans="2:9" x14ac:dyDescent="0.2">
      <c r="B70" s="23" t="s">
        <v>76</v>
      </c>
      <c r="C70" s="24"/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</row>
    <row r="71" spans="2:9" x14ac:dyDescent="0.2">
      <c r="B71" s="26"/>
      <c r="C71" s="27" t="s">
        <v>77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</row>
    <row r="72" spans="2:9" x14ac:dyDescent="0.2">
      <c r="B72" s="26"/>
      <c r="C72" s="27" t="s">
        <v>78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</row>
    <row r="73" spans="2:9" x14ac:dyDescent="0.2">
      <c r="B73" s="26"/>
      <c r="C73" s="27" t="s">
        <v>79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</row>
    <row r="74" spans="2:9" x14ac:dyDescent="0.2">
      <c r="B74" s="23" t="s">
        <v>80</v>
      </c>
      <c r="C74" s="24"/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</row>
    <row r="75" spans="2:9" x14ac:dyDescent="0.2">
      <c r="B75" s="26"/>
      <c r="C75" s="27" t="s">
        <v>81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</row>
    <row r="76" spans="2:9" x14ac:dyDescent="0.2">
      <c r="B76" s="26"/>
      <c r="C76" s="27" t="s">
        <v>82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</row>
    <row r="77" spans="2:9" x14ac:dyDescent="0.2">
      <c r="B77" s="26"/>
      <c r="C77" s="27" t="s">
        <v>83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</row>
    <row r="78" spans="2:9" x14ac:dyDescent="0.2">
      <c r="B78" s="26"/>
      <c r="C78" s="27" t="s">
        <v>84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</row>
    <row r="79" spans="2:9" x14ac:dyDescent="0.2">
      <c r="B79" s="26"/>
      <c r="C79" s="27" t="s">
        <v>85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</row>
    <row r="80" spans="2:9" x14ac:dyDescent="0.2">
      <c r="B80" s="26"/>
      <c r="C80" s="27" t="s">
        <v>86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</row>
    <row r="81" spans="1:9" x14ac:dyDescent="0.2">
      <c r="B81" s="32"/>
      <c r="C81" s="33" t="s">
        <v>87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</row>
    <row r="82" spans="1:9" s="39" customFormat="1" x14ac:dyDescent="0.2">
      <c r="A82" s="35"/>
      <c r="B82" s="36"/>
      <c r="C82" s="37" t="s">
        <v>88</v>
      </c>
      <c r="D82" s="38">
        <f t="shared" ref="D82:I82" si="21">SUM(D10+D18+D28+D38+D48+D58+D62+D70+D74)</f>
        <v>129166285.66</v>
      </c>
      <c r="E82" s="38">
        <f t="shared" si="21"/>
        <v>85674019.970000014</v>
      </c>
      <c r="F82" s="38">
        <f t="shared" si="21"/>
        <v>214684430.59000003</v>
      </c>
      <c r="G82" s="38">
        <f t="shared" si="21"/>
        <v>92822243.310000017</v>
      </c>
      <c r="H82" s="38">
        <f t="shared" si="21"/>
        <v>92811855.210000008</v>
      </c>
      <c r="I82" s="38">
        <f t="shared" si="21"/>
        <v>121862187.27999999</v>
      </c>
    </row>
    <row r="83" spans="1:9" x14ac:dyDescent="0.2">
      <c r="B83" s="3" t="s">
        <v>89</v>
      </c>
      <c r="C83" s="40"/>
      <c r="D83" s="40"/>
      <c r="E83" s="40"/>
      <c r="F83" s="41"/>
      <c r="G83" s="41"/>
      <c r="H83" s="42"/>
      <c r="I83" s="41"/>
    </row>
    <row r="84" spans="1:9" x14ac:dyDescent="0.2">
      <c r="B84" s="3"/>
      <c r="F84" s="43"/>
      <c r="G84" s="43"/>
      <c r="H84" s="44"/>
      <c r="I84" s="43"/>
    </row>
  </sheetData>
  <mergeCells count="7">
    <mergeCell ref="B1:I1"/>
    <mergeCell ref="B2:I2"/>
    <mergeCell ref="B3:I3"/>
    <mergeCell ref="B4:I4"/>
    <mergeCell ref="B7:C9"/>
    <mergeCell ref="D7:H7"/>
    <mergeCell ref="I7:I8"/>
  </mergeCells>
  <pageMargins left="0.70866141732283472" right="0.70866141732283472" top="0.23622047244094491" bottom="0.55118110236220474" header="0.31496062992125984" footer="0.31496062992125984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2020-08-03T18:37:40Z</cp:lastPrinted>
  <dcterms:created xsi:type="dcterms:W3CDTF">2020-08-03T18:35:16Z</dcterms:created>
  <dcterms:modified xsi:type="dcterms:W3CDTF">2020-08-03T18:38:05Z</dcterms:modified>
</cp:coreProperties>
</file>