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.GUZMAN\Desktop\INFO CONTABLE\"/>
    </mc:Choice>
  </mc:AlternateContent>
  <xr:revisionPtr revIDLastSave="0" documentId="13_ncr:1_{CBF09B02-8104-45DC-9159-2186114CA90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4" l="1"/>
  <c r="D28" i="4"/>
  <c r="G38" i="4" l="1"/>
  <c r="G37" i="4" s="1"/>
  <c r="D38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C31" i="4"/>
  <c r="B31" i="4"/>
  <c r="G29" i="4"/>
  <c r="D29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G17" i="4" s="1"/>
  <c r="D5" i="4"/>
  <c r="D16" i="4" s="1"/>
  <c r="D21" i="4" l="1"/>
  <c r="G21" i="4"/>
  <c r="D31" i="4"/>
  <c r="B40" i="4"/>
  <c r="F40" i="4"/>
  <c r="E40" i="4"/>
  <c r="C40" i="4"/>
  <c r="D40" i="4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<sst xmlns="http://schemas.openxmlformats.org/spreadsheetml/2006/main" count="62" uniqueCount="39">
  <si>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</si>
  <si>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</si>
  <si>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</si>
  <si>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</si>
  <si>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</si>
  <si>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</si>
  <si>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</si>
  <si>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</si>
  <si>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</si>
  <si>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</si>
  <si>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</si>
  <si>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</si>
  <si>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</si>
  <si>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</si>
  <si>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</si>
  <si>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</si>
  <si>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</si>
  <si>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</si>
  <si>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</si>
  <si>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</si>
  <si>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</si>
  <si>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</si>
  <si>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</si>
  <si>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</si>
  <si>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</si>
  <si>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</si>
  <si>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</si>
  <si>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</si>
  <si>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</si>
  <si>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</si>
  <si>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</si>
  <si>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</si>
  <si>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</si>
  <si>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</si>
  <si>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</si>
  <si>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</si>
  <si>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</si>
  <si>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</si>
  <si>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TECNOLOGICO SUPERIOR DE IRAPUATO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</si>
</sst>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12" fillId="0" borderId="10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zoomScaleNormal="100" workbookViewId="0">
      <selection activeCell="H13" sqref="H1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33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7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6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6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6" t="s">
        <v>18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7" x14ac:dyDescent="0.2">
      <c r="A10" s="37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6" t="s">
        <v>20</v>
      </c>
      <c r="B11" s="16">
        <v>40617818</v>
      </c>
      <c r="C11" s="16">
        <v>86339267.140000001</v>
      </c>
      <c r="D11" s="16">
        <f t="shared" si="0"/>
        <v>126957085.14</v>
      </c>
      <c r="E11" s="16">
        <v>46192406.899999999</v>
      </c>
      <c r="F11" s="16">
        <v>46082406.899999999</v>
      </c>
      <c r="G11" s="16">
        <f t="shared" si="1"/>
        <v>5464588.8999999985</v>
      </c>
    </row>
    <row r="12" spans="1:7" ht="22.5" x14ac:dyDescent="0.2">
      <c r="A12" s="36" t="s">
        <v>21</v>
      </c>
      <c r="B12" s="16">
        <v>0</v>
      </c>
      <c r="C12" s="16">
        <v>117563606.73</v>
      </c>
      <c r="D12" s="16">
        <f t="shared" si="0"/>
        <v>117563606.73</v>
      </c>
      <c r="E12" s="16">
        <v>90807093.730000004</v>
      </c>
      <c r="F12" s="16">
        <v>90807093.730000004</v>
      </c>
      <c r="G12" s="16">
        <f t="shared" si="1"/>
        <v>90807093.730000004</v>
      </c>
    </row>
    <row r="13" spans="1:7" ht="22.5" x14ac:dyDescent="0.2">
      <c r="A13" s="36" t="s">
        <v>22</v>
      </c>
      <c r="B13" s="16">
        <v>103376572.44</v>
      </c>
      <c r="C13" s="16">
        <v>19008524.68</v>
      </c>
      <c r="D13" s="16">
        <f t="shared" si="0"/>
        <v>122385097.12</v>
      </c>
      <c r="E13" s="16">
        <v>86445824.959999993</v>
      </c>
      <c r="F13" s="16">
        <v>86445824.959999993</v>
      </c>
      <c r="G13" s="16">
        <f t="shared" si="1"/>
        <v>-16930747.480000004</v>
      </c>
    </row>
    <row r="14" spans="1:7" x14ac:dyDescent="0.2">
      <c r="A14" s="36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143994390.44</v>
      </c>
      <c r="C16" s="17">
        <f t="shared" ref="C16:G16" si="2">SUM(C5:C14)</f>
        <v>222911398.55000001</v>
      </c>
      <c r="D16" s="17">
        <f t="shared" si="2"/>
        <v>366905788.99000001</v>
      </c>
      <c r="E16" s="17">
        <f t="shared" si="2"/>
        <v>223445325.58999997</v>
      </c>
      <c r="F16" s="10">
        <f t="shared" si="2"/>
        <v>223335325.58999997</v>
      </c>
      <c r="G16" s="11">
        <f t="shared" si="2"/>
        <v>79340935.149999991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41">
        <f xml:space="preserve"> IF(G16&gt;0,G16,0)</f>
        <v>79340935.149999991</v>
      </c>
    </row>
    <row r="18" spans="1:7" ht="10.5" customHeight="1" x14ac:dyDescent="0.2">
      <c r="A18" s="31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8">
        <f t="shared" ref="B21:G21" si="3">SUM(B22+B23+B24+B25+B26+B27+B28+B29)</f>
        <v>0</v>
      </c>
      <c r="C21" s="18">
        <f t="shared" si="3"/>
        <v>117563606.73</v>
      </c>
      <c r="D21" s="18">
        <f t="shared" si="3"/>
        <v>117563606.73</v>
      </c>
      <c r="E21" s="18">
        <f t="shared" si="3"/>
        <v>90807093.730000004</v>
      </c>
      <c r="F21" s="18">
        <f t="shared" si="3"/>
        <v>90807093.730000004</v>
      </c>
      <c r="G21" s="18">
        <f t="shared" si="3"/>
        <v>90807093.730000004</v>
      </c>
    </row>
    <row r="22" spans="1:7" x14ac:dyDescent="0.2">
      <c r="A22" s="39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39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39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39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39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39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39" t="s">
        <v>30</v>
      </c>
      <c r="B28" s="16">
        <v>0</v>
      </c>
      <c r="C28" s="16">
        <v>117563606.73</v>
      </c>
      <c r="D28" s="16">
        <f t="shared" si="4"/>
        <v>117563606.73</v>
      </c>
      <c r="E28" s="16">
        <v>90807093.730000004</v>
      </c>
      <c r="F28" s="16">
        <v>90807093.730000004</v>
      </c>
      <c r="G28" s="16">
        <f t="shared" si="5"/>
        <v>90807093.730000004</v>
      </c>
    </row>
    <row r="29" spans="1:7" ht="22.5" x14ac:dyDescent="0.2">
      <c r="A29" s="39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39"/>
      <c r="B30" s="19"/>
      <c r="C30" s="19"/>
      <c r="D30" s="19"/>
      <c r="E30" s="19"/>
      <c r="F30" s="19"/>
      <c r="G30" s="19"/>
    </row>
    <row r="31" spans="1:7" ht="33.75" x14ac:dyDescent="0.2">
      <c r="A31" s="40" t="s">
        <v>37</v>
      </c>
      <c r="B31" s="20">
        <f t="shared" ref="B31:G31" si="6">SUM(B32:B35)</f>
        <v>143994390.44</v>
      </c>
      <c r="C31" s="20">
        <f t="shared" si="6"/>
        <v>105347791.81999999</v>
      </c>
      <c r="D31" s="20">
        <f t="shared" si="6"/>
        <v>249342182.25999999</v>
      </c>
      <c r="E31" s="20">
        <f t="shared" si="6"/>
        <v>132638231.85999998</v>
      </c>
      <c r="F31" s="20">
        <f t="shared" si="6"/>
        <v>132528231.85999998</v>
      </c>
      <c r="G31" s="20">
        <f t="shared" si="6"/>
        <v>-11466158.580000006</v>
      </c>
    </row>
    <row r="32" spans="1:7" x14ac:dyDescent="0.2">
      <c r="A32" s="39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39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5" si="7">F33-B33</f>
        <v>0</v>
      </c>
    </row>
    <row r="34" spans="1:7" ht="22.5" x14ac:dyDescent="0.2">
      <c r="A34" s="39" t="s">
        <v>32</v>
      </c>
      <c r="B34" s="19">
        <v>40617818</v>
      </c>
      <c r="C34" s="19">
        <v>86339267.140000001</v>
      </c>
      <c r="D34" s="19">
        <f>B34+C34</f>
        <v>126957085.14</v>
      </c>
      <c r="E34" s="19">
        <v>46192406.899999999</v>
      </c>
      <c r="F34" s="19">
        <v>46082406.899999999</v>
      </c>
      <c r="G34" s="19">
        <f t="shared" si="7"/>
        <v>5464588.8999999985</v>
      </c>
    </row>
    <row r="35" spans="1:7" ht="22.5" x14ac:dyDescent="0.2">
      <c r="A35" s="39" t="s">
        <v>22</v>
      </c>
      <c r="B35" s="19">
        <v>103376572.44</v>
      </c>
      <c r="C35" s="19">
        <v>19008524.68</v>
      </c>
      <c r="D35" s="19">
        <f>B35+C35</f>
        <v>122385097.12</v>
      </c>
      <c r="E35" s="19">
        <v>86445824.959999993</v>
      </c>
      <c r="F35" s="19">
        <v>86445824.959999993</v>
      </c>
      <c r="G35" s="19">
        <f t="shared" si="7"/>
        <v>-16930747.480000004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0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39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143994390.44</v>
      </c>
      <c r="C40" s="17">
        <f t="shared" ref="C40:G40" si="9">SUM(C37+C31+C21)</f>
        <v>222911398.55000001</v>
      </c>
      <c r="D40" s="17">
        <f t="shared" si="9"/>
        <v>366905788.99000001</v>
      </c>
      <c r="E40" s="17">
        <f t="shared" si="9"/>
        <v>223445325.58999997</v>
      </c>
      <c r="F40" s="17">
        <f t="shared" si="9"/>
        <v>223335325.58999997</v>
      </c>
      <c r="G40" s="11">
        <f t="shared" si="9"/>
        <v>79340935.150000006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41">
        <v>0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ht="24" customHeight="1" x14ac:dyDescent="0.2">
      <c r="A45" s="50" t="s">
        <v>36</v>
      </c>
      <c r="B45" s="50"/>
      <c r="C45" s="50"/>
      <c r="D45" s="50"/>
      <c r="E45" s="50"/>
      <c r="F45" s="50"/>
      <c r="G45" s="50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Carolina Guzmán Noria</cp:lastModifiedBy>
  <cp:revision/>
  <cp:lastPrinted>2024-10-24T22:51:42Z</cp:lastPrinted>
  <dcterms:created xsi:type="dcterms:W3CDTF">2012-12-11T20:48:19Z</dcterms:created>
  <dcterms:modified xsi:type="dcterms:W3CDTF">2024-10-24T22:51:44Z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