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3INFORMACION PROGRAMATICA\"/>
    </mc:Choice>
  </mc:AlternateContent>
  <bookViews>
    <workbookView xWindow="0" yWindow="0" windowWidth="24000" windowHeight="960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L9" i="1"/>
  <c r="M9" i="1"/>
  <c r="G10" i="1"/>
  <c r="L10" i="1"/>
  <c r="M10" i="1"/>
  <c r="G11" i="1"/>
  <c r="L11" i="1"/>
  <c r="M11" i="1"/>
  <c r="G12" i="1"/>
  <c r="L12" i="1"/>
  <c r="M12" i="1"/>
  <c r="G13" i="1"/>
  <c r="L13" i="1"/>
  <c r="M13" i="1"/>
  <c r="G14" i="1"/>
  <c r="L14" i="1"/>
  <c r="M14" i="1"/>
  <c r="G15" i="1"/>
  <c r="L15" i="1"/>
  <c r="M15" i="1"/>
  <c r="G16" i="1"/>
  <c r="L16" i="1"/>
  <c r="M16" i="1"/>
  <c r="G17" i="1"/>
  <c r="L17" i="1"/>
  <c r="M17" i="1"/>
  <c r="G18" i="1"/>
  <c r="L18" i="1"/>
  <c r="M18" i="1"/>
  <c r="G19" i="1"/>
  <c r="L19" i="1"/>
  <c r="M19" i="1"/>
  <c r="G20" i="1"/>
  <c r="L20" i="1"/>
  <c r="M20" i="1"/>
  <c r="G21" i="1"/>
  <c r="L21" i="1"/>
  <c r="M21" i="1"/>
  <c r="G22" i="1"/>
  <c r="L22" i="1"/>
  <c r="M22" i="1"/>
  <c r="G23" i="1"/>
  <c r="L23" i="1"/>
  <c r="M23" i="1"/>
  <c r="G24" i="1"/>
  <c r="L24" i="1"/>
  <c r="M24" i="1"/>
  <c r="G25" i="1"/>
  <c r="L25" i="1"/>
  <c r="M25" i="1"/>
  <c r="G26" i="1"/>
  <c r="L26" i="1"/>
  <c r="M26" i="1"/>
  <c r="G27" i="1"/>
  <c r="L27" i="1"/>
  <c r="M27" i="1"/>
  <c r="G28" i="1"/>
  <c r="L28" i="1"/>
  <c r="M28" i="1"/>
  <c r="G29" i="1"/>
  <c r="L29" i="1"/>
  <c r="M29" i="1"/>
  <c r="G30" i="1"/>
  <c r="L30" i="1"/>
  <c r="M30" i="1"/>
  <c r="G31" i="1"/>
  <c r="L31" i="1"/>
  <c r="M31" i="1"/>
  <c r="G32" i="1"/>
  <c r="L32" i="1"/>
  <c r="M32" i="1"/>
  <c r="G33" i="1"/>
  <c r="L33" i="1"/>
  <c r="M33" i="1"/>
  <c r="G34" i="1"/>
  <c r="L34" i="1"/>
  <c r="M34" i="1"/>
  <c r="G35" i="1"/>
  <c r="L35" i="1"/>
  <c r="M35" i="1"/>
  <c r="G36" i="1"/>
  <c r="L36" i="1"/>
  <c r="M36" i="1"/>
  <c r="G37" i="1"/>
  <c r="L37" i="1"/>
  <c r="M37" i="1"/>
  <c r="G38" i="1"/>
  <c r="L38" i="1"/>
  <c r="M38" i="1"/>
  <c r="G39" i="1"/>
  <c r="L39" i="1"/>
  <c r="M39" i="1"/>
  <c r="G40" i="1"/>
  <c r="L40" i="1"/>
  <c r="M40" i="1"/>
  <c r="G41" i="1"/>
  <c r="L41" i="1"/>
  <c r="M41" i="1"/>
  <c r="G42" i="1"/>
  <c r="L42" i="1"/>
  <c r="M42" i="1"/>
  <c r="G43" i="1"/>
  <c r="L43" i="1"/>
  <c r="M43" i="1"/>
  <c r="G44" i="1"/>
  <c r="L44" i="1"/>
  <c r="M44" i="1"/>
  <c r="G45" i="1"/>
  <c r="L45" i="1"/>
  <c r="M45" i="1"/>
  <c r="G46" i="1"/>
  <c r="L46" i="1"/>
  <c r="M46" i="1"/>
  <c r="G47" i="1"/>
  <c r="L47" i="1"/>
  <c r="M47" i="1"/>
  <c r="G48" i="1"/>
  <c r="L48" i="1"/>
  <c r="M48" i="1"/>
  <c r="G49" i="1"/>
  <c r="L49" i="1"/>
  <c r="M49" i="1"/>
  <c r="G50" i="1"/>
  <c r="L50" i="1"/>
  <c r="M50" i="1"/>
  <c r="G51" i="1"/>
  <c r="L51" i="1"/>
  <c r="M51" i="1"/>
  <c r="G52" i="1"/>
  <c r="L52" i="1"/>
  <c r="M52" i="1"/>
  <c r="G53" i="1"/>
  <c r="L53" i="1"/>
  <c r="M53" i="1"/>
  <c r="G54" i="1"/>
  <c r="L54" i="1"/>
  <c r="M54" i="1"/>
  <c r="G55" i="1"/>
  <c r="L55" i="1"/>
  <c r="M55" i="1"/>
  <c r="G56" i="1"/>
  <c r="L56" i="1"/>
  <c r="M56" i="1"/>
  <c r="G57" i="1"/>
  <c r="L57" i="1"/>
  <c r="M57" i="1"/>
  <c r="G58" i="1"/>
  <c r="L58" i="1"/>
  <c r="M58" i="1"/>
  <c r="G59" i="1"/>
  <c r="L59" i="1"/>
  <c r="M59" i="1"/>
  <c r="H62" i="1"/>
  <c r="L62" i="1" s="1"/>
  <c r="I62" i="1"/>
  <c r="I72" i="1" s="1"/>
  <c r="J62" i="1"/>
  <c r="K62" i="1"/>
  <c r="G67" i="1"/>
  <c r="G70" i="1" s="1"/>
  <c r="L67" i="1"/>
  <c r="M67" i="1"/>
  <c r="H70" i="1"/>
  <c r="I70" i="1"/>
  <c r="J70" i="1"/>
  <c r="J72" i="1" s="1"/>
  <c r="K70" i="1"/>
  <c r="H72" i="1" l="1"/>
  <c r="G62" i="1"/>
  <c r="G72" i="1" s="1"/>
  <c r="L70" i="1"/>
  <c r="K72" i="1"/>
  <c r="M62" i="1"/>
  <c r="M70" i="1"/>
  <c r="M72" i="1" l="1"/>
  <c r="L72" i="1"/>
</calcChain>
</file>

<file path=xl/sharedStrings.xml><?xml version="1.0" encoding="utf-8"?>
<sst xmlns="http://schemas.openxmlformats.org/spreadsheetml/2006/main" count="112" uniqueCount="72">
  <si>
    <t>“Bajo protesta de decir verdad declaramos que los Estados Financieros y sus notas, son razonablemente correctos y son responsabilidad del emisor”</t>
  </si>
  <si>
    <t xml:space="preserve">TOTAL PROGRAMAS Y PROYECTOS DE INVERSIÓN </t>
  </si>
  <si>
    <t>TOTAL PROYECTOS DE INVERSIÓN DE INFRAESTRUCTURA</t>
  </si>
  <si>
    <t>EDIFICACION NO HABITACIONAL</t>
  </si>
  <si>
    <t>CONC SEGUNDA ETAPA UNIDAD ACAD ITESI</t>
  </si>
  <si>
    <t>E017QA05792201</t>
  </si>
  <si>
    <t>PROGRAMA DE INVERSIÓN DE INFRAESTRUCTURA</t>
  </si>
  <si>
    <t>PROYECTOS DE INVERSIÓN</t>
  </si>
  <si>
    <t>TOTAL PROGRAMA DE INVERSIÓN DE ADQUISICIONES</t>
  </si>
  <si>
    <t>EQUIPO DE COMUNICACION Y TELECOMUNICACION</t>
  </si>
  <si>
    <t>OTRO MOBILIARIO Y EQUIPO EDUCACIONAL Y RECREATIVO</t>
  </si>
  <si>
    <t>BIENES ARTISTICOS, CULTURALES Y CIENTIFICOS</t>
  </si>
  <si>
    <t>ADMINISTRACIÓN E IMPARTICIÓN DE LAS ACTIVIDADES PARA LA FORMACIÓN INTEGRAL DE LOS ESTUDIANTES.</t>
  </si>
  <si>
    <t>P005PB0468</t>
  </si>
  <si>
    <t>EQUIPO DE COMPUTO Y DE TECNOLOGIAS DE LA INFORMACI</t>
  </si>
  <si>
    <t>PRODEP-2022 - MARICELA AGUILAR ALMANZA</t>
  </si>
  <si>
    <t>P005PA04662218408</t>
  </si>
  <si>
    <t>PRODEP-2022 - LUZ MARÍA RODRÍGUEZ VIDAL</t>
  </si>
  <si>
    <t>P005PA04662218407</t>
  </si>
  <si>
    <t>SISTEMAS DE AIRE ACONDICIONADO, CALEFACCION Y DE R</t>
  </si>
  <si>
    <t>DAR A CONOCER EL RUMBO QUE DEBE EMPRENDER NUESTRO INSTITUTO AL PLANTEARSE EJES ESTRATÉGICOS DE SUMA</t>
  </si>
  <si>
    <t>P000GC1147</t>
  </si>
  <si>
    <t>ACCIÓN DE REFRENDO EJERCICIO 2022</t>
  </si>
  <si>
    <t>P000GC10712299</t>
  </si>
  <si>
    <t>EQUIPOS DE GENERACION ELECTRICA, APARATOS Y ACCESO</t>
  </si>
  <si>
    <t>SUMINISTRAR SOPORTE TECNOLÓGICO DE LAS INSTALACIONES TECNOLÓGICAS E INFORMÁTICAS PARA DESARROLLAR UN</t>
  </si>
  <si>
    <t>P000GC1071</t>
  </si>
  <si>
    <t>HERRAMIENTAS Y MAQUINAS-HERRAMIENTA</t>
  </si>
  <si>
    <t>AUTOMOVILES Y CAMIONES</t>
  </si>
  <si>
    <t>MUEBLES DE OFICINA Y ESTANTERIA</t>
  </si>
  <si>
    <t>ADMINISTRACIÓN DE LOS RECURSOS HUMANOS, MATERIALES, FINANCIEROS Y DE SERVICIOS DEL ITESI</t>
  </si>
  <si>
    <t>P000GB1067</t>
  </si>
  <si>
    <t>SERVICIO EDUCATIVOS OFERTADOS  EN ITESI CAMPUS IRAPUATO</t>
  </si>
  <si>
    <t>E017PB2603</t>
  </si>
  <si>
    <t>OTROS EQUIPOS</t>
  </si>
  <si>
    <t>MAQUINARIA Y EQUIPO AGROPECUARIO</t>
  </si>
  <si>
    <t>EQUIPO Y APARATOS AUDIOVISUALES</t>
  </si>
  <si>
    <t>OTROS MOBILIARIOS Y EQUIPOS DE ADMINISTRACION</t>
  </si>
  <si>
    <t>ADMINISTRACIÓN E IMPARTICIÓN DE LOS SERVICIOS EDUCATIVOS EXISTENTES DEL INSTITUTO TECNOLÓGICO SUPERI</t>
  </si>
  <si>
    <t>E017PB2558</t>
  </si>
  <si>
    <t>E017PB25572299</t>
  </si>
  <si>
    <t>ADMINISTRACIÓN E IMPARTICIÓN DE LOS SERVICIOS EDUCATIVOS EXISTENTES EN EL INSTITUTO TECNOLÓGICO SUPE</t>
  </si>
  <si>
    <t>E017PB2557</t>
  </si>
  <si>
    <t>ADMINISTRACIÓN  E IMPARTICIÓN DE LOS SERVICIOS EDUCATIVOS EXISTENTES EN ITESI, SAN LUIS DE LA PAZ.</t>
  </si>
  <si>
    <t>E017PB2556</t>
  </si>
  <si>
    <t>EQUIPO MEDICO Y DE LABORATORIO</t>
  </si>
  <si>
    <t>ADMINISTRACIÓN E IMPARTICIÓN DE LOS SERVICIOS EDUCATIVOS EXISTENTES DEL ITESI EXTENSIÓN SAN JOSÉ ITU</t>
  </si>
  <si>
    <t>E017PB2555</t>
  </si>
  <si>
    <t>ADMINISTRACIÓN E IMPARTICIÓN DE LOS SERVICIOS EDUCATIVOS EXISTENTES DEL ITESI EXTENSIÓN SAN FELIPE</t>
  </si>
  <si>
    <t>E017PB2553</t>
  </si>
  <si>
    <t>E017PB04732299</t>
  </si>
  <si>
    <t>CONSERVACIÓN DE LA INFRAESTRUCTURA EDUCATIVA DE LA INSTITUCIÓN.</t>
  </si>
  <si>
    <t>E017PB0473</t>
  </si>
  <si>
    <t>E017PB04642299</t>
  </si>
  <si>
    <t>ADMINISTRACIÓN Y REALIZACIÓN DE LAS PRÁCTICAS DE LABORATORIOS DE LOS ALUMNOS DE ITESI PLANTEL IRAPUA</t>
  </si>
  <si>
    <t>E017PB0464</t>
  </si>
  <si>
    <t>PROGRAMA DE INVERSIÓN DE ADQUISICIONES</t>
  </si>
  <si>
    <t>PROGRAMAS DE INVERSIÓN</t>
  </si>
  <si>
    <t>PAGADO/ MODIFICADA</t>
  </si>
  <si>
    <t>PAGADO/ APROBADA</t>
  </si>
  <si>
    <t xml:space="preserve">PORCENTAJE DE AVANCE FINANCIERO </t>
  </si>
  <si>
    <t>PAGADO</t>
  </si>
  <si>
    <t>DEVENGADO</t>
  </si>
  <si>
    <t>MODIFICADA</t>
  </si>
  <si>
    <t>APROBADA</t>
  </si>
  <si>
    <t xml:space="preserve">INVERSIÓN INICIAL PROGRAMADA   </t>
  </si>
  <si>
    <t>INVERSIÓN</t>
  </si>
  <si>
    <t>DENOMINACIÓN PARTIDA DE GASTO</t>
  </si>
  <si>
    <t>PATIDA DE GASTO</t>
  </si>
  <si>
    <t>DENOMINACIÓN PROGRAMA/PROYECTO</t>
  </si>
  <si>
    <t>PROGRAMAS Y PROYECTOS DE INVERSIÓN</t>
  </si>
  <si>
    <t>INSTITUTO TECNOLOGICO SUPERIOR DE IRAPUATO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</si>
</sst>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9" fontId="4" fillId="2" borderId="4" xfId="2" applyFont="1" applyFill="1" applyBorder="1" applyAlignment="1" applyProtection="1">
      <alignment horizontal="center" vertical="top" wrapText="1"/>
    </xf>
    <xf numFmtId="9" fontId="4" fillId="2" borderId="5" xfId="2" applyFont="1" applyFill="1" applyBorder="1" applyAlignment="1" applyProtection="1">
      <alignment horizontal="center" vertical="top" wrapText="1"/>
    </xf>
    <xf numFmtId="43" fontId="4" fillId="3" borderId="5" xfId="1" applyNumberFormat="1" applyFont="1" applyFill="1" applyBorder="1" applyAlignment="1" applyProtection="1">
      <alignment horizontal="right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0" fontId="4" fillId="3" borderId="6" xfId="1" applyFont="1" applyFill="1" applyBorder="1" applyAlignment="1" applyProtection="1">
      <alignment horizontal="left" vertical="center" wrapText="1"/>
    </xf>
    <xf numFmtId="0" fontId="5" fillId="4" borderId="7" xfId="1" applyFont="1" applyFill="1" applyBorder="1" applyAlignment="1" applyProtection="1">
      <alignment horizontal="left" vertical="top" wrapText="1"/>
    </xf>
    <xf numFmtId="0" fontId="5" fillId="4" borderId="0" xfId="1" applyFont="1" applyFill="1" applyBorder="1" applyAlignment="1" applyProtection="1">
      <alignment horizontal="left" vertical="top" wrapText="1"/>
    </xf>
    <xf numFmtId="0" fontId="5" fillId="4" borderId="0" xfId="1" applyFont="1" applyFill="1" applyBorder="1" applyAlignment="1" applyProtection="1">
      <alignment horizontal="center" vertical="top" wrapText="1"/>
    </xf>
    <xf numFmtId="0" fontId="3" fillId="0" borderId="0" xfId="1" applyFont="1" applyBorder="1"/>
    <xf numFmtId="0" fontId="3" fillId="0" borderId="8" xfId="1" applyFont="1" applyBorder="1"/>
    <xf numFmtId="9" fontId="4" fillId="5" borderId="4" xfId="2" applyFont="1" applyFill="1" applyBorder="1" applyAlignment="1" applyProtection="1">
      <alignment horizontal="center" vertical="top" wrapText="1"/>
    </xf>
    <xf numFmtId="9" fontId="4" fillId="5" borderId="5" xfId="2" applyFont="1" applyFill="1" applyBorder="1" applyAlignment="1" applyProtection="1">
      <alignment horizontal="center" vertical="top" wrapText="1"/>
    </xf>
    <xf numFmtId="43" fontId="4" fillId="5" borderId="5" xfId="1" applyNumberFormat="1" applyFont="1" applyFill="1" applyBorder="1" applyAlignment="1" applyProtection="1">
      <alignment horizontal="right" vertical="center" wrapText="1"/>
    </xf>
    <xf numFmtId="0" fontId="4" fillId="5" borderId="5" xfId="1" applyFont="1" applyFill="1" applyBorder="1" applyAlignment="1" applyProtection="1">
      <alignment horizontal="left" vertical="center" wrapText="1"/>
    </xf>
    <xf numFmtId="0" fontId="4" fillId="5" borderId="6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5" fillId="0" borderId="2" xfId="1" applyFont="1" applyFill="1" applyBorder="1" applyAlignment="1" applyProtection="1">
      <alignment horizontal="left" vertical="top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3" fillId="0" borderId="2" xfId="1" applyFont="1" applyFill="1" applyBorder="1"/>
    <xf numFmtId="0" fontId="3" fillId="0" borderId="3" xfId="1" applyFont="1" applyFill="1" applyBorder="1"/>
    <xf numFmtId="9" fontId="4" fillId="0" borderId="7" xfId="2" applyFont="1" applyFill="1" applyBorder="1" applyAlignment="1" applyProtection="1">
      <alignment horizontal="center" vertical="top" wrapText="1"/>
    </xf>
    <xf numFmtId="9" fontId="4" fillId="0" borderId="0" xfId="2" applyFont="1" applyFill="1" applyBorder="1" applyAlignment="1" applyProtection="1">
      <alignment horizontal="center" vertical="top" wrapText="1"/>
    </xf>
    <xf numFmtId="44" fontId="4" fillId="0" borderId="0" xfId="3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3" fillId="0" borderId="0" xfId="1" applyFont="1" applyFill="1" applyBorder="1"/>
    <xf numFmtId="0" fontId="3" fillId="0" borderId="8" xfId="1" applyFont="1" applyFill="1" applyBorder="1"/>
    <xf numFmtId="9" fontId="5" fillId="0" borderId="7" xfId="2" applyFont="1" applyFill="1" applyBorder="1" applyAlignment="1" applyProtection="1">
      <alignment horizontal="center" vertical="top" wrapText="1"/>
    </xf>
    <xf numFmtId="9" fontId="5" fillId="0" borderId="0" xfId="2" applyFont="1" applyFill="1" applyBorder="1" applyAlignment="1" applyProtection="1">
      <alignment horizontal="center" vertical="top" wrapText="1"/>
    </xf>
    <xf numFmtId="44" fontId="5" fillId="0" borderId="0" xfId="3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7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/>
    <xf numFmtId="0" fontId="6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>
      <alignment vertical="center"/>
    </xf>
    <xf numFmtId="164" fontId="4" fillId="0" borderId="0" xfId="1" applyNumberFormat="1" applyFont="1" applyFill="1" applyBorder="1" applyAlignment="1" applyProtection="1">
      <alignment horizontal="left" vertical="top" wrapText="1"/>
    </xf>
    <xf numFmtId="0" fontId="2" fillId="0" borderId="0" xfId="1" applyFont="1" applyFill="1" applyBorder="1"/>
    <xf numFmtId="0" fontId="4" fillId="0" borderId="7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9" xfId="1" applyFont="1" applyFill="1" applyBorder="1" applyAlignment="1" applyProtection="1">
      <alignment horizontal="right" vertical="center" wrapText="1"/>
    </xf>
    <xf numFmtId="0" fontId="6" fillId="0" borderId="10" xfId="1" applyFont="1" applyFill="1" applyBorder="1" applyAlignment="1" applyProtection="1">
      <alignment horizontal="left" vertical="center" wrapText="1"/>
    </xf>
    <xf numFmtId="0" fontId="6" fillId="0" borderId="11" xfId="1" applyFont="1" applyFill="1" applyBorder="1" applyAlignment="1" applyProtection="1">
      <alignment horizontal="left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6" xfId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28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8" fillId="6" borderId="30" xfId="4" applyFont="1" applyFill="1" applyBorder="1" applyAlignment="1" applyProtection="1">
      <alignment horizontal="center" vertical="center" wrapText="1"/>
      <protection locked="0"/>
    </xf>
    <xf numFmtId="0" fontId="8" fillId="6" borderId="31" xfId="4" applyFont="1" applyFill="1" applyBorder="1" applyAlignment="1" applyProtection="1">
      <alignment horizontal="center" vertical="center" wrapText="1"/>
      <protection locked="0"/>
    </xf>
    <xf numFmtId="0" fontId="8" fillId="6" borderId="11" xfId="4" applyFont="1" applyFill="1" applyBorder="1" applyAlignment="1" applyProtection="1">
      <alignment horizontal="center" vertical="center" wrapText="1"/>
      <protection locked="0"/>
    </xf>
  </cellXfs>
  <cellStyles count="5">
    <cellStyle name="Moneda 10" xfId="3"/>
    <cellStyle name="Normal" xfId="0" builtinId="0"/>
    <cellStyle name="Normal 2 30" xfId="1"/>
    <cellStyle name="Normal 3 13" xfId="4"/>
    <cellStyle name="Porcentaje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asAdmvas 3"/>
      <sheetName val="INFORMACION PROGRAMATICA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showGridLines="0"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" customWidth="1"/>
    <col min="6" max="6" width="42.85546875" style="1" customWidth="1"/>
    <col min="7" max="8" width="11.7109375" style="1" bestFit="1" customWidth="1"/>
    <col min="9" max="9" width="14.28515625" style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91" t="s">
        <v>71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89"/>
    </row>
    <row r="2" spans="2:13" ht="13.15" customHeight="1" x14ac:dyDescent="0.2">
      <c r="B2" s="88" t="s">
        <v>70</v>
      </c>
      <c r="C2" s="87"/>
      <c r="D2" s="86" t="s">
        <v>69</v>
      </c>
      <c r="E2" s="69" t="s">
        <v>68</v>
      </c>
      <c r="F2" s="86" t="s">
        <v>67</v>
      </c>
      <c r="G2" s="85" t="s">
        <v>66</v>
      </c>
      <c r="H2" s="85"/>
      <c r="I2" s="85"/>
      <c r="J2" s="85"/>
      <c r="K2" s="85"/>
      <c r="L2" s="85"/>
      <c r="M2" s="84"/>
    </row>
    <row r="3" spans="2:13" ht="24.75" customHeight="1" x14ac:dyDescent="0.2">
      <c r="B3" s="76"/>
      <c r="C3" s="78"/>
      <c r="D3" s="77"/>
      <c r="E3" s="69"/>
      <c r="F3" s="77"/>
      <c r="G3" s="83" t="s">
        <v>65</v>
      </c>
      <c r="H3" s="82" t="s">
        <v>64</v>
      </c>
      <c r="I3" s="81" t="s">
        <v>63</v>
      </c>
      <c r="J3" s="81" t="s">
        <v>62</v>
      </c>
      <c r="K3" s="81" t="s">
        <v>61</v>
      </c>
      <c r="L3" s="80" t="s">
        <v>60</v>
      </c>
      <c r="M3" s="79"/>
    </row>
    <row r="4" spans="2:13" ht="13.15" customHeight="1" x14ac:dyDescent="0.2">
      <c r="B4" s="76"/>
      <c r="C4" s="78"/>
      <c r="D4" s="77"/>
      <c r="E4" s="69"/>
      <c r="F4" s="77"/>
      <c r="G4" s="76"/>
      <c r="H4" s="75"/>
      <c r="I4" s="74"/>
      <c r="J4" s="74"/>
      <c r="K4" s="73"/>
      <c r="L4" s="66" t="s">
        <v>59</v>
      </c>
      <c r="M4" s="72" t="s">
        <v>58</v>
      </c>
    </row>
    <row r="5" spans="2:13" x14ac:dyDescent="0.2">
      <c r="B5" s="71"/>
      <c r="C5" s="70"/>
      <c r="D5" s="68"/>
      <c r="E5" s="69"/>
      <c r="F5" s="68"/>
      <c r="G5" s="67"/>
      <c r="H5" s="66"/>
      <c r="I5" s="65"/>
      <c r="J5" s="65"/>
      <c r="K5" s="64"/>
      <c r="L5" s="63"/>
      <c r="M5" s="62"/>
    </row>
    <row r="6" spans="2:13" ht="13.15" customHeight="1" x14ac:dyDescent="0.2">
      <c r="B6" s="61" t="s">
        <v>57</v>
      </c>
      <c r="C6" s="60"/>
      <c r="D6" s="60"/>
      <c r="E6" s="46"/>
      <c r="F6" s="56"/>
      <c r="G6" s="58"/>
      <c r="H6" s="58"/>
      <c r="I6" s="58"/>
      <c r="J6" s="59"/>
      <c r="K6" s="59"/>
      <c r="L6" s="58"/>
      <c r="M6" s="57"/>
    </row>
    <row r="7" spans="2:13" ht="13.15" customHeight="1" x14ac:dyDescent="0.2">
      <c r="B7" s="48"/>
      <c r="C7" s="47" t="s">
        <v>56</v>
      </c>
      <c r="D7" s="47"/>
      <c r="E7" s="46"/>
      <c r="F7" s="45"/>
      <c r="G7" s="33"/>
      <c r="H7" s="33"/>
      <c r="I7" s="33"/>
      <c r="J7" s="33"/>
      <c r="K7" s="33"/>
      <c r="L7" s="33"/>
      <c r="M7" s="41"/>
    </row>
    <row r="8" spans="2:13" ht="6.6" customHeight="1" x14ac:dyDescent="0.2">
      <c r="B8" s="48"/>
      <c r="C8" s="56"/>
      <c r="D8" s="56"/>
      <c r="E8" s="53"/>
      <c r="F8" s="52"/>
      <c r="G8" s="55"/>
      <c r="H8" s="55"/>
      <c r="I8" s="55"/>
      <c r="J8" s="55"/>
      <c r="K8" s="55"/>
      <c r="L8" s="33"/>
      <c r="M8" s="41"/>
    </row>
    <row r="9" spans="2:13" ht="33.75" x14ac:dyDescent="0.2">
      <c r="B9" s="54" t="s">
        <v>55</v>
      </c>
      <c r="C9" s="35"/>
      <c r="D9" s="51" t="s">
        <v>54</v>
      </c>
      <c r="E9" s="53">
        <v>5110</v>
      </c>
      <c r="F9" s="52" t="s">
        <v>29</v>
      </c>
      <c r="G9" s="40">
        <f>+H9</f>
        <v>0</v>
      </c>
      <c r="H9" s="39">
        <v>0</v>
      </c>
      <c r="I9" s="39">
        <v>447230</v>
      </c>
      <c r="J9" s="39">
        <v>0</v>
      </c>
      <c r="K9" s="39">
        <v>0</v>
      </c>
      <c r="L9" s="38">
        <f>IFERROR(K9/H9,0)</f>
        <v>0</v>
      </c>
      <c r="M9" s="37">
        <f>IFERROR(K9/I9,0)</f>
        <v>0</v>
      </c>
    </row>
    <row r="10" spans="2:13" ht="22.5" x14ac:dyDescent="0.2">
      <c r="B10" s="54"/>
      <c r="C10" s="35"/>
      <c r="D10" s="51"/>
      <c r="E10" s="53">
        <v>5150</v>
      </c>
      <c r="F10" s="52" t="s">
        <v>14</v>
      </c>
      <c r="G10" s="40">
        <f>+H10</f>
        <v>0</v>
      </c>
      <c r="H10" s="39">
        <v>0</v>
      </c>
      <c r="I10" s="39">
        <v>1341000</v>
      </c>
      <c r="J10" s="39">
        <v>0</v>
      </c>
      <c r="K10" s="39">
        <v>0</v>
      </c>
      <c r="L10" s="38">
        <f>IFERROR(K10/H10,0)</f>
        <v>0</v>
      </c>
      <c r="M10" s="37">
        <f>IFERROR(K10/I10,0)</f>
        <v>0</v>
      </c>
    </row>
    <row r="11" spans="2:13" x14ac:dyDescent="0.2">
      <c r="B11" s="54"/>
      <c r="C11" s="35"/>
      <c r="D11" s="51"/>
      <c r="E11" s="53">
        <v>5210</v>
      </c>
      <c r="F11" s="52" t="s">
        <v>36</v>
      </c>
      <c r="G11" s="40">
        <f>+H11</f>
        <v>0</v>
      </c>
      <c r="H11" s="39">
        <v>0</v>
      </c>
      <c r="I11" s="39">
        <v>450000</v>
      </c>
      <c r="J11" s="39">
        <v>0</v>
      </c>
      <c r="K11" s="39">
        <v>0</v>
      </c>
      <c r="L11" s="38">
        <f>IFERROR(K11/H11,0)</f>
        <v>0</v>
      </c>
      <c r="M11" s="37">
        <f>IFERROR(K11/I11,0)</f>
        <v>0</v>
      </c>
    </row>
    <row r="12" spans="2:13" x14ac:dyDescent="0.2">
      <c r="B12" s="54"/>
      <c r="C12" s="35"/>
      <c r="D12" s="51"/>
      <c r="E12" s="53">
        <v>5310</v>
      </c>
      <c r="F12" s="52" t="s">
        <v>45</v>
      </c>
      <c r="G12" s="40">
        <f>+H12</f>
        <v>1070000</v>
      </c>
      <c r="H12" s="39">
        <v>1070000</v>
      </c>
      <c r="I12" s="39">
        <v>1070000</v>
      </c>
      <c r="J12" s="39">
        <v>0</v>
      </c>
      <c r="K12" s="39">
        <v>0</v>
      </c>
      <c r="L12" s="38">
        <f>IFERROR(K12/H12,0)</f>
        <v>0</v>
      </c>
      <c r="M12" s="37">
        <f>IFERROR(K12/I12,0)</f>
        <v>0</v>
      </c>
    </row>
    <row r="13" spans="2:13" ht="22.5" x14ac:dyDescent="0.2">
      <c r="B13" s="54"/>
      <c r="C13" s="35"/>
      <c r="D13" s="51"/>
      <c r="E13" s="53">
        <v>5640</v>
      </c>
      <c r="F13" s="52" t="s">
        <v>19</v>
      </c>
      <c r="G13" s="40">
        <f>+H13</f>
        <v>70000</v>
      </c>
      <c r="H13" s="39">
        <v>70000</v>
      </c>
      <c r="I13" s="39">
        <v>215500</v>
      </c>
      <c r="J13" s="39">
        <v>0</v>
      </c>
      <c r="K13" s="39">
        <v>0</v>
      </c>
      <c r="L13" s="38">
        <f>IFERROR(K13/H13,0)</f>
        <v>0</v>
      </c>
      <c r="M13" s="37">
        <f>IFERROR(K13/I13,0)</f>
        <v>0</v>
      </c>
    </row>
    <row r="14" spans="2:13" x14ac:dyDescent="0.2">
      <c r="B14" s="54"/>
      <c r="C14" s="35"/>
      <c r="D14" s="51"/>
      <c r="E14" s="53">
        <v>5670</v>
      </c>
      <c r="F14" s="52" t="s">
        <v>27</v>
      </c>
      <c r="G14" s="40">
        <f>+H14</f>
        <v>0</v>
      </c>
      <c r="H14" s="39">
        <v>0</v>
      </c>
      <c r="I14" s="39">
        <v>463000</v>
      </c>
      <c r="J14" s="39">
        <v>0</v>
      </c>
      <c r="K14" s="39">
        <v>0</v>
      </c>
      <c r="L14" s="38">
        <f>IFERROR(K14/H14,0)</f>
        <v>0</v>
      </c>
      <c r="M14" s="37">
        <f>IFERROR(K14/I14,0)</f>
        <v>0</v>
      </c>
    </row>
    <row r="15" spans="2:13" x14ac:dyDescent="0.2">
      <c r="B15" s="54"/>
      <c r="C15" s="35"/>
      <c r="D15" s="51"/>
      <c r="E15" s="53">
        <v>5690</v>
      </c>
      <c r="F15" s="52" t="s">
        <v>34</v>
      </c>
      <c r="G15" s="40">
        <f>+H15</f>
        <v>0</v>
      </c>
      <c r="H15" s="39">
        <v>0</v>
      </c>
      <c r="I15" s="39">
        <v>600000</v>
      </c>
      <c r="J15" s="39">
        <v>0</v>
      </c>
      <c r="K15" s="39">
        <v>0</v>
      </c>
      <c r="L15" s="38">
        <f>IFERROR(K15/H15,0)</f>
        <v>0</v>
      </c>
      <c r="M15" s="37">
        <f>IFERROR(K15/I15,0)</f>
        <v>0</v>
      </c>
    </row>
    <row r="16" spans="2:13" ht="22.5" x14ac:dyDescent="0.2">
      <c r="B16" s="54" t="s">
        <v>53</v>
      </c>
      <c r="C16" s="35"/>
      <c r="D16" s="51" t="s">
        <v>22</v>
      </c>
      <c r="E16" s="53">
        <v>5660</v>
      </c>
      <c r="F16" s="52" t="s">
        <v>24</v>
      </c>
      <c r="G16" s="40">
        <f>+H16</f>
        <v>0</v>
      </c>
      <c r="H16" s="39">
        <v>0</v>
      </c>
      <c r="I16" s="39">
        <v>370000</v>
      </c>
      <c r="J16" s="39">
        <v>370000</v>
      </c>
      <c r="K16" s="39">
        <v>370000</v>
      </c>
      <c r="L16" s="38">
        <f>IFERROR(K16/H16,0)</f>
        <v>0</v>
      </c>
      <c r="M16" s="37">
        <f>IFERROR(K16/I16,0)</f>
        <v>1</v>
      </c>
    </row>
    <row r="17" spans="2:13" ht="22.5" x14ac:dyDescent="0.2">
      <c r="B17" s="54" t="s">
        <v>52</v>
      </c>
      <c r="C17" s="35"/>
      <c r="D17" s="51" t="s">
        <v>51</v>
      </c>
      <c r="E17" s="53">
        <v>5110</v>
      </c>
      <c r="F17" s="52" t="s">
        <v>29</v>
      </c>
      <c r="G17" s="40">
        <f>+H17</f>
        <v>0</v>
      </c>
      <c r="H17" s="39">
        <v>0</v>
      </c>
      <c r="I17" s="39">
        <v>804049.1</v>
      </c>
      <c r="J17" s="39">
        <v>0</v>
      </c>
      <c r="K17" s="39">
        <v>0</v>
      </c>
      <c r="L17" s="38">
        <f>IFERROR(K17/H17,0)</f>
        <v>0</v>
      </c>
      <c r="M17" s="37">
        <f>IFERROR(K17/I17,0)</f>
        <v>0</v>
      </c>
    </row>
    <row r="18" spans="2:13" x14ac:dyDescent="0.2">
      <c r="B18" s="54"/>
      <c r="C18" s="35"/>
      <c r="D18" s="51"/>
      <c r="E18" s="53">
        <v>5190</v>
      </c>
      <c r="F18" s="52" t="s">
        <v>37</v>
      </c>
      <c r="G18" s="40">
        <f>+H18</f>
        <v>0</v>
      </c>
      <c r="H18" s="39">
        <v>0</v>
      </c>
      <c r="I18" s="39">
        <v>100000</v>
      </c>
      <c r="J18" s="39">
        <v>0</v>
      </c>
      <c r="K18" s="39">
        <v>0</v>
      </c>
      <c r="L18" s="38">
        <f>IFERROR(K18/H18,0)</f>
        <v>0</v>
      </c>
      <c r="M18" s="37">
        <f>IFERROR(K18/I18,0)</f>
        <v>0</v>
      </c>
    </row>
    <row r="19" spans="2:13" x14ac:dyDescent="0.2">
      <c r="B19" s="54"/>
      <c r="C19" s="35"/>
      <c r="D19" s="51"/>
      <c r="E19" s="53">
        <v>5410</v>
      </c>
      <c r="F19" s="52" t="s">
        <v>28</v>
      </c>
      <c r="G19" s="40">
        <f>+H19</f>
        <v>0</v>
      </c>
      <c r="H19" s="39">
        <v>0</v>
      </c>
      <c r="I19" s="39">
        <v>2800000</v>
      </c>
      <c r="J19" s="39">
        <v>0</v>
      </c>
      <c r="K19" s="39">
        <v>0</v>
      </c>
      <c r="L19" s="38">
        <f>IFERROR(K19/H19,0)</f>
        <v>0</v>
      </c>
      <c r="M19" s="37">
        <f>IFERROR(K19/I19,0)</f>
        <v>0</v>
      </c>
    </row>
    <row r="20" spans="2:13" ht="22.5" x14ac:dyDescent="0.2">
      <c r="B20" s="54"/>
      <c r="C20" s="35"/>
      <c r="D20" s="51"/>
      <c r="E20" s="53">
        <v>5660</v>
      </c>
      <c r="F20" s="52" t="s">
        <v>24</v>
      </c>
      <c r="G20" s="40">
        <f>+H20</f>
        <v>100000</v>
      </c>
      <c r="H20" s="39">
        <v>100000</v>
      </c>
      <c r="I20" s="39">
        <v>100000</v>
      </c>
      <c r="J20" s="39">
        <v>0</v>
      </c>
      <c r="K20" s="39">
        <v>0</v>
      </c>
      <c r="L20" s="38">
        <f>IFERROR(K20/H20,0)</f>
        <v>0</v>
      </c>
      <c r="M20" s="37">
        <f>IFERROR(K20/I20,0)</f>
        <v>0</v>
      </c>
    </row>
    <row r="21" spans="2:13" x14ac:dyDescent="0.2">
      <c r="B21" s="54" t="s">
        <v>50</v>
      </c>
      <c r="C21" s="35"/>
      <c r="D21" s="51" t="s">
        <v>22</v>
      </c>
      <c r="E21" s="53">
        <v>5190</v>
      </c>
      <c r="F21" s="52" t="s">
        <v>37</v>
      </c>
      <c r="G21" s="40">
        <f>+H21</f>
        <v>0</v>
      </c>
      <c r="H21" s="39">
        <v>0</v>
      </c>
      <c r="I21" s="39">
        <v>4187.6000000000004</v>
      </c>
      <c r="J21" s="39">
        <v>4187.6000000000004</v>
      </c>
      <c r="K21" s="39">
        <v>4187.6000000000004</v>
      </c>
      <c r="L21" s="38">
        <f>IFERROR(K21/H21,0)</f>
        <v>0</v>
      </c>
      <c r="M21" s="37">
        <f>IFERROR(K21/I21,0)</f>
        <v>1</v>
      </c>
    </row>
    <row r="22" spans="2:13" ht="22.5" x14ac:dyDescent="0.2">
      <c r="B22" s="54"/>
      <c r="C22" s="35"/>
      <c r="D22" s="51"/>
      <c r="E22" s="53">
        <v>5660</v>
      </c>
      <c r="F22" s="52" t="s">
        <v>24</v>
      </c>
      <c r="G22" s="40">
        <f>+H22</f>
        <v>0</v>
      </c>
      <c r="H22" s="39">
        <v>0</v>
      </c>
      <c r="I22" s="39">
        <v>21576</v>
      </c>
      <c r="J22" s="39">
        <v>21576</v>
      </c>
      <c r="K22" s="39">
        <v>21576</v>
      </c>
      <c r="L22" s="38">
        <f>IFERROR(K22/H22,0)</f>
        <v>0</v>
      </c>
      <c r="M22" s="37">
        <f>IFERROR(K22/I22,0)</f>
        <v>1</v>
      </c>
    </row>
    <row r="23" spans="2:13" ht="33.75" x14ac:dyDescent="0.2">
      <c r="B23" s="54" t="s">
        <v>49</v>
      </c>
      <c r="C23" s="35"/>
      <c r="D23" s="51" t="s">
        <v>48</v>
      </c>
      <c r="E23" s="53">
        <v>5150</v>
      </c>
      <c r="F23" s="52" t="s">
        <v>14</v>
      </c>
      <c r="G23" s="40">
        <f>+H23</f>
        <v>0</v>
      </c>
      <c r="H23" s="39">
        <v>0</v>
      </c>
      <c r="I23" s="39">
        <v>609000</v>
      </c>
      <c r="J23" s="39">
        <v>0</v>
      </c>
      <c r="K23" s="39">
        <v>0</v>
      </c>
      <c r="L23" s="38">
        <f>IFERROR(K23/H23,0)</f>
        <v>0</v>
      </c>
      <c r="M23" s="37">
        <f>IFERROR(K23/I23,0)</f>
        <v>0</v>
      </c>
    </row>
    <row r="24" spans="2:13" x14ac:dyDescent="0.2">
      <c r="B24" s="54"/>
      <c r="C24" s="35"/>
      <c r="D24" s="51"/>
      <c r="E24" s="53">
        <v>5190</v>
      </c>
      <c r="F24" s="52" t="s">
        <v>37</v>
      </c>
      <c r="G24" s="40">
        <f>+H24</f>
        <v>0</v>
      </c>
      <c r="H24" s="39">
        <v>0</v>
      </c>
      <c r="I24" s="39">
        <v>17500</v>
      </c>
      <c r="J24" s="39">
        <v>0</v>
      </c>
      <c r="K24" s="39">
        <v>0</v>
      </c>
      <c r="L24" s="38">
        <f>IFERROR(K24/H24,0)</f>
        <v>0</v>
      </c>
      <c r="M24" s="37">
        <f>IFERROR(K24/I24,0)</f>
        <v>0</v>
      </c>
    </row>
    <row r="25" spans="2:13" x14ac:dyDescent="0.2">
      <c r="B25" s="54"/>
      <c r="C25" s="35"/>
      <c r="D25" s="51"/>
      <c r="E25" s="53">
        <v>5650</v>
      </c>
      <c r="F25" s="52" t="s">
        <v>9</v>
      </c>
      <c r="G25" s="40">
        <f>+H25</f>
        <v>0</v>
      </c>
      <c r="H25" s="39">
        <v>0</v>
      </c>
      <c r="I25" s="39">
        <v>7000</v>
      </c>
      <c r="J25" s="39">
        <v>0</v>
      </c>
      <c r="K25" s="39">
        <v>0</v>
      </c>
      <c r="L25" s="38">
        <f>IFERROR(K25/H25,0)</f>
        <v>0</v>
      </c>
      <c r="M25" s="37">
        <f>IFERROR(K25/I25,0)</f>
        <v>0</v>
      </c>
    </row>
    <row r="26" spans="2:13" ht="22.5" x14ac:dyDescent="0.2">
      <c r="B26" s="54"/>
      <c r="C26" s="35"/>
      <c r="D26" s="51"/>
      <c r="E26" s="53">
        <v>5660</v>
      </c>
      <c r="F26" s="52" t="s">
        <v>24</v>
      </c>
      <c r="G26" s="40">
        <f>+H26</f>
        <v>0</v>
      </c>
      <c r="H26" s="39">
        <v>0</v>
      </c>
      <c r="I26" s="39">
        <v>45000</v>
      </c>
      <c r="J26" s="39">
        <v>0</v>
      </c>
      <c r="K26" s="39">
        <v>0</v>
      </c>
      <c r="L26" s="38">
        <f>IFERROR(K26/H26,0)</f>
        <v>0</v>
      </c>
      <c r="M26" s="37">
        <f>IFERROR(K26/I26,0)</f>
        <v>0</v>
      </c>
    </row>
    <row r="27" spans="2:13" x14ac:dyDescent="0.2">
      <c r="B27" s="54"/>
      <c r="C27" s="35"/>
      <c r="D27" s="51"/>
      <c r="E27" s="53">
        <v>5670</v>
      </c>
      <c r="F27" s="52" t="s">
        <v>27</v>
      </c>
      <c r="G27" s="40">
        <f>+H27</f>
        <v>0</v>
      </c>
      <c r="H27" s="39">
        <v>0</v>
      </c>
      <c r="I27" s="39">
        <v>590000</v>
      </c>
      <c r="J27" s="39">
        <v>0</v>
      </c>
      <c r="K27" s="39">
        <v>0</v>
      </c>
      <c r="L27" s="38">
        <f>IFERROR(K27/H27,0)</f>
        <v>0</v>
      </c>
      <c r="M27" s="37">
        <f>IFERROR(K27/I27,0)</f>
        <v>0</v>
      </c>
    </row>
    <row r="28" spans="2:13" ht="33.75" x14ac:dyDescent="0.2">
      <c r="B28" s="54" t="s">
        <v>47</v>
      </c>
      <c r="C28" s="35"/>
      <c r="D28" s="51" t="s">
        <v>46</v>
      </c>
      <c r="E28" s="53">
        <v>5110</v>
      </c>
      <c r="F28" s="52" t="s">
        <v>29</v>
      </c>
      <c r="G28" s="40">
        <f>+H28</f>
        <v>0</v>
      </c>
      <c r="H28" s="39">
        <v>0</v>
      </c>
      <c r="I28" s="39">
        <v>58800</v>
      </c>
      <c r="J28" s="39">
        <v>0</v>
      </c>
      <c r="K28" s="39">
        <v>0</v>
      </c>
      <c r="L28" s="38">
        <f>IFERROR(K28/H28,0)</f>
        <v>0</v>
      </c>
      <c r="M28" s="37">
        <f>IFERROR(K28/I28,0)</f>
        <v>0</v>
      </c>
    </row>
    <row r="29" spans="2:13" ht="22.5" x14ac:dyDescent="0.2">
      <c r="B29" s="54"/>
      <c r="C29" s="35"/>
      <c r="D29" s="51"/>
      <c r="E29" s="53">
        <v>5150</v>
      </c>
      <c r="F29" s="52" t="s">
        <v>14</v>
      </c>
      <c r="G29" s="40">
        <f>+H29</f>
        <v>0</v>
      </c>
      <c r="H29" s="39">
        <v>0</v>
      </c>
      <c r="I29" s="39">
        <v>155000</v>
      </c>
      <c r="J29" s="39">
        <v>0</v>
      </c>
      <c r="K29" s="39">
        <v>0</v>
      </c>
      <c r="L29" s="38">
        <f>IFERROR(K29/H29,0)</f>
        <v>0</v>
      </c>
      <c r="M29" s="37">
        <f>IFERROR(K29/I29,0)</f>
        <v>0</v>
      </c>
    </row>
    <row r="30" spans="2:13" x14ac:dyDescent="0.2">
      <c r="B30" s="54"/>
      <c r="C30" s="35"/>
      <c r="D30" s="51"/>
      <c r="E30" s="53">
        <v>5210</v>
      </c>
      <c r="F30" s="52" t="s">
        <v>36</v>
      </c>
      <c r="G30" s="40">
        <f>+H30</f>
        <v>0</v>
      </c>
      <c r="H30" s="39">
        <v>0</v>
      </c>
      <c r="I30" s="39">
        <v>142479.85999999999</v>
      </c>
      <c r="J30" s="39">
        <v>0</v>
      </c>
      <c r="K30" s="39">
        <v>0</v>
      </c>
      <c r="L30" s="38">
        <f>IFERROR(K30/H30,0)</f>
        <v>0</v>
      </c>
      <c r="M30" s="37">
        <f>IFERROR(K30/I30,0)</f>
        <v>0</v>
      </c>
    </row>
    <row r="31" spans="2:13" x14ac:dyDescent="0.2">
      <c r="B31" s="54"/>
      <c r="C31" s="35"/>
      <c r="D31" s="51"/>
      <c r="E31" s="53">
        <v>5310</v>
      </c>
      <c r="F31" s="52" t="s">
        <v>45</v>
      </c>
      <c r="G31" s="40">
        <f>+H31</f>
        <v>0</v>
      </c>
      <c r="H31" s="39">
        <v>0</v>
      </c>
      <c r="I31" s="39">
        <v>254857.14</v>
      </c>
      <c r="J31" s="39">
        <v>0</v>
      </c>
      <c r="K31" s="39">
        <v>0</v>
      </c>
      <c r="L31" s="38">
        <f>IFERROR(K31/H31,0)</f>
        <v>0</v>
      </c>
      <c r="M31" s="37">
        <f>IFERROR(K31/I31,0)</f>
        <v>0</v>
      </c>
    </row>
    <row r="32" spans="2:13" ht="22.5" x14ac:dyDescent="0.2">
      <c r="B32" s="54"/>
      <c r="C32" s="35"/>
      <c r="D32" s="51"/>
      <c r="E32" s="53">
        <v>5660</v>
      </c>
      <c r="F32" s="52" t="s">
        <v>24</v>
      </c>
      <c r="G32" s="40">
        <f>+H32</f>
        <v>0</v>
      </c>
      <c r="H32" s="39">
        <v>0</v>
      </c>
      <c r="I32" s="39">
        <v>75000</v>
      </c>
      <c r="J32" s="39">
        <v>0</v>
      </c>
      <c r="K32" s="39">
        <v>0</v>
      </c>
      <c r="L32" s="38">
        <f>IFERROR(K32/H32,0)</f>
        <v>0</v>
      </c>
      <c r="M32" s="37">
        <f>IFERROR(K32/I32,0)</f>
        <v>0</v>
      </c>
    </row>
    <row r="33" spans="2:13" x14ac:dyDescent="0.2">
      <c r="B33" s="54"/>
      <c r="C33" s="35"/>
      <c r="D33" s="51"/>
      <c r="E33" s="53">
        <v>5670</v>
      </c>
      <c r="F33" s="52" t="s">
        <v>27</v>
      </c>
      <c r="G33" s="40">
        <f>+H33</f>
        <v>0</v>
      </c>
      <c r="H33" s="39">
        <v>0</v>
      </c>
      <c r="I33" s="39">
        <v>171000</v>
      </c>
      <c r="J33" s="39">
        <v>0</v>
      </c>
      <c r="K33" s="39">
        <v>0</v>
      </c>
      <c r="L33" s="38">
        <f>IFERROR(K33/H33,0)</f>
        <v>0</v>
      </c>
      <c r="M33" s="37">
        <f>IFERROR(K33/I33,0)</f>
        <v>0</v>
      </c>
    </row>
    <row r="34" spans="2:13" ht="22.5" x14ac:dyDescent="0.2">
      <c r="B34" s="54" t="s">
        <v>44</v>
      </c>
      <c r="C34" s="35"/>
      <c r="D34" s="51" t="s">
        <v>43</v>
      </c>
      <c r="E34" s="53">
        <v>5130</v>
      </c>
      <c r="F34" s="52" t="s">
        <v>11</v>
      </c>
      <c r="G34" s="40">
        <f>+H34</f>
        <v>0</v>
      </c>
      <c r="H34" s="39">
        <v>0</v>
      </c>
      <c r="I34" s="39">
        <v>29220.400000000001</v>
      </c>
      <c r="J34" s="39">
        <v>0</v>
      </c>
      <c r="K34" s="39">
        <v>0</v>
      </c>
      <c r="L34" s="38">
        <f>IFERROR(K34/H34,0)</f>
        <v>0</v>
      </c>
      <c r="M34" s="37">
        <f>IFERROR(K34/I34,0)</f>
        <v>0</v>
      </c>
    </row>
    <row r="35" spans="2:13" ht="22.5" x14ac:dyDescent="0.2">
      <c r="B35" s="54"/>
      <c r="C35" s="35"/>
      <c r="D35" s="51"/>
      <c r="E35" s="53">
        <v>5660</v>
      </c>
      <c r="F35" s="52" t="s">
        <v>24</v>
      </c>
      <c r="G35" s="40">
        <f>+H35</f>
        <v>0</v>
      </c>
      <c r="H35" s="39">
        <v>0</v>
      </c>
      <c r="I35" s="39">
        <v>15000</v>
      </c>
      <c r="J35" s="39">
        <v>0</v>
      </c>
      <c r="K35" s="39">
        <v>0</v>
      </c>
      <c r="L35" s="38">
        <f>IFERROR(K35/H35,0)</f>
        <v>0</v>
      </c>
      <c r="M35" s="37">
        <f>IFERROR(K35/I35,0)</f>
        <v>0</v>
      </c>
    </row>
    <row r="36" spans="2:13" ht="33.75" x14ac:dyDescent="0.2">
      <c r="B36" s="54" t="s">
        <v>42</v>
      </c>
      <c r="C36" s="35"/>
      <c r="D36" s="51" t="s">
        <v>41</v>
      </c>
      <c r="E36" s="53">
        <v>5110</v>
      </c>
      <c r="F36" s="52" t="s">
        <v>29</v>
      </c>
      <c r="G36" s="40">
        <f>+H36</f>
        <v>0</v>
      </c>
      <c r="H36" s="39">
        <v>0</v>
      </c>
      <c r="I36" s="39">
        <v>668160</v>
      </c>
      <c r="J36" s="39">
        <v>0</v>
      </c>
      <c r="K36" s="39">
        <v>0</v>
      </c>
      <c r="L36" s="38">
        <f>IFERROR(K36/H36,0)</f>
        <v>0</v>
      </c>
      <c r="M36" s="37">
        <f>IFERROR(K36/I36,0)</f>
        <v>0</v>
      </c>
    </row>
    <row r="37" spans="2:13" ht="22.5" x14ac:dyDescent="0.2">
      <c r="B37" s="54"/>
      <c r="C37" s="35"/>
      <c r="D37" s="51"/>
      <c r="E37" s="53">
        <v>5150</v>
      </c>
      <c r="F37" s="52" t="s">
        <v>14</v>
      </c>
      <c r="G37" s="40">
        <f>+H37</f>
        <v>0</v>
      </c>
      <c r="H37" s="39">
        <v>0</v>
      </c>
      <c r="I37" s="39">
        <v>20000</v>
      </c>
      <c r="J37" s="39">
        <v>0</v>
      </c>
      <c r="K37" s="39">
        <v>0</v>
      </c>
      <c r="L37" s="38">
        <f>IFERROR(K37/H37,0)</f>
        <v>0</v>
      </c>
      <c r="M37" s="37">
        <f>IFERROR(K37/I37,0)</f>
        <v>0</v>
      </c>
    </row>
    <row r="38" spans="2:13" ht="22.5" x14ac:dyDescent="0.2">
      <c r="B38" s="54" t="s">
        <v>40</v>
      </c>
      <c r="C38" s="35"/>
      <c r="D38" s="51" t="s">
        <v>22</v>
      </c>
      <c r="E38" s="53">
        <v>5150</v>
      </c>
      <c r="F38" s="52" t="s">
        <v>14</v>
      </c>
      <c r="G38" s="40">
        <f>+H38</f>
        <v>0</v>
      </c>
      <c r="H38" s="39">
        <v>0</v>
      </c>
      <c r="I38" s="39">
        <v>14618.4</v>
      </c>
      <c r="J38" s="39">
        <v>0</v>
      </c>
      <c r="K38" s="39">
        <v>0</v>
      </c>
      <c r="L38" s="38">
        <f>IFERROR(K38/H38,0)</f>
        <v>0</v>
      </c>
      <c r="M38" s="37">
        <f>IFERROR(K38/I38,0)</f>
        <v>0</v>
      </c>
    </row>
    <row r="39" spans="2:13" ht="33.75" x14ac:dyDescent="0.2">
      <c r="B39" s="54" t="s">
        <v>39</v>
      </c>
      <c r="C39" s="35"/>
      <c r="D39" s="51" t="s">
        <v>38</v>
      </c>
      <c r="E39" s="53">
        <v>5110</v>
      </c>
      <c r="F39" s="52" t="s">
        <v>29</v>
      </c>
      <c r="G39" s="40">
        <f>+H39</f>
        <v>0</v>
      </c>
      <c r="H39" s="39">
        <v>0</v>
      </c>
      <c r="I39" s="39">
        <v>430000</v>
      </c>
      <c r="J39" s="39">
        <v>0</v>
      </c>
      <c r="K39" s="39">
        <v>0</v>
      </c>
      <c r="L39" s="38">
        <f>IFERROR(K39/H39,0)</f>
        <v>0</v>
      </c>
      <c r="M39" s="37">
        <f>IFERROR(K39/I39,0)</f>
        <v>0</v>
      </c>
    </row>
    <row r="40" spans="2:13" ht="22.5" x14ac:dyDescent="0.2">
      <c r="B40" s="54"/>
      <c r="C40" s="35"/>
      <c r="D40" s="51"/>
      <c r="E40" s="53">
        <v>5150</v>
      </c>
      <c r="F40" s="52" t="s">
        <v>14</v>
      </c>
      <c r="G40" s="40">
        <f>+H40</f>
        <v>0</v>
      </c>
      <c r="H40" s="39">
        <v>0</v>
      </c>
      <c r="I40" s="39">
        <v>506000</v>
      </c>
      <c r="J40" s="39">
        <v>0</v>
      </c>
      <c r="K40" s="39">
        <v>0</v>
      </c>
      <c r="L40" s="38">
        <f>IFERROR(K40/H40,0)</f>
        <v>0</v>
      </c>
      <c r="M40" s="37">
        <f>IFERROR(K40/I40,0)</f>
        <v>0</v>
      </c>
    </row>
    <row r="41" spans="2:13" x14ac:dyDescent="0.2">
      <c r="B41" s="54"/>
      <c r="C41" s="35"/>
      <c r="D41" s="51"/>
      <c r="E41" s="53">
        <v>5190</v>
      </c>
      <c r="F41" s="52" t="s">
        <v>37</v>
      </c>
      <c r="G41" s="40">
        <f>+H41</f>
        <v>65000</v>
      </c>
      <c r="H41" s="39">
        <v>65000</v>
      </c>
      <c r="I41" s="39">
        <v>0</v>
      </c>
      <c r="J41" s="39">
        <v>0</v>
      </c>
      <c r="K41" s="39">
        <v>0</v>
      </c>
      <c r="L41" s="38">
        <f>IFERROR(K41/H41,0)</f>
        <v>0</v>
      </c>
      <c r="M41" s="37">
        <f>IFERROR(K41/I41,0)</f>
        <v>0</v>
      </c>
    </row>
    <row r="42" spans="2:13" x14ac:dyDescent="0.2">
      <c r="B42" s="54"/>
      <c r="C42" s="35"/>
      <c r="D42" s="51"/>
      <c r="E42" s="53">
        <v>5210</v>
      </c>
      <c r="F42" s="52" t="s">
        <v>36</v>
      </c>
      <c r="G42" s="40">
        <f>+H42</f>
        <v>0</v>
      </c>
      <c r="H42" s="39">
        <v>0</v>
      </c>
      <c r="I42" s="39">
        <v>78000</v>
      </c>
      <c r="J42" s="39">
        <v>0</v>
      </c>
      <c r="K42" s="39">
        <v>0</v>
      </c>
      <c r="L42" s="38">
        <f>IFERROR(K42/H42,0)</f>
        <v>0</v>
      </c>
      <c r="M42" s="37">
        <f>IFERROR(K42/I42,0)</f>
        <v>0</v>
      </c>
    </row>
    <row r="43" spans="2:13" x14ac:dyDescent="0.2">
      <c r="B43" s="54"/>
      <c r="C43" s="35"/>
      <c r="D43" s="51"/>
      <c r="E43" s="53">
        <v>5610</v>
      </c>
      <c r="F43" s="52" t="s">
        <v>35</v>
      </c>
      <c r="G43" s="40">
        <f>+H43</f>
        <v>90000</v>
      </c>
      <c r="H43" s="39">
        <v>90000</v>
      </c>
      <c r="I43" s="39">
        <v>126000</v>
      </c>
      <c r="J43" s="39">
        <v>0</v>
      </c>
      <c r="K43" s="39">
        <v>0</v>
      </c>
      <c r="L43" s="38">
        <f>IFERROR(K43/H43,0)</f>
        <v>0</v>
      </c>
      <c r="M43" s="37">
        <f>IFERROR(K43/I43,0)</f>
        <v>0</v>
      </c>
    </row>
    <row r="44" spans="2:13" ht="22.5" x14ac:dyDescent="0.2">
      <c r="B44" s="54"/>
      <c r="C44" s="35"/>
      <c r="D44" s="51"/>
      <c r="E44" s="53">
        <v>5660</v>
      </c>
      <c r="F44" s="52" t="s">
        <v>24</v>
      </c>
      <c r="G44" s="40">
        <f>+H44</f>
        <v>0</v>
      </c>
      <c r="H44" s="39">
        <v>0</v>
      </c>
      <c r="I44" s="39">
        <v>15000</v>
      </c>
      <c r="J44" s="39">
        <v>0</v>
      </c>
      <c r="K44" s="39">
        <v>0</v>
      </c>
      <c r="L44" s="38">
        <f>IFERROR(K44/H44,0)</f>
        <v>0</v>
      </c>
      <c r="M44" s="37">
        <f>IFERROR(K44/I44,0)</f>
        <v>0</v>
      </c>
    </row>
    <row r="45" spans="2:13" x14ac:dyDescent="0.2">
      <c r="B45" s="54"/>
      <c r="C45" s="35"/>
      <c r="D45" s="51"/>
      <c r="E45" s="53">
        <v>5670</v>
      </c>
      <c r="F45" s="52" t="s">
        <v>27</v>
      </c>
      <c r="G45" s="40">
        <f>+H45</f>
        <v>0</v>
      </c>
      <c r="H45" s="39">
        <v>0</v>
      </c>
      <c r="I45" s="39">
        <v>180000</v>
      </c>
      <c r="J45" s="39">
        <v>0</v>
      </c>
      <c r="K45" s="39">
        <v>0</v>
      </c>
      <c r="L45" s="38">
        <f>IFERROR(K45/H45,0)</f>
        <v>0</v>
      </c>
      <c r="M45" s="37">
        <f>IFERROR(K45/I45,0)</f>
        <v>0</v>
      </c>
    </row>
    <row r="46" spans="2:13" x14ac:dyDescent="0.2">
      <c r="B46" s="54"/>
      <c r="C46" s="35"/>
      <c r="D46" s="51"/>
      <c r="E46" s="53">
        <v>5690</v>
      </c>
      <c r="F46" s="52" t="s">
        <v>34</v>
      </c>
      <c r="G46" s="40">
        <f>+H46</f>
        <v>36000</v>
      </c>
      <c r="H46" s="39">
        <v>36000</v>
      </c>
      <c r="I46" s="39">
        <v>70000</v>
      </c>
      <c r="J46" s="39">
        <v>0</v>
      </c>
      <c r="K46" s="39">
        <v>0</v>
      </c>
      <c r="L46" s="38">
        <f>IFERROR(K46/H46,0)</f>
        <v>0</v>
      </c>
      <c r="M46" s="37">
        <f>IFERROR(K46/I46,0)</f>
        <v>0</v>
      </c>
    </row>
    <row r="47" spans="2:13" ht="22.5" x14ac:dyDescent="0.2">
      <c r="B47" s="54" t="s">
        <v>33</v>
      </c>
      <c r="C47" s="35"/>
      <c r="D47" s="51" t="s">
        <v>32</v>
      </c>
      <c r="E47" s="53">
        <v>5150</v>
      </c>
      <c r="F47" s="52" t="s">
        <v>14</v>
      </c>
      <c r="G47" s="40">
        <f>+H47</f>
        <v>70000</v>
      </c>
      <c r="H47" s="39">
        <v>70000</v>
      </c>
      <c r="I47" s="39">
        <v>84000</v>
      </c>
      <c r="J47" s="39">
        <v>0</v>
      </c>
      <c r="K47" s="39">
        <v>0</v>
      </c>
      <c r="L47" s="38">
        <f>IFERROR(K47/H47,0)</f>
        <v>0</v>
      </c>
      <c r="M47" s="37">
        <f>IFERROR(K47/I47,0)</f>
        <v>0</v>
      </c>
    </row>
    <row r="48" spans="2:13" ht="22.5" x14ac:dyDescent="0.2">
      <c r="B48" s="54" t="s">
        <v>31</v>
      </c>
      <c r="C48" s="35"/>
      <c r="D48" s="51" t="s">
        <v>30</v>
      </c>
      <c r="E48" s="53">
        <v>5110</v>
      </c>
      <c r="F48" s="52" t="s">
        <v>29</v>
      </c>
      <c r="G48" s="40">
        <f>+H48</f>
        <v>0</v>
      </c>
      <c r="H48" s="39">
        <v>0</v>
      </c>
      <c r="I48" s="39">
        <v>900000</v>
      </c>
      <c r="J48" s="39">
        <v>0</v>
      </c>
      <c r="K48" s="39">
        <v>0</v>
      </c>
      <c r="L48" s="38">
        <f>IFERROR(K48/H48,0)</f>
        <v>0</v>
      </c>
      <c r="M48" s="37">
        <f>IFERROR(K48/I48,0)</f>
        <v>0</v>
      </c>
    </row>
    <row r="49" spans="2:13" x14ac:dyDescent="0.2">
      <c r="B49" s="54"/>
      <c r="C49" s="35"/>
      <c r="D49" s="51"/>
      <c r="E49" s="53">
        <v>5410</v>
      </c>
      <c r="F49" s="52" t="s">
        <v>28</v>
      </c>
      <c r="G49" s="40">
        <f>+H49</f>
        <v>0</v>
      </c>
      <c r="H49" s="39">
        <v>0</v>
      </c>
      <c r="I49" s="39">
        <v>2500000</v>
      </c>
      <c r="J49" s="39">
        <v>0</v>
      </c>
      <c r="K49" s="39">
        <v>0</v>
      </c>
      <c r="L49" s="38">
        <f>IFERROR(K49/H49,0)</f>
        <v>0</v>
      </c>
      <c r="M49" s="37">
        <f>IFERROR(K49/I49,0)</f>
        <v>0</v>
      </c>
    </row>
    <row r="50" spans="2:13" x14ac:dyDescent="0.2">
      <c r="B50" s="54"/>
      <c r="C50" s="35"/>
      <c r="D50" s="51"/>
      <c r="E50" s="53">
        <v>5670</v>
      </c>
      <c r="F50" s="52" t="s">
        <v>27</v>
      </c>
      <c r="G50" s="40">
        <f>+H50</f>
        <v>100000</v>
      </c>
      <c r="H50" s="39">
        <v>100000</v>
      </c>
      <c r="I50" s="39">
        <v>100000</v>
      </c>
      <c r="J50" s="39">
        <v>0</v>
      </c>
      <c r="K50" s="39">
        <v>0</v>
      </c>
      <c r="L50" s="38">
        <f>IFERROR(K50/H50,0)</f>
        <v>0</v>
      </c>
      <c r="M50" s="37">
        <f>IFERROR(K50/I50,0)</f>
        <v>0</v>
      </c>
    </row>
    <row r="51" spans="2:13" ht="33.75" x14ac:dyDescent="0.2">
      <c r="B51" s="54" t="s">
        <v>26</v>
      </c>
      <c r="C51" s="35"/>
      <c r="D51" s="51" t="s">
        <v>25</v>
      </c>
      <c r="E51" s="53">
        <v>5150</v>
      </c>
      <c r="F51" s="52" t="s">
        <v>14</v>
      </c>
      <c r="G51" s="40">
        <f>+H51</f>
        <v>892000</v>
      </c>
      <c r="H51" s="39">
        <v>892000</v>
      </c>
      <c r="I51" s="39">
        <v>892000</v>
      </c>
      <c r="J51" s="39">
        <v>0</v>
      </c>
      <c r="K51" s="39">
        <v>0</v>
      </c>
      <c r="L51" s="38">
        <f>IFERROR(K51/H51,0)</f>
        <v>0</v>
      </c>
      <c r="M51" s="37">
        <f>IFERROR(K51/I51,0)</f>
        <v>0</v>
      </c>
    </row>
    <row r="52" spans="2:13" ht="22.5" x14ac:dyDescent="0.2">
      <c r="B52" s="54"/>
      <c r="C52" s="35"/>
      <c r="D52" s="51"/>
      <c r="E52" s="53">
        <v>5660</v>
      </c>
      <c r="F52" s="52" t="s">
        <v>24</v>
      </c>
      <c r="G52" s="40">
        <f>+H52</f>
        <v>7500</v>
      </c>
      <c r="H52" s="39">
        <v>7500</v>
      </c>
      <c r="I52" s="39">
        <v>7500</v>
      </c>
      <c r="J52" s="39">
        <v>0</v>
      </c>
      <c r="K52" s="39">
        <v>0</v>
      </c>
      <c r="L52" s="38">
        <f>IFERROR(K52/H52,0)</f>
        <v>0</v>
      </c>
      <c r="M52" s="37">
        <f>IFERROR(K52/I52,0)</f>
        <v>0</v>
      </c>
    </row>
    <row r="53" spans="2:13" ht="22.5" x14ac:dyDescent="0.2">
      <c r="B53" s="54" t="s">
        <v>23</v>
      </c>
      <c r="C53" s="35"/>
      <c r="D53" s="51" t="s">
        <v>22</v>
      </c>
      <c r="E53" s="53">
        <v>5150</v>
      </c>
      <c r="F53" s="52" t="s">
        <v>14</v>
      </c>
      <c r="G53" s="40">
        <f>+H53</f>
        <v>0</v>
      </c>
      <c r="H53" s="39">
        <v>0</v>
      </c>
      <c r="I53" s="39">
        <v>881571</v>
      </c>
      <c r="J53" s="39">
        <v>670335</v>
      </c>
      <c r="K53" s="39">
        <v>670335</v>
      </c>
      <c r="L53" s="38">
        <f>IFERROR(K53/H53,0)</f>
        <v>0</v>
      </c>
      <c r="M53" s="37">
        <f>IFERROR(K53/I53,0)</f>
        <v>0.76038685483075097</v>
      </c>
    </row>
    <row r="54" spans="2:13" ht="33.75" x14ac:dyDescent="0.2">
      <c r="B54" s="54" t="s">
        <v>21</v>
      </c>
      <c r="C54" s="35"/>
      <c r="D54" s="51" t="s">
        <v>20</v>
      </c>
      <c r="E54" s="53">
        <v>5640</v>
      </c>
      <c r="F54" s="52" t="s">
        <v>19</v>
      </c>
      <c r="G54" s="40">
        <f>+H54</f>
        <v>70000</v>
      </c>
      <c r="H54" s="39">
        <v>70000</v>
      </c>
      <c r="I54" s="39">
        <v>70000</v>
      </c>
      <c r="J54" s="39">
        <v>0</v>
      </c>
      <c r="K54" s="39">
        <v>0</v>
      </c>
      <c r="L54" s="38">
        <f>IFERROR(K54/H54,0)</f>
        <v>0</v>
      </c>
      <c r="M54" s="37">
        <f>IFERROR(K54/I54,0)</f>
        <v>0</v>
      </c>
    </row>
    <row r="55" spans="2:13" ht="22.5" x14ac:dyDescent="0.2">
      <c r="B55" s="54" t="s">
        <v>18</v>
      </c>
      <c r="C55" s="35"/>
      <c r="D55" s="51" t="s">
        <v>17</v>
      </c>
      <c r="E55" s="53">
        <v>5150</v>
      </c>
      <c r="F55" s="52" t="s">
        <v>14</v>
      </c>
      <c r="G55" s="40">
        <f>+H55</f>
        <v>0</v>
      </c>
      <c r="H55" s="39">
        <v>0</v>
      </c>
      <c r="I55" s="39">
        <v>5000</v>
      </c>
      <c r="J55" s="39">
        <v>0</v>
      </c>
      <c r="K55" s="39">
        <v>0</v>
      </c>
      <c r="L55" s="38">
        <f>IFERROR(K55/H55,0)</f>
        <v>0</v>
      </c>
      <c r="M55" s="37">
        <f>IFERROR(K55/I55,0)</f>
        <v>0</v>
      </c>
    </row>
    <row r="56" spans="2:13" ht="22.5" x14ac:dyDescent="0.2">
      <c r="B56" s="54" t="s">
        <v>16</v>
      </c>
      <c r="C56" s="35"/>
      <c r="D56" s="51" t="s">
        <v>15</v>
      </c>
      <c r="E56" s="53">
        <v>5150</v>
      </c>
      <c r="F56" s="52" t="s">
        <v>14</v>
      </c>
      <c r="G56" s="40">
        <f>+H56</f>
        <v>0</v>
      </c>
      <c r="H56" s="39">
        <v>0</v>
      </c>
      <c r="I56" s="39">
        <v>5000</v>
      </c>
      <c r="J56" s="39">
        <v>0</v>
      </c>
      <c r="K56" s="39">
        <v>0</v>
      </c>
      <c r="L56" s="38">
        <f>IFERROR(K56/H56,0)</f>
        <v>0</v>
      </c>
      <c r="M56" s="37">
        <f>IFERROR(K56/I56,0)</f>
        <v>0</v>
      </c>
    </row>
    <row r="57" spans="2:13" ht="22.5" x14ac:dyDescent="0.2">
      <c r="B57" s="54" t="s">
        <v>13</v>
      </c>
      <c r="C57" s="35"/>
      <c r="D57" s="51" t="s">
        <v>12</v>
      </c>
      <c r="E57" s="53">
        <v>5130</v>
      </c>
      <c r="F57" s="52" t="s">
        <v>11</v>
      </c>
      <c r="G57" s="40">
        <f>+H57</f>
        <v>0</v>
      </c>
      <c r="H57" s="39">
        <v>0</v>
      </c>
      <c r="I57" s="39">
        <v>57800</v>
      </c>
      <c r="J57" s="39">
        <v>0</v>
      </c>
      <c r="K57" s="39">
        <v>0</v>
      </c>
      <c r="L57" s="38">
        <f>IFERROR(K57/H57,0)</f>
        <v>0</v>
      </c>
      <c r="M57" s="37">
        <f>IFERROR(K57/I57,0)</f>
        <v>0</v>
      </c>
    </row>
    <row r="58" spans="2:13" ht="22.5" x14ac:dyDescent="0.2">
      <c r="B58" s="36"/>
      <c r="C58" s="35"/>
      <c r="D58" s="51"/>
      <c r="E58" s="53">
        <v>5290</v>
      </c>
      <c r="F58" s="52" t="s">
        <v>10</v>
      </c>
      <c r="G58" s="40">
        <f>+H58</f>
        <v>0</v>
      </c>
      <c r="H58" s="39">
        <v>0</v>
      </c>
      <c r="I58" s="39">
        <v>17000</v>
      </c>
      <c r="J58" s="39">
        <v>0</v>
      </c>
      <c r="K58" s="39">
        <v>0</v>
      </c>
      <c r="L58" s="38">
        <f>IFERROR(K58/H58,0)</f>
        <v>0</v>
      </c>
      <c r="M58" s="37">
        <f>IFERROR(K58/I58,0)</f>
        <v>0</v>
      </c>
    </row>
    <row r="59" spans="2:13" x14ac:dyDescent="0.2">
      <c r="B59" s="36"/>
      <c r="C59" s="35"/>
      <c r="D59" s="51"/>
      <c r="E59" s="53">
        <v>5650</v>
      </c>
      <c r="F59" s="52" t="s">
        <v>9</v>
      </c>
      <c r="G59" s="40">
        <f>+H59</f>
        <v>0</v>
      </c>
      <c r="H59" s="39">
        <v>0</v>
      </c>
      <c r="I59" s="39">
        <v>12000</v>
      </c>
      <c r="J59" s="39">
        <v>0</v>
      </c>
      <c r="K59" s="39">
        <v>0</v>
      </c>
      <c r="L59" s="38">
        <f>IFERROR(K59/H59,0)</f>
        <v>0</v>
      </c>
      <c r="M59" s="37">
        <f>IFERROR(K59/I59,0)</f>
        <v>0</v>
      </c>
    </row>
    <row r="60" spans="2:13" x14ac:dyDescent="0.2">
      <c r="B60" s="36"/>
      <c r="C60" s="35"/>
      <c r="D60" s="51"/>
      <c r="E60" s="43"/>
      <c r="F60" s="50"/>
      <c r="G60" s="32"/>
      <c r="H60" s="32"/>
      <c r="I60" s="32"/>
      <c r="J60" s="32"/>
      <c r="K60" s="32"/>
      <c r="L60" s="31"/>
      <c r="M60" s="30"/>
    </row>
    <row r="61" spans="2:13" x14ac:dyDescent="0.2">
      <c r="B61" s="36"/>
      <c r="C61" s="35"/>
      <c r="D61" s="33"/>
      <c r="E61" s="34"/>
      <c r="F61" s="33"/>
      <c r="G61" s="33"/>
      <c r="H61" s="33"/>
      <c r="I61" s="33"/>
      <c r="J61" s="33"/>
      <c r="K61" s="33"/>
      <c r="L61" s="33"/>
      <c r="M61" s="41"/>
    </row>
    <row r="62" spans="2:13" ht="13.15" customHeight="1" x14ac:dyDescent="0.2">
      <c r="B62" s="24" t="s">
        <v>8</v>
      </c>
      <c r="C62" s="23"/>
      <c r="D62" s="23"/>
      <c r="E62" s="23"/>
      <c r="F62" s="23"/>
      <c r="G62" s="22">
        <f>SUM(G9:G59)</f>
        <v>2570500</v>
      </c>
      <c r="H62" s="22">
        <f>SUM(H9:H59)</f>
        <v>2570500</v>
      </c>
      <c r="I62" s="22">
        <f>SUM(I9:I59)</f>
        <v>18596049.5</v>
      </c>
      <c r="J62" s="22">
        <f>SUM(J9:J59)</f>
        <v>1066098.6000000001</v>
      </c>
      <c r="K62" s="22">
        <f>SUM(K9:K59)</f>
        <v>1066098.6000000001</v>
      </c>
      <c r="L62" s="21">
        <f>IFERROR(K62/H62,0)</f>
        <v>0.41474366854697531</v>
      </c>
      <c r="M62" s="20">
        <f>IFERROR(K62/I62,0)</f>
        <v>5.7329305345202489E-2</v>
      </c>
    </row>
    <row r="63" spans="2:13" ht="4.9000000000000004" customHeight="1" x14ac:dyDescent="0.2">
      <c r="B63" s="36"/>
      <c r="C63" s="35"/>
      <c r="D63" s="33"/>
      <c r="E63" s="34"/>
      <c r="F63" s="33"/>
      <c r="G63" s="33"/>
      <c r="H63" s="33"/>
      <c r="I63" s="33"/>
      <c r="J63" s="33"/>
      <c r="K63" s="33"/>
      <c r="L63" s="33"/>
      <c r="M63" s="41"/>
    </row>
    <row r="64" spans="2:13" ht="13.15" customHeight="1" x14ac:dyDescent="0.2">
      <c r="B64" s="49" t="s">
        <v>7</v>
      </c>
      <c r="C64" s="47"/>
      <c r="D64" s="47"/>
      <c r="E64" s="46"/>
      <c r="F64" s="45"/>
      <c r="G64" s="33"/>
      <c r="H64" s="33"/>
      <c r="I64" s="33"/>
      <c r="J64" s="33"/>
      <c r="K64" s="33"/>
      <c r="L64" s="33"/>
      <c r="M64" s="41"/>
    </row>
    <row r="65" spans="2:13" ht="13.15" customHeight="1" x14ac:dyDescent="0.2">
      <c r="B65" s="48"/>
      <c r="C65" s="47" t="s">
        <v>6</v>
      </c>
      <c r="D65" s="47"/>
      <c r="E65" s="46"/>
      <c r="F65" s="45"/>
      <c r="G65" s="33"/>
      <c r="H65" s="33"/>
      <c r="I65" s="33"/>
      <c r="J65" s="33"/>
      <c r="K65" s="33"/>
      <c r="L65" s="33"/>
      <c r="M65" s="41"/>
    </row>
    <row r="66" spans="2:13" ht="6" customHeight="1" x14ac:dyDescent="0.2">
      <c r="B66" s="44"/>
      <c r="C66" s="42"/>
      <c r="D66" s="42"/>
      <c r="E66" s="43"/>
      <c r="F66" s="42"/>
      <c r="G66" s="33"/>
      <c r="H66" s="33"/>
      <c r="I66" s="33"/>
      <c r="J66" s="33"/>
      <c r="K66" s="33"/>
      <c r="L66" s="33"/>
      <c r="M66" s="41"/>
    </row>
    <row r="67" spans="2:13" x14ac:dyDescent="0.2">
      <c r="B67" s="36" t="s">
        <v>5</v>
      </c>
      <c r="C67" s="35"/>
      <c r="D67" s="33" t="s">
        <v>4</v>
      </c>
      <c r="E67" s="34">
        <v>6220</v>
      </c>
      <c r="F67" s="33" t="s">
        <v>3</v>
      </c>
      <c r="G67" s="40">
        <f>+H67</f>
        <v>0</v>
      </c>
      <c r="H67" s="39">
        <v>0</v>
      </c>
      <c r="I67" s="39">
        <v>13725688.130000001</v>
      </c>
      <c r="J67" s="39">
        <v>24702.69</v>
      </c>
      <c r="K67" s="39">
        <v>24702.69</v>
      </c>
      <c r="L67" s="38">
        <f>IFERROR(K67/H67,0)</f>
        <v>0</v>
      </c>
      <c r="M67" s="37">
        <f>IFERROR(K67/I67,0)</f>
        <v>1.799741460394088E-3</v>
      </c>
    </row>
    <row r="68" spans="2:13" x14ac:dyDescent="0.2">
      <c r="B68" s="36"/>
      <c r="C68" s="35"/>
      <c r="D68" s="33"/>
      <c r="E68" s="34"/>
      <c r="F68" s="33"/>
      <c r="G68" s="32"/>
      <c r="H68" s="32"/>
      <c r="I68" s="32"/>
      <c r="J68" s="32"/>
      <c r="K68" s="32"/>
      <c r="L68" s="31"/>
      <c r="M68" s="30"/>
    </row>
    <row r="69" spans="2:13" x14ac:dyDescent="0.2">
      <c r="B69" s="29"/>
      <c r="C69" s="28"/>
      <c r="D69" s="26"/>
      <c r="E69" s="27"/>
      <c r="F69" s="26"/>
      <c r="G69" s="26"/>
      <c r="H69" s="26"/>
      <c r="I69" s="26"/>
      <c r="J69" s="26"/>
      <c r="K69" s="26"/>
      <c r="L69" s="26"/>
      <c r="M69" s="25"/>
    </row>
    <row r="70" spans="2:13" x14ac:dyDescent="0.2">
      <c r="B70" s="24" t="s">
        <v>2</v>
      </c>
      <c r="C70" s="23"/>
      <c r="D70" s="23"/>
      <c r="E70" s="23"/>
      <c r="F70" s="23"/>
      <c r="G70" s="22">
        <f>SUM(G67:G67)</f>
        <v>0</v>
      </c>
      <c r="H70" s="22">
        <f>SUM(H67:H67)</f>
        <v>0</v>
      </c>
      <c r="I70" s="22">
        <f>SUM(I67:I67)</f>
        <v>13725688.130000001</v>
      </c>
      <c r="J70" s="22">
        <f>SUM(J67:J67)</f>
        <v>24702.69</v>
      </c>
      <c r="K70" s="22">
        <f>SUM(K67:K67)</f>
        <v>24702.69</v>
      </c>
      <c r="L70" s="21">
        <f>IFERROR(K70/H70,0)</f>
        <v>0</v>
      </c>
      <c r="M70" s="20">
        <f>IFERROR(K70/I70,0)</f>
        <v>1.799741460394088E-3</v>
      </c>
    </row>
    <row r="71" spans="2:13" x14ac:dyDescent="0.2">
      <c r="B71" s="19"/>
      <c r="C71" s="18"/>
      <c r="D71" s="16"/>
      <c r="E71" s="17"/>
      <c r="F71" s="16"/>
      <c r="G71" s="16"/>
      <c r="H71" s="16"/>
      <c r="I71" s="16"/>
      <c r="J71" s="16"/>
      <c r="K71" s="16"/>
      <c r="L71" s="16"/>
      <c r="M71" s="15"/>
    </row>
    <row r="72" spans="2:13" x14ac:dyDescent="0.2">
      <c r="B72" s="14" t="s">
        <v>1</v>
      </c>
      <c r="C72" s="13"/>
      <c r="D72" s="13"/>
      <c r="E72" s="13"/>
      <c r="F72" s="13"/>
      <c r="G72" s="12">
        <f>+G62+G70</f>
        <v>2570500</v>
      </c>
      <c r="H72" s="12">
        <f>+H62+H70</f>
        <v>2570500</v>
      </c>
      <c r="I72" s="12">
        <f>+I62+I70</f>
        <v>32321737.630000003</v>
      </c>
      <c r="J72" s="12">
        <f>+J62+J70</f>
        <v>1090801.29</v>
      </c>
      <c r="K72" s="12">
        <f>+K62+K70</f>
        <v>1090801.29</v>
      </c>
      <c r="L72" s="11">
        <f>IFERROR(K72/H72,0)</f>
        <v>0.42435374051740909</v>
      </c>
      <c r="M72" s="10">
        <f>IFERROR(K72/I72,0)</f>
        <v>3.3748225497244093E-2</v>
      </c>
    </row>
    <row r="73" spans="2:13" x14ac:dyDescent="0.2">
      <c r="B73" s="9"/>
      <c r="C73" s="7"/>
      <c r="D73" s="7"/>
      <c r="E73" s="8"/>
      <c r="F73" s="7"/>
      <c r="G73" s="7"/>
      <c r="H73" s="7"/>
      <c r="I73" s="7"/>
      <c r="J73" s="7"/>
      <c r="K73" s="7"/>
      <c r="L73" s="7"/>
      <c r="M73" s="6"/>
    </row>
    <row r="74" spans="2:13" ht="15" x14ac:dyDescent="0.25">
      <c r="B74" s="5" t="s">
        <v>0</v>
      </c>
      <c r="C74" s="5"/>
      <c r="D74" s="3"/>
      <c r="E74" s="4"/>
      <c r="F74" s="3"/>
      <c r="G74" s="3"/>
      <c r="H74" s="3"/>
    </row>
  </sheetData>
  <mergeCells count="22">
    <mergeCell ref="C65:D65"/>
    <mergeCell ref="B70:F70"/>
    <mergeCell ref="B72:F72"/>
    <mergeCell ref="K3:K5"/>
    <mergeCell ref="L3:M3"/>
    <mergeCell ref="L4:L5"/>
    <mergeCell ref="M4:M5"/>
    <mergeCell ref="B6:D6"/>
    <mergeCell ref="J6:K6"/>
    <mergeCell ref="C7:D7"/>
    <mergeCell ref="B62:F62"/>
    <mergeCell ref="B64:D6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2023-05-04T22:20:52Z</cp:lastPrinted>
  <dcterms:created xsi:type="dcterms:W3CDTF">2023-05-04T22:20:08Z</dcterms:created>
  <dcterms:modified xsi:type="dcterms:W3CDTF">2023-05-04T22:21:08Z</dcterms:modified>
</cp:coreProperties>
</file>