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1er trimestre 2016\"/>
    </mc:Choice>
  </mc:AlternateContent>
  <bookViews>
    <workbookView xWindow="0" yWindow="0" windowWidth="24000" windowHeight="85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2" i="1" l="1"/>
  <c r="D512" i="1"/>
  <c r="C512" i="1"/>
  <c r="E498" i="1"/>
  <c r="E489" i="1"/>
  <c r="E470" i="1"/>
  <c r="E468" i="1"/>
  <c r="E462" i="1"/>
  <c r="E456" i="1"/>
  <c r="E449" i="1"/>
  <c r="E447" i="1"/>
  <c r="C435" i="1"/>
  <c r="E423" i="1"/>
  <c r="D423" i="1"/>
  <c r="C423" i="1"/>
  <c r="E383" i="1"/>
  <c r="D383" i="1"/>
  <c r="C383" i="1"/>
  <c r="E354" i="1"/>
  <c r="D354" i="1"/>
  <c r="C354" i="1"/>
  <c r="D326" i="1"/>
  <c r="C326" i="1"/>
  <c r="C279" i="1"/>
  <c r="C273" i="1"/>
  <c r="C248" i="1"/>
  <c r="C241" i="1"/>
  <c r="C234" i="1"/>
  <c r="C227" i="1"/>
  <c r="F219" i="1"/>
  <c r="E219" i="1"/>
  <c r="D219" i="1"/>
  <c r="C219" i="1"/>
  <c r="C172" i="1"/>
  <c r="C159" i="1"/>
  <c r="E150" i="1"/>
  <c r="D150" i="1"/>
  <c r="C150" i="1"/>
  <c r="E138" i="1"/>
  <c r="D138" i="1"/>
  <c r="C138" i="1"/>
  <c r="C65" i="1"/>
  <c r="C58" i="1"/>
  <c r="C48" i="1"/>
  <c r="F38" i="1"/>
  <c r="E38" i="1"/>
  <c r="D38" i="1"/>
  <c r="C38" i="1"/>
  <c r="E29" i="1"/>
  <c r="D29" i="1"/>
  <c r="C29" i="1"/>
  <c r="E19" i="1"/>
  <c r="C19" i="1"/>
</calcChain>
</file>

<file path=xl/sharedStrings.xml><?xml version="1.0" encoding="utf-8"?>
<sst xmlns="http://schemas.openxmlformats.org/spreadsheetml/2006/main" count="423" uniqueCount="371">
  <si>
    <t xml:space="preserve">NOTAS A LOS ESTADOS FINANCIEROS </t>
  </si>
  <si>
    <t>Al 31 de marzo del 2016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</si>
  <si>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</si>
  <si>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</si>
  <si>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</si>
  <si>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</si>
  <si>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</si>
  <si>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</si>
  <si>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</si>
  <si>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1121102001  CONTRATO 2015475902 Bancomer</t>
  </si>
  <si>
    <t>1121102002  CONTRATO 2028084521 Bancomer</t>
  </si>
  <si>
    <t>1121102006  INV BANCOMER 2044193202</t>
  </si>
  <si>
    <t>1121107001  CONTRATO Serfin 65501806811</t>
  </si>
  <si>
    <t>* DERECHOSA RECIBIR EFECTIVO Y EQUIVALENTES Y BIENES O SERVICIOS A RECIBIR</t>
  </si>
  <si>
    <t>ESF-02 INGRESOS P/RECUPERAR</t>
  </si>
  <si>
    <t>2014</t>
  </si>
  <si>
    <t>2013</t>
  </si>
  <si>
    <t>1122102001  C. X C. VTA. B. Y S.</t>
  </si>
  <si>
    <t>1122602001  CXC ENT FED Y M</t>
  </si>
  <si>
    <t>1122602002  CXC ENT FEDERACIÓN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</si>
  <si>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</si>
  <si>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</si>
  <si>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</si>
  <si>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</si>
  <si>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</si>
  <si>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</si>
  <si>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</si>
  <si>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</si>
  <si>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</si>
  <si>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1141001003  ALMACEN DE BIENS MU</t>
  </si>
  <si>
    <t>1145400001  BIENES MUEBLES EN TRÁNSITO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</si>
  <si>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</si>
  <si>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</si>
  <si>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</si>
  <si>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</si>
  <si>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</si>
  <si>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</si>
  <si>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</si>
  <si>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</si>
  <si>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</si>
  <si>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</si>
  <si>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</si>
  <si>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</si>
  <si>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</si>
  <si>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</si>
  <si>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</si>
  <si>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TERRENOS A VALOR HISTORICO</t>
  </si>
  <si>
    <t>1233058300 EDIFICIOS NO HABITACIONALES</t>
  </si>
  <si>
    <t>1233583001 EDIFICIOS A VALOR HISTORICO</t>
  </si>
  <si>
    <t>1236200001 CONST PROCESO 2010</t>
  </si>
  <si>
    <t>1236200002 CONST PROCESO CIERRE</t>
  </si>
  <si>
    <t>1236262200 EDIFICIO NO HABITACI</t>
  </si>
  <si>
    <t>1236462400 División de terrenos</t>
  </si>
  <si>
    <t>1241151100 MUEBLES OF.</t>
  </si>
  <si>
    <t>1241151101 MUEBLES OFNA Y ESTA</t>
  </si>
  <si>
    <t>1241251200 MUEBLES OF.</t>
  </si>
  <si>
    <t>1241351500 E.COMPUTO</t>
  </si>
  <si>
    <t>1241351501 EQUIPO DE CÓMPUTO Y</t>
  </si>
  <si>
    <t>1241951900 OTROS MOB.</t>
  </si>
  <si>
    <t>1241951901 OTROS MOBILIARIOS Y</t>
  </si>
  <si>
    <t>1242152100 EQUIPO Y APARATOS</t>
  </si>
  <si>
    <t>1242252200 APARATOS DEPORTIVOS 2011</t>
  </si>
  <si>
    <t>1242352300 CÁMARAS FOTOGRÁFICAS</t>
  </si>
  <si>
    <t>1242952900 OTRO MOBILIARIO Y EQ</t>
  </si>
  <si>
    <t>1242952901 OTRO MOBILIARIO Y EQ</t>
  </si>
  <si>
    <t>1243153100 EQUIPO MÉDICO Y DE L</t>
  </si>
  <si>
    <t>1243153101 EQUIPO MÉDICO Y DE L</t>
  </si>
  <si>
    <t>1243253200 INSTRUMENTAL MÉDICO</t>
  </si>
  <si>
    <t>1243253201 INSTRUMENTAL MÉDICO</t>
  </si>
  <si>
    <t>1244154100 AUTOMÓVILES Y CAMIONES 2011</t>
  </si>
  <si>
    <t>1244154101 AUTOMÓVILES Y CAMIONES 2010</t>
  </si>
  <si>
    <t>1244954901 OTROS EQUIPOS DE TRANSPORTES 2010</t>
  </si>
  <si>
    <t>1246156101 MAQUINARIA Y EQUIPO</t>
  </si>
  <si>
    <t>1246256200 MAQUINARIA Y EQUIPO</t>
  </si>
  <si>
    <t>1246256201 MAQUINARIA Y EQUIPO</t>
  </si>
  <si>
    <t>1246356301 MAQUINARIA Y EQUIPO</t>
  </si>
  <si>
    <t>1246456400 SISTEMAS DE AIRE ACO</t>
  </si>
  <si>
    <t>1246556500 EQUIPO DE COMUNICACI</t>
  </si>
  <si>
    <t>1246556501 EQUIPO DE COMUNICACI</t>
  </si>
  <si>
    <t>1246656600 EQUIPOS DE GENERACIÓ</t>
  </si>
  <si>
    <t>1246656601 EQUIPOS DE GENERACIÓ</t>
  </si>
  <si>
    <t>1246756700 HERRAMIENTAS Y MÁQUI</t>
  </si>
  <si>
    <t>1246756701 HERRAMIENTAS Y MÁQUI</t>
  </si>
  <si>
    <t>1246956900 OTROS EQUIPOS 2011</t>
  </si>
  <si>
    <t>1246956901 OTROS EQUIPOS 2010</t>
  </si>
  <si>
    <t>1246959900 BIENES MUEBLES EN TRÁNSITO</t>
  </si>
  <si>
    <t>1247151300 BIENES ARTÍSTICOS, C</t>
  </si>
  <si>
    <t>1247151301 BIENES ARTÍSTICOS,</t>
  </si>
  <si>
    <t>1261258301 DEP. ACUM. DE EDIFIC</t>
  </si>
  <si>
    <t>1263151101 MUEBLES DE OFICINA Y</t>
  </si>
  <si>
    <t>1263151201 "MUEBLES, EXCEPTO DE</t>
  </si>
  <si>
    <t>1263151301 "BIENES ARTÍSTICOS,</t>
  </si>
  <si>
    <t>1263151501 EPO. DE COMPUTO Y DE</t>
  </si>
  <si>
    <t>1263151901 OTROS MOBILIARIOS Y</t>
  </si>
  <si>
    <t>1263252101 EQUIPOS Y APARATOS A</t>
  </si>
  <si>
    <t>1263252201 APARATOS DEPORTIVOS 2010</t>
  </si>
  <si>
    <t>1263252301 CAMARAS FOTOGRAFICAS</t>
  </si>
  <si>
    <t>1263252901 OTRO MOBILIARIO Y EP</t>
  </si>
  <si>
    <t>1263353101 EQUIPO MÉDICO Y DE L</t>
  </si>
  <si>
    <t>1263353201 INSTRUMENTAL MÉDICO</t>
  </si>
  <si>
    <t>1263454101 AUTOMÓVILES Y CAMIONES 2010</t>
  </si>
  <si>
    <t>1263454901 OTROS EQUIPOS DE TRANSPORTE 2010</t>
  </si>
  <si>
    <t>1263656201 MAQUINARIA Y EQUIPO</t>
  </si>
  <si>
    <t>1263656301 MAQUINARIA Y EQUIPO</t>
  </si>
  <si>
    <t>1263656401 SISTEMAS DE AIRE ACO</t>
  </si>
  <si>
    <t>1263656501 EQUIPO DE COMUNICACI</t>
  </si>
  <si>
    <t>1263656601 EQUIPOS DE GENERACIÓ</t>
  </si>
  <si>
    <t>1263656701 HERRAMIENTAS Y MÁQUI</t>
  </si>
  <si>
    <t>1263656901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</si>
  <si>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</si>
  <si>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</si>
  <si>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</si>
  <si>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</si>
  <si>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</si>
  <si>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</si>
  <si>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</si>
  <si>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</si>
  <si>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</si>
  <si>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</si>
  <si>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</si>
  <si>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</si>
  <si>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2112101001  PROVEEDORES DE BIENES Y SERVICIOS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</si>
  <si>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</si>
  <si>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</si>
  <si>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</si>
  <si>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</si>
  <si>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</si>
  <si>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</si>
  <si>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2117502102  IMPUESTO NOMINAS A PAGAR</t>
  </si>
  <si>
    <t>2117901003  COUTAS SINDICALES</t>
  </si>
  <si>
    <t>2117903001  PENSIÓN ALIMENTICIA</t>
  </si>
  <si>
    <t>2117917007  FONACOT</t>
  </si>
  <si>
    <t>2117918001  DIVO 5% AL MILLAR</t>
  </si>
  <si>
    <t>2117918002  CAP 2%</t>
  </si>
  <si>
    <t>2117918003  RAPCE 0.5%</t>
  </si>
  <si>
    <t>2117918004  CNEC RET 5 AL MILLAR</t>
  </si>
  <si>
    <t>2117918005  OTRAS RETENCIONES OBRA</t>
  </si>
  <si>
    <t>2119901072  PCE 07 CAP 2000</t>
  </si>
  <si>
    <t>2119901073  PCE 07 CAP 3000</t>
  </si>
  <si>
    <t>2119901075  PCE 07 CAP 5000</t>
  </si>
  <si>
    <t>2119901076  PCE 07 CAP 6000</t>
  </si>
  <si>
    <t>2119901083  PCE 08 CAP 3000</t>
  </si>
  <si>
    <t>2119901086  PCE 08 CAP 6000</t>
  </si>
  <si>
    <t>2119901091  PCE 09 CAP 1000</t>
  </si>
  <si>
    <t>2119901093  PCE 09 CAP 3000</t>
  </si>
  <si>
    <t>2119901096  PCE 09 CAP 6000</t>
  </si>
  <si>
    <t>2119901103  PCE 10 CAP 3000</t>
  </si>
  <si>
    <t>2119901105  PCE 10 CAP 5000</t>
  </si>
  <si>
    <t>2119901106  PCE 10 CAP 6000</t>
  </si>
  <si>
    <t>2119905001  ACREEDORES DIVERSOS</t>
  </si>
  <si>
    <t>2119905006  ACREEDORES VARIOS</t>
  </si>
  <si>
    <t>2119905007  ACREEDORES DIVERSOS 2007</t>
  </si>
  <si>
    <t>2119905008  RECUPERACION DE ACTIVOS</t>
  </si>
  <si>
    <t>2119905021  PASIVOS CHEQUES CANCELADOS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</si>
  <si>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</si>
  <si>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</si>
  <si>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</si>
  <si>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</si>
  <si>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2161001001  DEPOSITOS EN GARANTÍA</t>
  </si>
  <si>
    <t>ESF-13 PASIVO DIFERIDO A LARGO PLAZO</t>
  </si>
  <si>
    <t>2240 PASIVOS DIFERIDOS A LARGO PLAZO</t>
  </si>
  <si>
    <t>ESF-14 OTROS PASIVOS CIRCULANTES</t>
  </si>
  <si>
    <t>2199002001  CXP GEG POR SERV. EDUCATIVOS</t>
  </si>
  <si>
    <t>II) NOTAS AL ESTADO DE ACTIVIDADES</t>
  </si>
  <si>
    <t>INGRESOS DE GESTIÓN</t>
  </si>
  <si>
    <t>ERA-01 INGRESOS</t>
  </si>
  <si>
    <t>NOTA</t>
  </si>
  <si>
    <t>4151510253  P. RTA. DE CAFE.</t>
  </si>
  <si>
    <t>4151510261  RENTA DE ESPACIOS DIVERSOS</t>
  </si>
  <si>
    <t>4159510710  REEXPEDICIÓN DE CREDENCIAL</t>
  </si>
  <si>
    <t>4159510715  GESTORIA DE TITULACION</t>
  </si>
  <si>
    <t>4159510805  POR CONCEPTO DE CURSOS DE IDIOMAS</t>
  </si>
  <si>
    <t>4159510902  EXAMENES DE ADMISIÓN</t>
  </si>
  <si>
    <t>4159510903  EXAMENES DE INGLÉS</t>
  </si>
  <si>
    <t>4159511104  OTROS PRODUCTOS</t>
  </si>
  <si>
    <t>4169610004  PROYECTOS DE INVESTIGACION</t>
  </si>
  <si>
    <t>4169610005  APORTACIONES</t>
  </si>
  <si>
    <t>4169610012  INFRACCIONES Y MULTAS</t>
  </si>
  <si>
    <t>4213831000  CONVENIO SERVICIOS PERSONALES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</si>
  <si>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</si>
  <si>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</si>
  <si>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</si>
  <si>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</si>
  <si>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</si>
  <si>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4310 Ingresos Financieros</t>
  </si>
  <si>
    <t>4399 Otros Ingresos y Beneficios Varios</t>
  </si>
  <si>
    <t>GASTOS Y OTRAS PÉRDIDAS</t>
  </si>
  <si>
    <t>ERA-03 GASTOS</t>
  </si>
  <si>
    <t>%GASTO</t>
  </si>
  <si>
    <t>EXPLICACION</t>
  </si>
  <si>
    <t>5111113000  S. BASE PERS. P.</t>
  </si>
  <si>
    <t>5113131000  PRIM. A S. EF. P.</t>
  </si>
  <si>
    <t>5113132000  PRI. V. D. Y G.F.A.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</si>
  <si>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</si>
  <si>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</si>
  <si>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</si>
  <si>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</si>
  <si>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</si>
  <si>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</si>
  <si>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5121215000  MATERIAL IMPRESO E I</t>
  </si>
  <si>
    <t>5122221000  ALIMENTACIÓN DE PERSONAS</t>
  </si>
  <si>
    <t>5124241000  PRODUCTOS MINERALES NO METALICOS</t>
  </si>
  <si>
    <t>5124242000  CEMENTO Y PRODUCTOS DE CONCRETO</t>
  </si>
  <si>
    <t>5124247000  ARTICULOS METALICOS</t>
  </si>
  <si>
    <t>5125255000  MAT., A. Y S. LAB.</t>
  </si>
  <si>
    <t>5125256000  FIB. SINTET. HULE</t>
  </si>
  <si>
    <t>5126261000  COMB., LUBRICA.</t>
  </si>
  <si>
    <t>5129295000  REF. MÉD. Y LAB.</t>
  </si>
  <si>
    <t>5129298000  REF. MAQ. Y O. EQ.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</si>
  <si>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</si>
  <si>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</si>
  <si>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</si>
  <si>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</si>
  <si>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5131316000  S. TELEC. Y SAT.</t>
  </si>
  <si>
    <t>5131318000  SERVICIOS POSTALES Y TELEGRAFICOS</t>
  </si>
  <si>
    <t>5132323000  ARRE. M. Y EQ. EDU</t>
  </si>
  <si>
    <t>5133333000  S. C. A. P.T. INFO.</t>
  </si>
  <si>
    <t>5133335000  SERVICIOS DE INVESTI</t>
  </si>
  <si>
    <t>5133336000  S. A. AD., COPI. E I</t>
  </si>
  <si>
    <t>5134341000  SERVICIOS FINANCIEROS Y BANCARIOS</t>
  </si>
  <si>
    <t>5135355000  R. Y MTO. EQ. T.</t>
  </si>
  <si>
    <t>5137372000  PASAJES TERRESTRES</t>
  </si>
  <si>
    <t>5137375000  VIATICOS EN EL PAIS</t>
  </si>
  <si>
    <t>5137378000  S. INT. T. VIAT.</t>
  </si>
  <si>
    <t>5137379000  OT. SER. TRASLADO</t>
  </si>
  <si>
    <t>5138382000  GASTOS DE ORDEN SOCIAL Y CULTURAL</t>
  </si>
  <si>
    <t>5138385000  GASTOS  DE REPRESENTACION</t>
  </si>
  <si>
    <t>5139392000  OTROS IMPUESTOS Y DERECHOS</t>
  </si>
  <si>
    <t>5139398000  IMPUESTO DE NOMINA</t>
  </si>
  <si>
    <t>5242442000  BECAS O. AYUDA</t>
  </si>
  <si>
    <t>III) NOTAS AL ESTADO DE VARIACIÓN A LA HACIEDA PÚBLICA</t>
  </si>
  <si>
    <t>VHP-01 PATRIMONIO CONTRIBUIDO</t>
  </si>
  <si>
    <t>MODIFICACION</t>
  </si>
  <si>
    <t>3110000002  BAJA DE ACTIVO FIJO</t>
  </si>
  <si>
    <t>3110000004  PATRIMONIO NETO ACUMULADO</t>
  </si>
  <si>
    <t>3110915000  ESTATAL BIENES MUEB</t>
  </si>
  <si>
    <t>3110916000  ESTATAL OBRA PÚBLICA</t>
  </si>
  <si>
    <t>3111828005  FAFEF BIENES MUEBLES E INMUEBLES</t>
  </si>
  <si>
    <t>3111828006  FAFEF OBRA PUBLICA</t>
  </si>
  <si>
    <t>3111835000  CONVENIO BIENES MUEBLES</t>
  </si>
  <si>
    <t>3111836000  CONVENIO OBRA PUBLICA</t>
  </si>
  <si>
    <t>3111924205  MUNICIPAL BIENES MUE</t>
  </si>
  <si>
    <t>3113824205  FEDERALES DE EJERCIC</t>
  </si>
  <si>
    <t>3113824206  FEDERALES DE EJERCIC</t>
  </si>
  <si>
    <t>3113828005  FAFEF BIENES MUEBLES</t>
  </si>
  <si>
    <t>3113828006  FAFEF OBRA PUBLICA EJERC ANT</t>
  </si>
  <si>
    <t>3113835000  CONVENIO BIENES MUEB</t>
  </si>
  <si>
    <t>3113836000  CONVENIO OBRA PUBLIC</t>
  </si>
  <si>
    <t>3113915000  ESTATALES  BIENES MU</t>
  </si>
  <si>
    <t>3113916000  ESTATALES  OBRA PUBL</t>
  </si>
  <si>
    <t>3113924205  MUNICIPAL BIENES MUE</t>
  </si>
  <si>
    <t>3113924206  MUNICIPAL OBRA PÚBLICA EJE ANT</t>
  </si>
  <si>
    <t>3120000002  DONACIONES DE BIENES</t>
  </si>
  <si>
    <t>3120000003  DONACIONES DE BIENES</t>
  </si>
  <si>
    <t>VHP-02 PATRIMONIO GENERADO</t>
  </si>
  <si>
    <t>3210 Resultado del Ejercicio (Ahorro/Des</t>
  </si>
  <si>
    <t>3220000002  RESULTADOS ACUMULADOS</t>
  </si>
  <si>
    <t>3220000010  RESULTADO EJERCICIO 2002</t>
  </si>
  <si>
    <t>3220000011  RESULTADO EJERCICIO 2003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</si>
  <si>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</si>
  <si>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</si>
  <si>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</si>
  <si>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</si>
  <si>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</si>
  <si>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</si>
  <si>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</si>
  <si>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</si>
  <si>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</si>
  <si>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</si>
  <si>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</si>
  <si>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</si>
  <si>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</si>
  <si>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</si>
  <si>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</si>
  <si>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</si>
  <si>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R. INT</t>
  </si>
  <si>
    <t>3220690204  APLICACIÓN DE REMANENTE MUNICIPAL</t>
  </si>
  <si>
    <t>3243000001  RESERVA DE PATRIMONIO</t>
  </si>
  <si>
    <t>3243000002  RESERVA POR CONTINGENCIA</t>
  </si>
  <si>
    <t>IV) NOTAS AL ESTADO DE FLUJO DE EFECTIVO</t>
  </si>
  <si>
    <t>EFE-01 FLUJO DE EFECTIVO</t>
  </si>
  <si>
    <t>1112101002  BANAMEX  3410593</t>
  </si>
  <si>
    <t>1112102001  BANCOMER 0451030612</t>
  </si>
  <si>
    <t>1112102002  BANCOMER 0158818800</t>
  </si>
  <si>
    <t>1112102003  BANCOMER 0158551073</t>
  </si>
  <si>
    <t>1112102004  BANCOMER 0162713136 ANUIES</t>
  </si>
  <si>
    <t>1112102005  BANCOMER 0162941430</t>
  </si>
  <si>
    <t>1112102008  BANCOMER 0166765912 PIFIP</t>
  </si>
  <si>
    <t>1112102009  BANCOMER 0177860617 PROMEP</t>
  </si>
  <si>
    <t>1112102010  BANCOMER 0178021430 OBRA TARIMORO</t>
  </si>
  <si>
    <t>1112102011  BANCOMER 0178084122 PROYECTO CAU</t>
  </si>
  <si>
    <t>1112102012  BANCOMER 019047</t>
  </si>
  <si>
    <t>1112102013  BANCOMER 0194135687</t>
  </si>
  <si>
    <t>1112102014  BANCOMER 019073</t>
  </si>
  <si>
    <t>1112102015  BANCOMER 0191385232 PIFIT 2011</t>
  </si>
  <si>
    <t>1112102016  BANCOMER 0191596543 PROMEP 2012</t>
  </si>
  <si>
    <t>1112102017  BANCOMER 0191822756 PAFP 2012</t>
  </si>
  <si>
    <t>1112102019  BANCOMER 0193420302 PIFIT 2012</t>
  </si>
  <si>
    <t>1112102020  BANCOMER 0193836126 FAFEF 2013</t>
  </si>
  <si>
    <t>1112102021  BANCOMER 0193904253</t>
  </si>
  <si>
    <t>1112102022  BANCOMER 0194037863</t>
  </si>
  <si>
    <t>1112102023  BANCOMER 0194038096</t>
  </si>
  <si>
    <t>1112102024  BANCOMER 0197202776</t>
  </si>
  <si>
    <t>1112102025  BANCOMER 0197545231</t>
  </si>
  <si>
    <t>1112102026  BANCOMER 0197743548</t>
  </si>
  <si>
    <t>1112102027  BANCOMER 0198098662</t>
  </si>
  <si>
    <t>1112102030  BANCOMER 019882645</t>
  </si>
  <si>
    <t>1112102031  BANCOMER 0198982732</t>
  </si>
  <si>
    <t>1112102032  BANCOMER 0199691375</t>
  </si>
  <si>
    <t>1112102033  BANCOMER 0101086723</t>
  </si>
  <si>
    <t>1112105001  SCOTIABANK2008014493</t>
  </si>
  <si>
    <t>1112107001  Santander-Serfin 6550180681-1</t>
  </si>
  <si>
    <t>1112107002  Santander-Serfin 92-00040338-0</t>
  </si>
  <si>
    <t>1112107003  Santander-Serfin 655018813916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</si>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</sst>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5"/>
      <color theme="1"/>
      <name val="Arial"/>
      <family val="2"/>
    </font>
    <font>
      <sz val="10"/>
      <name val="Arial"/>
      <family val="2"/>
    </font>
    <font>
      <b/>
      <u/>
      <sz val="15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43" fontId="13" fillId="0" borderId="0" applyFont="0" applyFill="0" applyBorder="0" applyAlignment="0" applyProtection="0"/>
  </cellStyleXfs>
  <cellXfs count="161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2" fillId="0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2" fillId="3" borderId="0" xfId="0" applyFont="1" applyFill="1" applyBorder="1"/>
    <xf numFmtId="0" fontId="7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3" fontId="3" fillId="2" borderId="4" xfId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164" fontId="2" fillId="3" borderId="3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3" fontId="3" fillId="2" borderId="1" xfId="1" applyFont="1" applyFill="1" applyBorder="1" applyAlignment="1">
      <alignment horizontal="center" vertical="center"/>
    </xf>
    <xf numFmtId="164" fontId="2" fillId="3" borderId="0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/>
    <xf numFmtId="0" fontId="7" fillId="3" borderId="0" xfId="0" applyFont="1" applyFill="1"/>
    <xf numFmtId="164" fontId="11" fillId="3" borderId="3" xfId="2" applyNumberForma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164" fontId="5" fillId="3" borderId="6" xfId="0" applyNumberFormat="1" applyFont="1" applyFill="1" applyBorder="1"/>
    <xf numFmtId="164" fontId="12" fillId="3" borderId="0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165" fontId="2" fillId="3" borderId="3" xfId="0" applyNumberFormat="1" applyFont="1" applyFill="1" applyBorder="1"/>
    <xf numFmtId="164" fontId="11" fillId="3" borderId="3" xfId="0" applyNumberFormat="1" applyFont="1" applyFill="1" applyBorder="1"/>
    <xf numFmtId="165" fontId="2" fillId="3" borderId="4" xfId="0" applyNumberFormat="1" applyFont="1" applyFill="1" applyBorder="1"/>
    <xf numFmtId="0" fontId="2" fillId="2" borderId="4" xfId="0" applyFont="1" applyFill="1" applyBorder="1"/>
    <xf numFmtId="164" fontId="12" fillId="3" borderId="3" xfId="0" applyNumberFormat="1" applyFont="1" applyFill="1" applyBorder="1" applyAlignment="1">
      <alignment horizontal="center"/>
    </xf>
    <xf numFmtId="0" fontId="0" fillId="0" borderId="4" xfId="0" applyBorder="1"/>
    <xf numFmtId="0" fontId="2" fillId="2" borderId="1" xfId="0" applyFont="1" applyFill="1" applyBorder="1"/>
    <xf numFmtId="0" fontId="7" fillId="2" borderId="2" xfId="3" applyFont="1" applyFill="1" applyBorder="1" applyAlignment="1">
      <alignment horizontal="left" vertical="center" wrapText="1"/>
    </xf>
    <xf numFmtId="4" fontId="7" fillId="2" borderId="2" xfId="4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10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49" fontId="3" fillId="3" borderId="14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10" fillId="0" borderId="0" xfId="4" applyNumberFormat="1" applyFont="1" applyFill="1" applyBorder="1" applyAlignment="1">
      <alignment horizontal="center"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7" fillId="2" borderId="1" xfId="3" applyFont="1" applyFill="1" applyBorder="1" applyAlignment="1">
      <alignment horizontal="left" vertical="center" wrapText="1"/>
    </xf>
    <xf numFmtId="4" fontId="7" fillId="2" borderId="1" xfId="4" applyNumberFormat="1" applyFont="1" applyFill="1" applyBorder="1" applyAlignment="1">
      <alignment horizontal="center" vertical="center" wrapText="1"/>
    </xf>
    <xf numFmtId="164" fontId="11" fillId="4" borderId="3" xfId="2" applyNumberFormat="1" applyFont="1" applyFill="1" applyBorder="1"/>
    <xf numFmtId="164" fontId="11" fillId="4" borderId="4" xfId="2" applyNumberFormat="1" applyFont="1" applyFill="1" applyBorder="1"/>
    <xf numFmtId="164" fontId="2" fillId="3" borderId="0" xfId="0" applyNumberFormat="1" applyFont="1" applyFill="1"/>
    <xf numFmtId="49" fontId="3" fillId="3" borderId="2" xfId="0" applyNumberFormat="1" applyFont="1" applyFill="1" applyBorder="1" applyAlignment="1">
      <alignment horizontal="left" wrapText="1"/>
    </xf>
    <xf numFmtId="0" fontId="7" fillId="2" borderId="2" xfId="3" applyFont="1" applyFill="1" applyBorder="1" applyAlignment="1">
      <alignment horizontal="center" vertical="center" wrapText="1"/>
    </xf>
    <xf numFmtId="164" fontId="5" fillId="0" borderId="2" xfId="0" applyNumberFormat="1" applyFont="1" applyFill="1" applyBorder="1"/>
    <xf numFmtId="164" fontId="5" fillId="3" borderId="16" xfId="0" applyNumberFormat="1" applyFont="1" applyFill="1" applyBorder="1"/>
    <xf numFmtId="164" fontId="5" fillId="0" borderId="3" xfId="0" applyNumberFormat="1" applyFont="1" applyFill="1" applyBorder="1"/>
    <xf numFmtId="164" fontId="5" fillId="0" borderId="4" xfId="0" applyNumberFormat="1" applyFont="1" applyFill="1" applyBorder="1"/>
    <xf numFmtId="49" fontId="3" fillId="2" borderId="11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0" fontId="5" fillId="3" borderId="0" xfId="0" applyFont="1" applyFill="1"/>
    <xf numFmtId="0" fontId="7" fillId="2" borderId="1" xfId="3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164" fontId="12" fillId="3" borderId="6" xfId="0" applyNumberFormat="1" applyFont="1" applyFill="1" applyBorder="1" applyAlignment="1">
      <alignment horizontal="center"/>
    </xf>
    <xf numFmtId="0" fontId="2" fillId="0" borderId="0" xfId="0" applyFont="1"/>
    <xf numFmtId="4" fontId="2" fillId="3" borderId="0" xfId="0" applyNumberFormat="1" applyFont="1" applyFill="1" applyBorder="1"/>
    <xf numFmtId="4" fontId="1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43" fontId="15" fillId="0" borderId="1" xfId="1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43" fontId="14" fillId="2" borderId="1" xfId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right" vertical="center"/>
    </xf>
    <xf numFmtId="43" fontId="14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7" fillId="0" borderId="0" xfId="0" applyFont="1"/>
    <xf numFmtId="4" fontId="16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6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8" fillId="3" borderId="0" xfId="0" applyFont="1" applyFill="1"/>
    <xf numFmtId="0" fontId="16" fillId="0" borderId="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2" fillId="3" borderId="0" xfId="0" applyFont="1" applyFill="1" applyBorder="1"/>
    <xf numFmtId="0" fontId="6" fillId="0" borderId="0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639873</xdr:colOff>
      <xdr:row>33</xdr:row>
      <xdr:rowOff>63467</xdr:rowOff>
    </xdr:from>
    <xdr:ext cx="1925142" cy="561949"/>
    <xdr:sp macro="" textlink="">
      <xdr:nvSpPr>
        <xdr:cNvPr id="2" name="Rectángulo 1"/>
        <xdr:cNvSpPr/>
      </xdr:nvSpPr>
      <xdr:spPr>
        <a:xfrm>
          <a:off x="7869348" y="5816567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649941</xdr:colOff>
      <xdr:row>53</xdr:row>
      <xdr:rowOff>44824</xdr:rowOff>
    </xdr:from>
    <xdr:ext cx="1925142" cy="561949"/>
    <xdr:sp macro="" textlink="">
      <xdr:nvSpPr>
        <xdr:cNvPr id="3" name="Rectángulo 2"/>
        <xdr:cNvSpPr/>
      </xdr:nvSpPr>
      <xdr:spPr>
        <a:xfrm>
          <a:off x="7879416" y="9779374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1647265</xdr:colOff>
      <xdr:row>61</xdr:row>
      <xdr:rowOff>224117</xdr:rowOff>
    </xdr:from>
    <xdr:ext cx="1925142" cy="561949"/>
    <xdr:sp macro="" textlink="">
      <xdr:nvSpPr>
        <xdr:cNvPr id="4" name="Rectángulo 3"/>
        <xdr:cNvSpPr/>
      </xdr:nvSpPr>
      <xdr:spPr>
        <a:xfrm>
          <a:off x="7095565" y="11425517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145</xdr:row>
      <xdr:rowOff>11206</xdr:rowOff>
    </xdr:from>
    <xdr:ext cx="1925142" cy="561949"/>
    <xdr:sp macro="" textlink="">
      <xdr:nvSpPr>
        <xdr:cNvPr id="5" name="Rectángulo 4"/>
        <xdr:cNvSpPr/>
      </xdr:nvSpPr>
      <xdr:spPr>
        <a:xfrm>
          <a:off x="7229475" y="25442956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245283</xdr:colOff>
      <xdr:row>155</xdr:row>
      <xdr:rowOff>67236</xdr:rowOff>
    </xdr:from>
    <xdr:ext cx="1344920" cy="405432"/>
    <xdr:sp macro="" textlink="">
      <xdr:nvSpPr>
        <xdr:cNvPr id="6" name="Rectángulo 5"/>
        <xdr:cNvSpPr/>
      </xdr:nvSpPr>
      <xdr:spPr>
        <a:xfrm>
          <a:off x="5693583" y="27461136"/>
          <a:ext cx="134492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2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369799</xdr:colOff>
      <xdr:row>167</xdr:row>
      <xdr:rowOff>11205</xdr:rowOff>
    </xdr:from>
    <xdr:ext cx="1925142" cy="561949"/>
    <xdr:sp macro="" textlink="">
      <xdr:nvSpPr>
        <xdr:cNvPr id="7" name="Rectángulo 6"/>
        <xdr:cNvSpPr/>
      </xdr:nvSpPr>
      <xdr:spPr>
        <a:xfrm>
          <a:off x="5818099" y="29614905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236</xdr:row>
      <xdr:rowOff>291351</xdr:rowOff>
    </xdr:from>
    <xdr:ext cx="1925142" cy="561949"/>
    <xdr:sp macro="" textlink="">
      <xdr:nvSpPr>
        <xdr:cNvPr id="8" name="Rectángulo 7"/>
        <xdr:cNvSpPr/>
      </xdr:nvSpPr>
      <xdr:spPr>
        <a:xfrm>
          <a:off x="7229475" y="41791776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1697929</xdr:colOff>
      <xdr:row>508</xdr:row>
      <xdr:rowOff>8275</xdr:rowOff>
    </xdr:from>
    <xdr:ext cx="1925142" cy="561949"/>
    <xdr:sp macro="" textlink="">
      <xdr:nvSpPr>
        <xdr:cNvPr id="9" name="Rectángulo 8"/>
        <xdr:cNvSpPr/>
      </xdr:nvSpPr>
      <xdr:spPr>
        <a:xfrm>
          <a:off x="7146229" y="87981175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223</xdr:row>
      <xdr:rowOff>74539</xdr:rowOff>
    </xdr:from>
    <xdr:ext cx="2430247" cy="405432"/>
    <xdr:sp macro="" textlink="">
      <xdr:nvSpPr>
        <xdr:cNvPr id="10" name="Rectángulo 9"/>
        <xdr:cNvSpPr/>
      </xdr:nvSpPr>
      <xdr:spPr>
        <a:xfrm>
          <a:off x="5448300" y="39088939"/>
          <a:ext cx="2430247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2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NCIEROS%202013%20AL%202017/ESTADOS%20FINANCIEROS%202013%20AL%202017/EJERCICIO%202016/1ER.%20TRIMESTRE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4">
          <cell r="I64">
            <v>79469302.620000005</v>
          </cell>
        </row>
      </sheetData>
      <sheetData sheetId="11">
        <row r="22">
          <cell r="J22">
            <v>38509727.780000001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27"/>
  <sheetViews>
    <sheetView tabSelected="1" topLeftCell="D497" workbookViewId="0">
      <selection activeCell="F555" sqref="F555"/>
    </sheetView>
  </sheetViews>
  <sheetFormatPr baseColWidth="10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8" width="13.42578125" style="1" bestFit="1" customWidth="1"/>
    <col min="9" max="16384" width="11.42578125" style="1"/>
  </cols>
  <sheetData>
    <row r="2" spans="1:12" ht="4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24" customHeight="1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>
      <c r="B5" s="2"/>
      <c r="C5" s="3"/>
      <c r="D5" s="4"/>
      <c r="E5" s="4"/>
      <c r="F5" s="4"/>
      <c r="L5" s="5"/>
    </row>
    <row r="6" spans="1:12">
      <c r="B6" s="2"/>
      <c r="C6" s="3"/>
      <c r="D6" s="4"/>
      <c r="E6" s="4"/>
      <c r="F6" s="4"/>
    </row>
    <row r="7" spans="1:12">
      <c r="B7" s="2"/>
      <c r="C7" s="3"/>
      <c r="D7" s="4"/>
      <c r="E7" s="4"/>
      <c r="F7" s="4"/>
    </row>
    <row r="8" spans="1:12">
      <c r="B8" s="6" t="s">
        <v>2</v>
      </c>
      <c r="C8" s="7"/>
      <c r="D8" s="4"/>
      <c r="E8" s="4"/>
      <c r="F8" s="4"/>
    </row>
    <row r="9" spans="1:12">
      <c r="B9" s="8"/>
      <c r="C9" s="3"/>
      <c r="D9" s="4"/>
      <c r="E9" s="4"/>
      <c r="F9" s="4"/>
    </row>
    <row r="10" spans="1:12">
      <c r="B10" s="9" t="s">
        <v>3</v>
      </c>
      <c r="C10" s="3"/>
      <c r="D10" s="4"/>
      <c r="E10" s="4"/>
      <c r="F10" s="4"/>
    </row>
    <row r="11" spans="1:12">
      <c r="C11" s="3"/>
    </row>
    <row r="12" spans="1:12">
      <c r="B12" s="10" t="s">
        <v>4</v>
      </c>
      <c r="C12" s="11"/>
      <c r="D12" s="11"/>
      <c r="E12" s="11"/>
    </row>
    <row r="13" spans="1:12">
      <c r="B13" s="12"/>
      <c r="C13" s="11"/>
      <c r="D13" s="11"/>
      <c r="E13" s="11"/>
    </row>
    <row r="14" spans="1:12" ht="20.25" customHeight="1">
      <c r="B14" s="13" t="s">
        <v>5</v>
      </c>
      <c r="C14" s="14" t="s">
        <v>6</v>
      </c>
      <c r="D14" s="14" t="s">
        <v>7</v>
      </c>
      <c r="E14" s="14" t="s">
        <v>8</v>
      </c>
    </row>
    <row r="15" spans="1:12">
      <c r="B15" s="15" t="s">
        <v>9</v>
      </c>
      <c r="C15" s="16">
        <v>924801.76</v>
      </c>
      <c r="D15" s="16">
        <v>0</v>
      </c>
      <c r="E15" s="16">
        <v>0</v>
      </c>
    </row>
    <row r="16" spans="1:12">
      <c r="B16" s="17" t="s">
        <v>10</v>
      </c>
      <c r="C16" s="18">
        <v>5333074.66</v>
      </c>
      <c r="D16" s="18">
        <v>0</v>
      </c>
      <c r="E16" s="18">
        <v>0</v>
      </c>
    </row>
    <row r="17" spans="2:5">
      <c r="B17" s="17" t="s">
        <v>11</v>
      </c>
      <c r="C17" s="18">
        <v>9037846.6400000006</v>
      </c>
      <c r="D17" s="18">
        <v>0</v>
      </c>
      <c r="E17" s="18">
        <v>0</v>
      </c>
    </row>
    <row r="18" spans="2:5">
      <c r="B18" s="19" t="s">
        <v>12</v>
      </c>
      <c r="C18" s="20">
        <v>3353156.52</v>
      </c>
      <c r="D18" s="20"/>
      <c r="E18" s="20"/>
    </row>
    <row r="19" spans="2:5">
      <c r="B19" s="12"/>
      <c r="C19" s="21">
        <f>SUM(C15:C18)</f>
        <v>18648879.580000002</v>
      </c>
      <c r="D19" s="22"/>
      <c r="E19" s="22">
        <f>SUM(E15:E18)</f>
        <v>0</v>
      </c>
    </row>
    <row r="20" spans="2:5">
      <c r="B20" s="12"/>
      <c r="C20" s="11"/>
      <c r="D20" s="11"/>
      <c r="E20" s="11"/>
    </row>
    <row r="21" spans="2:5">
      <c r="B21" s="12"/>
      <c r="C21" s="11"/>
      <c r="D21" s="11"/>
      <c r="E21" s="11"/>
    </row>
    <row r="22" spans="2:5">
      <c r="B22" s="12"/>
      <c r="C22" s="11"/>
      <c r="D22" s="11"/>
      <c r="E22" s="11"/>
    </row>
    <row r="23" spans="2:5">
      <c r="B23" s="10" t="s">
        <v>13</v>
      </c>
      <c r="C23" s="23"/>
      <c r="D23" s="11"/>
      <c r="E23" s="11"/>
    </row>
    <row r="25" spans="2:5" ht="18.75" customHeight="1">
      <c r="B25" s="13" t="s">
        <v>14</v>
      </c>
      <c r="C25" s="14" t="s">
        <v>6</v>
      </c>
      <c r="D25" s="14" t="s">
        <v>15</v>
      </c>
      <c r="E25" s="14" t="s">
        <v>16</v>
      </c>
    </row>
    <row r="26" spans="2:5">
      <c r="B26" s="15" t="s">
        <v>17</v>
      </c>
      <c r="C26" s="24">
        <v>4836948.9800000004</v>
      </c>
      <c r="D26" s="24">
        <v>4700988.8899999997</v>
      </c>
      <c r="E26" s="24">
        <v>732848.4</v>
      </c>
    </row>
    <row r="27" spans="2:5">
      <c r="B27" s="17" t="s">
        <v>18</v>
      </c>
      <c r="C27" s="24">
        <v>13762317.83</v>
      </c>
      <c r="D27" s="24">
        <v>16290302.98</v>
      </c>
      <c r="E27" s="24">
        <v>16657469.9</v>
      </c>
    </row>
    <row r="28" spans="2:5">
      <c r="B28" s="19" t="s">
        <v>19</v>
      </c>
      <c r="C28" s="24">
        <v>3873046</v>
      </c>
      <c r="D28" s="24">
        <v>0</v>
      </c>
      <c r="E28" s="24">
        <v>13235.64</v>
      </c>
    </row>
    <row r="29" spans="2:5">
      <c r="B29" s="25"/>
      <c r="C29" s="26">
        <f>SUM(C24:C28)</f>
        <v>22472312.810000002</v>
      </c>
      <c r="D29" s="26">
        <f>SUM(D24:D28)</f>
        <v>20991291.870000001</v>
      </c>
      <c r="E29" s="26">
        <f>SUM(E24:E28)</f>
        <v>17403553.940000001</v>
      </c>
    </row>
    <row r="30" spans="2:5">
      <c r="B30" s="25"/>
      <c r="C30" s="27"/>
      <c r="D30" s="27"/>
      <c r="E30" s="27"/>
    </row>
    <row r="31" spans="2:5" ht="14.25" customHeight="1">
      <c r="C31" s="28"/>
      <c r="D31" s="28"/>
      <c r="E31" s="28"/>
    </row>
    <row r="32" spans="2:5" ht="14.25" customHeight="1"/>
    <row r="33" spans="2:6" ht="23.25" customHeight="1">
      <c r="B33" s="13" t="s">
        <v>20</v>
      </c>
      <c r="C33" s="14" t="s">
        <v>6</v>
      </c>
      <c r="D33" s="14" t="s">
        <v>21</v>
      </c>
      <c r="E33" s="14" t="s">
        <v>22</v>
      </c>
      <c r="F33" s="14" t="s">
        <v>23</v>
      </c>
    </row>
    <row r="34" spans="2:6" ht="14.25" customHeight="1">
      <c r="B34" s="17" t="s">
        <v>24</v>
      </c>
      <c r="C34" s="24"/>
      <c r="D34" s="24"/>
      <c r="E34" s="24"/>
      <c r="F34" s="24"/>
    </row>
    <row r="35" spans="2:6" ht="19.5">
      <c r="B35" s="17"/>
      <c r="C35" s="24"/>
      <c r="D35" s="24"/>
      <c r="E35" s="29"/>
      <c r="F35" s="24"/>
    </row>
    <row r="36" spans="2:6" ht="14.25" customHeight="1">
      <c r="B36" s="17" t="s">
        <v>25</v>
      </c>
      <c r="C36" s="24"/>
      <c r="D36" s="24"/>
      <c r="E36" s="24"/>
      <c r="F36" s="24"/>
    </row>
    <row r="37" spans="2:6" ht="14.25" customHeight="1">
      <c r="B37" s="19"/>
      <c r="C37" s="30"/>
      <c r="D37" s="30"/>
      <c r="E37" s="30"/>
      <c r="F37" s="30"/>
    </row>
    <row r="38" spans="2:6" ht="14.25" customHeight="1">
      <c r="C38" s="14">
        <f>SUM(C33:C37)</f>
        <v>0</v>
      </c>
      <c r="D38" s="14">
        <f>SUM(D33:D37)</f>
        <v>0</v>
      </c>
      <c r="E38" s="14">
        <f>SUM(E33:E37)</f>
        <v>0</v>
      </c>
      <c r="F38" s="14">
        <f>SUM(F33:F37)</f>
        <v>0</v>
      </c>
    </row>
    <row r="39" spans="2:6" ht="14.25" customHeight="1"/>
    <row r="40" spans="2:6" ht="14.25" customHeight="1"/>
    <row r="41" spans="2:6" ht="14.25" customHeight="1"/>
    <row r="42" spans="2:6" ht="14.25" customHeight="1">
      <c r="B42" s="10" t="s">
        <v>26</v>
      </c>
    </row>
    <row r="43" spans="2:6" ht="14.25" customHeight="1">
      <c r="B43" s="31"/>
    </row>
    <row r="44" spans="2:6" ht="24" customHeight="1">
      <c r="B44" s="13" t="s">
        <v>27</v>
      </c>
      <c r="C44" s="14" t="s">
        <v>6</v>
      </c>
      <c r="D44" s="14" t="s">
        <v>28</v>
      </c>
    </row>
    <row r="45" spans="2:6" ht="14.25" customHeight="1">
      <c r="B45" s="15" t="s">
        <v>29</v>
      </c>
      <c r="C45" s="32">
        <v>6048.86</v>
      </c>
      <c r="D45" s="16">
        <v>0</v>
      </c>
    </row>
    <row r="46" spans="2:6" ht="14.25" customHeight="1">
      <c r="B46" s="17" t="s">
        <v>30</v>
      </c>
      <c r="C46" s="18">
        <v>1996692.19</v>
      </c>
      <c r="D46" s="18">
        <v>0</v>
      </c>
    </row>
    <row r="47" spans="2:6" ht="14.25" customHeight="1">
      <c r="B47" s="19"/>
      <c r="C47" s="20"/>
      <c r="D47" s="20">
        <v>0</v>
      </c>
    </row>
    <row r="48" spans="2:6" ht="14.25" customHeight="1">
      <c r="B48" s="25"/>
      <c r="C48" s="26">
        <f>SUM(C44:C47)</f>
        <v>2002741.05</v>
      </c>
      <c r="D48" s="14"/>
    </row>
    <row r="49" spans="2:7" ht="14.25" customHeight="1">
      <c r="B49" s="25"/>
    </row>
    <row r="50" spans="2:7" ht="14.25" customHeight="1"/>
    <row r="51" spans="2:7" ht="14.25" customHeight="1">
      <c r="B51" s="10" t="s">
        <v>31</v>
      </c>
    </row>
    <row r="52" spans="2:7" ht="14.25" customHeight="1">
      <c r="B52" s="31"/>
    </row>
    <row r="53" spans="2:7" ht="27.75" customHeight="1">
      <c r="B53" s="13" t="s">
        <v>32</v>
      </c>
      <c r="C53" s="14" t="s">
        <v>6</v>
      </c>
      <c r="D53" s="14" t="s">
        <v>7</v>
      </c>
      <c r="E53" s="14" t="s">
        <v>33</v>
      </c>
      <c r="F53" s="33" t="s">
        <v>34</v>
      </c>
      <c r="G53" s="14" t="s">
        <v>35</v>
      </c>
    </row>
    <row r="54" spans="2:7" ht="14.25" customHeight="1">
      <c r="B54" s="34" t="s">
        <v>36</v>
      </c>
      <c r="C54" s="35"/>
      <c r="D54" s="35">
        <v>0</v>
      </c>
      <c r="E54" s="35">
        <v>0</v>
      </c>
      <c r="F54" s="35">
        <v>0</v>
      </c>
      <c r="G54" s="36">
        <v>0</v>
      </c>
    </row>
    <row r="55" spans="2:7" ht="19.5">
      <c r="B55" s="34"/>
      <c r="C55" s="35"/>
      <c r="D55" s="37"/>
      <c r="E55" s="35">
        <v>0</v>
      </c>
      <c r="F55" s="35">
        <v>0</v>
      </c>
      <c r="G55" s="36">
        <v>0</v>
      </c>
    </row>
    <row r="56" spans="2:7" ht="14.25" customHeight="1">
      <c r="B56" s="34"/>
      <c r="C56" s="35"/>
      <c r="D56" s="35">
        <v>0</v>
      </c>
      <c r="E56" s="35">
        <v>0</v>
      </c>
      <c r="F56" s="35">
        <v>0</v>
      </c>
      <c r="G56" s="36">
        <v>0</v>
      </c>
    </row>
    <row r="57" spans="2:7" ht="14.25" customHeight="1">
      <c r="B57" s="38"/>
      <c r="C57" s="39"/>
      <c r="D57" s="39">
        <v>0</v>
      </c>
      <c r="E57" s="39">
        <v>0</v>
      </c>
      <c r="F57" s="39">
        <v>0</v>
      </c>
      <c r="G57" s="40">
        <v>0</v>
      </c>
    </row>
    <row r="58" spans="2:7" ht="15" customHeight="1">
      <c r="B58" s="25"/>
      <c r="C58" s="14">
        <f>SUM(C53:C57)</f>
        <v>0</v>
      </c>
      <c r="D58" s="41">
        <v>0</v>
      </c>
      <c r="E58" s="42">
        <v>0</v>
      </c>
      <c r="F58" s="42">
        <v>0</v>
      </c>
      <c r="G58" s="43">
        <v>0</v>
      </c>
    </row>
    <row r="59" spans="2:7">
      <c r="B59" s="25"/>
      <c r="C59" s="44"/>
      <c r="D59" s="44"/>
      <c r="E59" s="44"/>
      <c r="F59" s="44"/>
      <c r="G59" s="44"/>
    </row>
    <row r="60" spans="2:7">
      <c r="B60" s="25"/>
      <c r="C60" s="44"/>
      <c r="D60" s="44"/>
      <c r="E60" s="44"/>
      <c r="F60" s="44"/>
      <c r="G60" s="44"/>
    </row>
    <row r="61" spans="2:7">
      <c r="B61" s="25"/>
      <c r="C61" s="44"/>
      <c r="D61" s="44"/>
      <c r="E61" s="44"/>
      <c r="F61" s="44"/>
      <c r="G61" s="44"/>
    </row>
    <row r="62" spans="2:7" ht="26.25" customHeight="1">
      <c r="B62" s="13" t="s">
        <v>37</v>
      </c>
      <c r="C62" s="14" t="s">
        <v>6</v>
      </c>
      <c r="D62" s="14" t="s">
        <v>7</v>
      </c>
      <c r="E62" s="14" t="s">
        <v>38</v>
      </c>
      <c r="F62" s="44"/>
      <c r="G62" s="44"/>
    </row>
    <row r="63" spans="2:7" ht="19.5">
      <c r="B63" s="15" t="s">
        <v>39</v>
      </c>
      <c r="C63" s="36"/>
      <c r="D63" s="37"/>
      <c r="E63" s="18">
        <v>0</v>
      </c>
      <c r="F63" s="44"/>
      <c r="G63" s="44"/>
    </row>
    <row r="64" spans="2:7">
      <c r="B64" s="19"/>
      <c r="C64" s="36"/>
      <c r="D64" s="18">
        <v>0</v>
      </c>
      <c r="E64" s="18">
        <v>0</v>
      </c>
      <c r="F64" s="44"/>
      <c r="G64" s="44"/>
    </row>
    <row r="65" spans="2:7" ht="16.5" customHeight="1">
      <c r="B65" s="25"/>
      <c r="C65" s="14">
        <f>SUM(C63:C64)</f>
        <v>0</v>
      </c>
      <c r="D65" s="159"/>
      <c r="E65" s="160"/>
      <c r="F65" s="44"/>
      <c r="G65" s="44"/>
    </row>
    <row r="66" spans="2:7">
      <c r="B66" s="25"/>
      <c r="C66" s="44"/>
      <c r="D66" s="44"/>
      <c r="E66" s="44"/>
      <c r="F66" s="44"/>
      <c r="G66" s="44"/>
    </row>
    <row r="67" spans="2:7">
      <c r="B67" s="25"/>
      <c r="C67" s="44"/>
      <c r="D67" s="44"/>
      <c r="E67" s="44"/>
      <c r="F67" s="44"/>
      <c r="G67" s="44"/>
    </row>
    <row r="68" spans="2:7">
      <c r="B68" s="25"/>
      <c r="C68" s="44"/>
      <c r="D68" s="44"/>
      <c r="E68" s="44"/>
      <c r="F68" s="44"/>
      <c r="G68" s="44"/>
    </row>
    <row r="69" spans="2:7">
      <c r="B69" s="25"/>
      <c r="C69" s="44"/>
      <c r="D69" s="44"/>
      <c r="E69" s="44"/>
      <c r="F69" s="44"/>
      <c r="G69" s="44"/>
    </row>
    <row r="70" spans="2:7">
      <c r="B70" s="31"/>
    </row>
    <row r="71" spans="2:7">
      <c r="B71" s="10" t="s">
        <v>40</v>
      </c>
    </row>
    <row r="73" spans="2:7">
      <c r="B73" s="31"/>
    </row>
    <row r="74" spans="2:7" ht="24" customHeight="1">
      <c r="B74" s="13" t="s">
        <v>41</v>
      </c>
      <c r="C74" s="14" t="s">
        <v>42</v>
      </c>
      <c r="D74" s="14" t="s">
        <v>43</v>
      </c>
      <c r="E74" s="14" t="s">
        <v>44</v>
      </c>
      <c r="F74" s="14" t="s">
        <v>45</v>
      </c>
    </row>
    <row r="75" spans="2:7">
      <c r="B75" s="15" t="s">
        <v>46</v>
      </c>
      <c r="C75" s="45">
        <v>1805942.1</v>
      </c>
      <c r="D75" s="46">
        <v>1805942.1</v>
      </c>
      <c r="E75" s="46">
        <v>0</v>
      </c>
      <c r="F75" s="46">
        <v>0</v>
      </c>
    </row>
    <row r="76" spans="2:7">
      <c r="B76" s="17" t="s">
        <v>47</v>
      </c>
      <c r="C76" s="47">
        <v>4648747.63</v>
      </c>
      <c r="D76" s="24">
        <v>4648747.63</v>
      </c>
      <c r="E76" s="24">
        <v>0</v>
      </c>
      <c r="F76" s="24"/>
    </row>
    <row r="77" spans="2:7">
      <c r="B77" s="17" t="s">
        <v>48</v>
      </c>
      <c r="C77" s="47">
        <v>167805809.53</v>
      </c>
      <c r="D77" s="24">
        <v>167805809.53</v>
      </c>
      <c r="E77" s="24">
        <v>0</v>
      </c>
      <c r="F77" s="24"/>
    </row>
    <row r="78" spans="2:7">
      <c r="B78" s="17" t="s">
        <v>49</v>
      </c>
      <c r="C78" s="47">
        <v>30785579.07</v>
      </c>
      <c r="D78" s="24">
        <v>30785579.07</v>
      </c>
      <c r="E78" s="24">
        <v>0</v>
      </c>
      <c r="F78" s="24"/>
    </row>
    <row r="79" spans="2:7">
      <c r="B79" s="17" t="s">
        <v>50</v>
      </c>
      <c r="C79" s="47">
        <v>178933.12</v>
      </c>
      <c r="D79" s="24">
        <v>178933.12</v>
      </c>
      <c r="E79" s="24">
        <v>0</v>
      </c>
      <c r="F79" s="24"/>
    </row>
    <row r="80" spans="2:7">
      <c r="B80" s="17" t="s">
        <v>51</v>
      </c>
      <c r="C80" s="47">
        <v>83695663.719999999</v>
      </c>
      <c r="D80" s="24">
        <v>88258496.959999993</v>
      </c>
      <c r="E80" s="24">
        <v>4562833.24</v>
      </c>
      <c r="F80" s="24"/>
    </row>
    <row r="81" spans="2:6">
      <c r="B81" s="17" t="s">
        <v>52</v>
      </c>
      <c r="C81" s="47">
        <v>6258862.1900000004</v>
      </c>
      <c r="D81" s="24">
        <v>6258862.1900000004</v>
      </c>
      <c r="E81" s="24">
        <v>0</v>
      </c>
      <c r="F81" s="24"/>
    </row>
    <row r="82" spans="2:6">
      <c r="B82" s="17" t="s">
        <v>53</v>
      </c>
      <c r="C82" s="47">
        <v>3388294.38</v>
      </c>
      <c r="D82" s="24">
        <v>3388294.38</v>
      </c>
      <c r="E82" s="24">
        <v>0</v>
      </c>
      <c r="F82" s="24"/>
    </row>
    <row r="83" spans="2:6">
      <c r="B83" s="17" t="s">
        <v>54</v>
      </c>
      <c r="C83" s="47">
        <v>16017280.75</v>
      </c>
      <c r="D83" s="24">
        <v>16017280.75</v>
      </c>
      <c r="E83" s="24">
        <v>0</v>
      </c>
      <c r="F83" s="24"/>
    </row>
    <row r="84" spans="2:6">
      <c r="B84" s="17" t="s">
        <v>55</v>
      </c>
      <c r="C84" s="47">
        <v>216398.12</v>
      </c>
      <c r="D84" s="24">
        <v>216398.12</v>
      </c>
      <c r="E84" s="48">
        <v>0</v>
      </c>
      <c r="F84" s="24"/>
    </row>
    <row r="85" spans="2:6">
      <c r="B85" s="17" t="s">
        <v>56</v>
      </c>
      <c r="C85" s="47">
        <v>7540162.1900000004</v>
      </c>
      <c r="D85" s="24">
        <v>7540162.1900000004</v>
      </c>
      <c r="E85" s="24">
        <v>0</v>
      </c>
      <c r="F85" s="24"/>
    </row>
    <row r="86" spans="2:6">
      <c r="B86" s="17" t="s">
        <v>57</v>
      </c>
      <c r="C86" s="47">
        <v>21926085.739999998</v>
      </c>
      <c r="D86" s="24">
        <v>21926085.739999998</v>
      </c>
      <c r="E86" s="24">
        <v>0</v>
      </c>
      <c r="F86" s="24"/>
    </row>
    <row r="87" spans="2:6">
      <c r="B87" s="17" t="s">
        <v>58</v>
      </c>
      <c r="C87" s="47">
        <v>1178103.56</v>
      </c>
      <c r="D87" s="24">
        <v>1178103.56</v>
      </c>
      <c r="E87" s="24">
        <v>0</v>
      </c>
      <c r="F87" s="24"/>
    </row>
    <row r="88" spans="2:6">
      <c r="B88" s="17" t="s">
        <v>59</v>
      </c>
      <c r="C88" s="47">
        <v>5791874.8300000001</v>
      </c>
      <c r="D88" s="24">
        <v>5791874.8300000001</v>
      </c>
      <c r="E88" s="24">
        <v>0</v>
      </c>
      <c r="F88" s="24"/>
    </row>
    <row r="89" spans="2:6">
      <c r="B89" s="17" t="s">
        <v>60</v>
      </c>
      <c r="C89" s="47">
        <v>1456360.39</v>
      </c>
      <c r="D89" s="24">
        <v>1456360.39</v>
      </c>
      <c r="E89" s="24">
        <v>0</v>
      </c>
      <c r="F89" s="24"/>
    </row>
    <row r="90" spans="2:6">
      <c r="B90" s="17" t="s">
        <v>61</v>
      </c>
      <c r="C90" s="47">
        <v>50000</v>
      </c>
      <c r="D90" s="24">
        <v>50000</v>
      </c>
      <c r="E90" s="24">
        <v>0</v>
      </c>
      <c r="F90" s="24"/>
    </row>
    <row r="91" spans="2:6">
      <c r="B91" s="17" t="s">
        <v>62</v>
      </c>
      <c r="C91" s="47">
        <v>452234.23999999999</v>
      </c>
      <c r="D91" s="24">
        <v>452234.23999999999</v>
      </c>
      <c r="E91" s="24">
        <v>0</v>
      </c>
      <c r="F91" s="24"/>
    </row>
    <row r="92" spans="2:6">
      <c r="B92" s="17" t="s">
        <v>63</v>
      </c>
      <c r="C92" s="47">
        <v>29556357.129999999</v>
      </c>
      <c r="D92" s="24">
        <v>29556357.129999999</v>
      </c>
      <c r="E92" s="24">
        <v>0</v>
      </c>
      <c r="F92" s="24"/>
    </row>
    <row r="93" spans="2:6">
      <c r="B93" s="17" t="s">
        <v>64</v>
      </c>
      <c r="C93" s="47">
        <v>794043.78</v>
      </c>
      <c r="D93" s="24">
        <v>794043.78</v>
      </c>
      <c r="E93" s="24">
        <v>0</v>
      </c>
      <c r="F93" s="24"/>
    </row>
    <row r="94" spans="2:6">
      <c r="B94" s="17" t="s">
        <v>65</v>
      </c>
      <c r="C94" s="47">
        <v>2630300.71</v>
      </c>
      <c r="D94" s="24">
        <v>2630300.71</v>
      </c>
      <c r="E94" s="24">
        <v>0</v>
      </c>
      <c r="F94" s="24"/>
    </row>
    <row r="95" spans="2:6">
      <c r="B95" s="17" t="s">
        <v>66</v>
      </c>
      <c r="C95" s="47">
        <v>37687271.869999997</v>
      </c>
      <c r="D95" s="24">
        <v>37687271.869999997</v>
      </c>
      <c r="E95" s="24">
        <v>0</v>
      </c>
      <c r="F95" s="24"/>
    </row>
    <row r="96" spans="2:6">
      <c r="B96" s="17" t="s">
        <v>67</v>
      </c>
      <c r="C96" s="47">
        <v>3108.34</v>
      </c>
      <c r="D96" s="24">
        <v>3108.34</v>
      </c>
      <c r="E96" s="24">
        <v>0</v>
      </c>
      <c r="F96" s="24"/>
    </row>
    <row r="97" spans="2:6">
      <c r="B97" s="17" t="s">
        <v>68</v>
      </c>
      <c r="C97" s="47">
        <v>215938.26</v>
      </c>
      <c r="D97" s="24">
        <v>215938.26</v>
      </c>
      <c r="E97" s="24">
        <v>0</v>
      </c>
      <c r="F97" s="24"/>
    </row>
    <row r="98" spans="2:6">
      <c r="B98" s="17" t="s">
        <v>69</v>
      </c>
      <c r="C98" s="47">
        <v>2790415</v>
      </c>
      <c r="D98" s="24">
        <v>2790415</v>
      </c>
      <c r="E98" s="24">
        <v>0</v>
      </c>
      <c r="F98" s="24"/>
    </row>
    <row r="99" spans="2:6">
      <c r="B99" s="17" t="s">
        <v>70</v>
      </c>
      <c r="C99" s="47">
        <v>4882889</v>
      </c>
      <c r="D99" s="24">
        <v>4882889</v>
      </c>
      <c r="E99" s="24">
        <v>0</v>
      </c>
      <c r="F99" s="24"/>
    </row>
    <row r="100" spans="2:6">
      <c r="B100" s="17" t="s">
        <v>71</v>
      </c>
      <c r="C100" s="47">
        <v>7054.56</v>
      </c>
      <c r="D100" s="24">
        <v>7054.56</v>
      </c>
      <c r="E100" s="24">
        <v>0</v>
      </c>
      <c r="F100" s="24"/>
    </row>
    <row r="101" spans="2:6">
      <c r="B101" s="17" t="s">
        <v>72</v>
      </c>
      <c r="C101" s="47">
        <v>45006.38</v>
      </c>
      <c r="D101" s="24">
        <v>45006.38</v>
      </c>
      <c r="E101" s="24">
        <v>0</v>
      </c>
      <c r="F101" s="24"/>
    </row>
    <row r="102" spans="2:6">
      <c r="B102" s="17" t="s">
        <v>73</v>
      </c>
      <c r="C102" s="47">
        <v>6014440.2699999996</v>
      </c>
      <c r="D102" s="24">
        <v>6014440.2699999996</v>
      </c>
      <c r="E102" s="24">
        <v>0</v>
      </c>
      <c r="F102" s="24"/>
    </row>
    <row r="103" spans="2:6">
      <c r="B103" s="17" t="s">
        <v>74</v>
      </c>
      <c r="C103" s="47">
        <v>100282</v>
      </c>
      <c r="D103" s="24">
        <v>100282</v>
      </c>
      <c r="E103" s="24">
        <v>0</v>
      </c>
      <c r="F103" s="24"/>
    </row>
    <row r="104" spans="2:6">
      <c r="B104" s="17" t="s">
        <v>75</v>
      </c>
      <c r="C104" s="47">
        <v>532076.21</v>
      </c>
      <c r="D104" s="24">
        <v>532076.21</v>
      </c>
      <c r="E104" s="24">
        <v>0</v>
      </c>
      <c r="F104" s="24"/>
    </row>
    <row r="105" spans="2:6">
      <c r="B105" s="17" t="s">
        <v>76</v>
      </c>
      <c r="C105" s="47">
        <v>117436.24</v>
      </c>
      <c r="D105" s="24">
        <v>117436.24</v>
      </c>
      <c r="E105" s="24">
        <v>0</v>
      </c>
      <c r="F105" s="24"/>
    </row>
    <row r="106" spans="2:6">
      <c r="B106" s="17" t="s">
        <v>77</v>
      </c>
      <c r="C106" s="47">
        <v>221855.62</v>
      </c>
      <c r="D106" s="24">
        <v>221855.62</v>
      </c>
      <c r="E106" s="24">
        <v>0</v>
      </c>
      <c r="F106" s="24"/>
    </row>
    <row r="107" spans="2:6">
      <c r="B107" s="17" t="s">
        <v>78</v>
      </c>
      <c r="C107" s="47">
        <v>5210870.22</v>
      </c>
      <c r="D107" s="24">
        <v>5210870.22</v>
      </c>
      <c r="E107" s="24">
        <v>0</v>
      </c>
      <c r="F107" s="24"/>
    </row>
    <row r="108" spans="2:6">
      <c r="B108" s="17" t="s">
        <v>79</v>
      </c>
      <c r="C108" s="47">
        <v>2431600.2799999998</v>
      </c>
      <c r="D108" s="24">
        <v>2431600.2799999998</v>
      </c>
      <c r="E108" s="24">
        <v>0</v>
      </c>
      <c r="F108" s="24"/>
    </row>
    <row r="109" spans="2:6">
      <c r="B109" s="17" t="s">
        <v>80</v>
      </c>
      <c r="C109" s="47">
        <v>3603613.29</v>
      </c>
      <c r="D109" s="24">
        <v>3603613.29</v>
      </c>
      <c r="E109" s="24">
        <v>0</v>
      </c>
      <c r="F109" s="24"/>
    </row>
    <row r="110" spans="2:6">
      <c r="B110" s="17" t="s">
        <v>81</v>
      </c>
      <c r="C110" s="47">
        <v>3189133.22</v>
      </c>
      <c r="D110" s="24">
        <v>3189133.22</v>
      </c>
      <c r="E110" s="24">
        <v>0</v>
      </c>
      <c r="F110" s="24"/>
    </row>
    <row r="111" spans="2:6">
      <c r="B111" s="17" t="s">
        <v>82</v>
      </c>
      <c r="C111" s="47">
        <v>584066.71</v>
      </c>
      <c r="D111" s="24">
        <v>584066.71</v>
      </c>
      <c r="E111" s="24">
        <v>0</v>
      </c>
      <c r="F111" s="24"/>
    </row>
    <row r="112" spans="2:6">
      <c r="B112" s="17" t="s">
        <v>83</v>
      </c>
      <c r="C112" s="47">
        <v>2807486.48</v>
      </c>
      <c r="D112" s="24">
        <v>2807486.48</v>
      </c>
      <c r="E112" s="24">
        <v>0</v>
      </c>
      <c r="F112" s="24"/>
    </row>
    <row r="113" spans="2:6">
      <c r="B113" s="17" t="s">
        <v>84</v>
      </c>
      <c r="C113" s="47">
        <v>7766704.7000000002</v>
      </c>
      <c r="D113" s="24">
        <v>7766704.7000000002</v>
      </c>
      <c r="E113" s="24">
        <v>0</v>
      </c>
      <c r="F113" s="24"/>
    </row>
    <row r="114" spans="2:6">
      <c r="B114" s="17" t="s">
        <v>85</v>
      </c>
      <c r="C114" s="47">
        <v>233518.47</v>
      </c>
      <c r="D114" s="24">
        <v>233518.47</v>
      </c>
      <c r="E114" s="24">
        <v>0</v>
      </c>
      <c r="F114" s="24"/>
    </row>
    <row r="115" spans="2:6">
      <c r="B115" s="17" t="s">
        <v>86</v>
      </c>
      <c r="C115" s="47">
        <v>15840</v>
      </c>
      <c r="D115" s="24">
        <v>15840</v>
      </c>
      <c r="E115" s="24">
        <v>0</v>
      </c>
      <c r="F115" s="24"/>
    </row>
    <row r="116" spans="2:6">
      <c r="B116" s="17" t="s">
        <v>87</v>
      </c>
      <c r="C116" s="47">
        <v>116000</v>
      </c>
      <c r="D116" s="24">
        <v>116000</v>
      </c>
      <c r="E116" s="24">
        <v>0</v>
      </c>
      <c r="F116" s="24"/>
    </row>
    <row r="117" spans="2:6">
      <c r="B117" s="17" t="s">
        <v>88</v>
      </c>
      <c r="C117" s="47">
        <v>-736051.7</v>
      </c>
      <c r="D117" s="24">
        <v>-736051.7</v>
      </c>
      <c r="E117" s="24">
        <v>0</v>
      </c>
      <c r="F117" s="24"/>
    </row>
    <row r="118" spans="2:6">
      <c r="B118" s="17" t="s">
        <v>89</v>
      </c>
      <c r="C118" s="47">
        <v>-10737503.26</v>
      </c>
      <c r="D118" s="24">
        <v>-10737503.26</v>
      </c>
      <c r="E118" s="24">
        <v>0</v>
      </c>
      <c r="F118" s="24"/>
    </row>
    <row r="119" spans="2:6">
      <c r="B119" s="17" t="s">
        <v>90</v>
      </c>
      <c r="C119" s="47">
        <v>-80923.740000000005</v>
      </c>
      <c r="D119" s="24">
        <v>-80923.740000000005</v>
      </c>
      <c r="E119" s="24">
        <v>0</v>
      </c>
      <c r="F119" s="24"/>
    </row>
    <row r="120" spans="2:6">
      <c r="B120" s="17" t="s">
        <v>91</v>
      </c>
      <c r="C120" s="47">
        <v>-50266.66</v>
      </c>
      <c r="D120" s="24">
        <v>-50266.66</v>
      </c>
      <c r="E120" s="24">
        <v>0</v>
      </c>
      <c r="F120" s="24"/>
    </row>
    <row r="121" spans="2:6">
      <c r="B121" s="17" t="s">
        <v>92</v>
      </c>
      <c r="C121" s="47">
        <v>-25632853.43</v>
      </c>
      <c r="D121" s="24">
        <v>-25632853.43</v>
      </c>
      <c r="E121" s="24">
        <v>0</v>
      </c>
      <c r="F121" s="24"/>
    </row>
    <row r="122" spans="2:6">
      <c r="B122" s="17" t="s">
        <v>93</v>
      </c>
      <c r="C122" s="47">
        <v>-4344403.4000000004</v>
      </c>
      <c r="D122" s="24">
        <v>-4344403.4000000004</v>
      </c>
      <c r="E122" s="24">
        <v>0</v>
      </c>
      <c r="F122" s="24"/>
    </row>
    <row r="123" spans="2:6">
      <c r="B123" s="17" t="s">
        <v>94</v>
      </c>
      <c r="C123" s="47">
        <v>-380429.53</v>
      </c>
      <c r="D123" s="24">
        <v>-380429.53</v>
      </c>
      <c r="E123" s="24">
        <v>0</v>
      </c>
      <c r="F123" s="24"/>
    </row>
    <row r="124" spans="2:6">
      <c r="B124" s="17" t="s">
        <v>95</v>
      </c>
      <c r="C124" s="47">
        <v>-2424.63</v>
      </c>
      <c r="D124" s="24">
        <v>-2424.63</v>
      </c>
      <c r="E124" s="24">
        <v>0</v>
      </c>
      <c r="F124" s="24"/>
    </row>
    <row r="125" spans="2:6">
      <c r="B125" s="17" t="s">
        <v>96</v>
      </c>
      <c r="C125" s="47">
        <v>-66664.289999999994</v>
      </c>
      <c r="D125" s="24">
        <v>-66664.289999999994</v>
      </c>
      <c r="E125" s="24">
        <v>0</v>
      </c>
      <c r="F125" s="24"/>
    </row>
    <row r="126" spans="2:6">
      <c r="B126" s="17" t="s">
        <v>97</v>
      </c>
      <c r="C126" s="47">
        <v>-3552204.74</v>
      </c>
      <c r="D126" s="24">
        <v>-3552204.74</v>
      </c>
      <c r="E126" s="24">
        <v>0</v>
      </c>
      <c r="F126" s="24"/>
    </row>
    <row r="127" spans="2:6">
      <c r="B127" s="17" t="s">
        <v>98</v>
      </c>
      <c r="C127" s="47">
        <v>-36953861.590000004</v>
      </c>
      <c r="D127" s="24">
        <v>-36953861.590000004</v>
      </c>
      <c r="E127" s="24">
        <v>0</v>
      </c>
      <c r="F127" s="24"/>
    </row>
    <row r="128" spans="2:6">
      <c r="B128" s="17" t="s">
        <v>99</v>
      </c>
      <c r="C128" s="47">
        <v>-211609.02</v>
      </c>
      <c r="D128" s="24">
        <v>-211609.02</v>
      </c>
      <c r="E128" s="24">
        <v>0</v>
      </c>
      <c r="F128" s="24"/>
    </row>
    <row r="129" spans="2:6">
      <c r="B129" s="17" t="s">
        <v>100</v>
      </c>
      <c r="C129" s="47">
        <v>-6795241.2999999998</v>
      </c>
      <c r="D129" s="24">
        <v>-6795241.2999999998</v>
      </c>
      <c r="E129" s="24">
        <v>0</v>
      </c>
      <c r="F129" s="24"/>
    </row>
    <row r="130" spans="2:6">
      <c r="B130" s="17" t="s">
        <v>101</v>
      </c>
      <c r="C130" s="47">
        <v>-3586.07</v>
      </c>
      <c r="D130" s="24">
        <v>-3586.07</v>
      </c>
      <c r="E130" s="24">
        <v>0</v>
      </c>
      <c r="F130" s="24"/>
    </row>
    <row r="131" spans="2:6">
      <c r="B131" s="17" t="s">
        <v>102</v>
      </c>
      <c r="C131" s="47">
        <v>-2010903.27</v>
      </c>
      <c r="D131" s="24">
        <v>-2010903.27</v>
      </c>
      <c r="E131" s="24">
        <v>0</v>
      </c>
      <c r="F131" s="24"/>
    </row>
    <row r="132" spans="2:6">
      <c r="B132" s="17" t="s">
        <v>103</v>
      </c>
      <c r="C132" s="47">
        <v>-270072.28999999998</v>
      </c>
      <c r="D132" s="24">
        <v>-270072.28999999998</v>
      </c>
      <c r="E132" s="24">
        <v>0</v>
      </c>
      <c r="F132" s="24"/>
    </row>
    <row r="133" spans="2:6">
      <c r="B133" s="17" t="s">
        <v>104</v>
      </c>
      <c r="C133" s="47">
        <v>-23763.15</v>
      </c>
      <c r="D133" s="24">
        <v>-23763.15</v>
      </c>
      <c r="E133" s="24">
        <v>0</v>
      </c>
      <c r="F133" s="24"/>
    </row>
    <row r="134" spans="2:6">
      <c r="B134" s="17" t="s">
        <v>105</v>
      </c>
      <c r="C134" s="47">
        <v>-4650882.5199999996</v>
      </c>
      <c r="D134" s="24">
        <v>-4650882.5199999996</v>
      </c>
      <c r="E134" s="24">
        <v>0</v>
      </c>
      <c r="F134" s="24"/>
    </row>
    <row r="135" spans="2:6">
      <c r="B135" s="17" t="s">
        <v>106</v>
      </c>
      <c r="C135" s="47">
        <v>-3452320.82</v>
      </c>
      <c r="D135" s="24">
        <v>-3452320.82</v>
      </c>
      <c r="E135" s="24">
        <v>0</v>
      </c>
      <c r="F135" s="24"/>
    </row>
    <row r="136" spans="2:6">
      <c r="B136" s="17" t="s">
        <v>107</v>
      </c>
      <c r="C136" s="47">
        <v>-954850.47</v>
      </c>
      <c r="D136" s="24">
        <v>-954850.47</v>
      </c>
      <c r="E136" s="24">
        <v>0</v>
      </c>
      <c r="F136" s="24"/>
    </row>
    <row r="137" spans="2:6">
      <c r="B137" s="19" t="s">
        <v>108</v>
      </c>
      <c r="C137" s="49">
        <v>-4014130.05</v>
      </c>
      <c r="D137" s="30">
        <v>-4014130.05</v>
      </c>
      <c r="E137" s="30">
        <v>0</v>
      </c>
      <c r="F137" s="30"/>
    </row>
    <row r="138" spans="2:6" ht="18" customHeight="1">
      <c r="C138" s="21">
        <f>SUM(C75:C137)</f>
        <v>359828694.36999995</v>
      </c>
      <c r="D138" s="21">
        <f t="shared" ref="D138:E138" si="0">SUM(D75:D137)</f>
        <v>364391527.60999995</v>
      </c>
      <c r="E138" s="21">
        <f t="shared" si="0"/>
        <v>4562833.24</v>
      </c>
      <c r="F138" s="50"/>
    </row>
    <row r="143" spans="2:6" ht="21.75" customHeight="1">
      <c r="B143" s="13" t="s">
        <v>109</v>
      </c>
      <c r="C143" s="14" t="s">
        <v>42</v>
      </c>
      <c r="D143" s="14" t="s">
        <v>43</v>
      </c>
      <c r="E143" s="14" t="s">
        <v>44</v>
      </c>
      <c r="F143" s="14" t="s">
        <v>45</v>
      </c>
    </row>
    <row r="144" spans="2:6">
      <c r="B144" s="15" t="s">
        <v>110</v>
      </c>
      <c r="C144" s="16"/>
      <c r="D144" s="16"/>
      <c r="E144" s="16"/>
      <c r="F144" s="16"/>
    </row>
    <row r="145" spans="2:6">
      <c r="B145" s="17"/>
      <c r="C145" s="18"/>
      <c r="D145" s="18"/>
      <c r="E145" s="18"/>
      <c r="F145" s="18"/>
    </row>
    <row r="146" spans="2:6" ht="19.5">
      <c r="B146" s="17" t="s">
        <v>111</v>
      </c>
      <c r="C146" s="18"/>
      <c r="D146" s="51"/>
      <c r="E146" s="18"/>
      <c r="F146" s="18"/>
    </row>
    <row r="147" spans="2:6">
      <c r="B147" s="17"/>
      <c r="C147" s="18"/>
      <c r="D147" s="18"/>
      <c r="E147" s="18"/>
      <c r="F147" s="18"/>
    </row>
    <row r="148" spans="2:6">
      <c r="B148" s="17" t="s">
        <v>112</v>
      </c>
      <c r="C148" s="18"/>
      <c r="D148" s="18"/>
      <c r="E148" s="18"/>
      <c r="F148" s="18"/>
    </row>
    <row r="149" spans="2:6" ht="15">
      <c r="B149" s="52"/>
      <c r="C149" s="20"/>
      <c r="D149" s="20"/>
      <c r="E149" s="20"/>
      <c r="F149" s="20"/>
    </row>
    <row r="150" spans="2:6" ht="16.5" customHeight="1">
      <c r="C150" s="14">
        <f>SUM(C148:C149)</f>
        <v>0</v>
      </c>
      <c r="D150" s="14">
        <f>SUM(D148:D149)</f>
        <v>0</v>
      </c>
      <c r="E150" s="14">
        <f>SUM(E148:E149)</f>
        <v>0</v>
      </c>
      <c r="F150" s="53"/>
    </row>
    <row r="155" spans="2:6" ht="27" customHeight="1">
      <c r="B155" s="13" t="s">
        <v>113</v>
      </c>
      <c r="C155" s="14" t="s">
        <v>6</v>
      </c>
    </row>
    <row r="156" spans="2:6">
      <c r="B156" s="15" t="s">
        <v>114</v>
      </c>
      <c r="C156" s="16"/>
    </row>
    <row r="157" spans="2:6" ht="19.5">
      <c r="B157" s="17"/>
      <c r="C157" s="51"/>
    </row>
    <row r="158" spans="2:6">
      <c r="B158" s="19"/>
      <c r="C158" s="20"/>
    </row>
    <row r="159" spans="2:6" ht="15" customHeight="1">
      <c r="C159" s="14">
        <f>SUM(C157:C158)</f>
        <v>0</v>
      </c>
    </row>
    <row r="160" spans="2:6" ht="15">
      <c r="B160"/>
    </row>
    <row r="166" spans="2:4" ht="22.5" customHeight="1">
      <c r="B166" s="54" t="s">
        <v>115</v>
      </c>
      <c r="C166" s="55" t="s">
        <v>6</v>
      </c>
      <c r="D166" s="56" t="s">
        <v>116</v>
      </c>
    </row>
    <row r="167" spans="2:4">
      <c r="B167" s="57"/>
      <c r="C167" s="58"/>
      <c r="D167" s="59"/>
    </row>
    <row r="168" spans="2:4">
      <c r="B168" s="60"/>
      <c r="C168" s="61"/>
      <c r="D168" s="62"/>
    </row>
    <row r="169" spans="2:4" ht="19.5">
      <c r="B169" s="63"/>
      <c r="C169" s="64"/>
      <c r="D169" s="65"/>
    </row>
    <row r="170" spans="2:4">
      <c r="B170" s="63"/>
      <c r="C170" s="65"/>
      <c r="D170" s="65"/>
    </row>
    <row r="171" spans="2:4">
      <c r="B171" s="66"/>
      <c r="C171" s="67"/>
      <c r="D171" s="67"/>
    </row>
    <row r="172" spans="2:4" ht="14.25" customHeight="1">
      <c r="C172" s="14">
        <f>SUM(C170:C171)</f>
        <v>0</v>
      </c>
      <c r="D172" s="14"/>
    </row>
    <row r="180" spans="2:6">
      <c r="B180" s="6" t="s">
        <v>117</v>
      </c>
    </row>
    <row r="182" spans="2:6" ht="20.25" customHeight="1">
      <c r="B182" s="54" t="s">
        <v>118</v>
      </c>
      <c r="C182" s="55" t="s">
        <v>6</v>
      </c>
      <c r="D182" s="14" t="s">
        <v>21</v>
      </c>
      <c r="E182" s="14" t="s">
        <v>22</v>
      </c>
      <c r="F182" s="14" t="s">
        <v>23</v>
      </c>
    </row>
    <row r="183" spans="2:6">
      <c r="B183" s="15" t="s">
        <v>119</v>
      </c>
      <c r="C183" s="46">
        <v>-44566.15</v>
      </c>
      <c r="D183" s="46"/>
      <c r="E183" s="46"/>
      <c r="F183" s="46"/>
    </row>
    <row r="184" spans="2:6">
      <c r="B184" s="17" t="s">
        <v>120</v>
      </c>
      <c r="C184" s="24">
        <v>-3990490.62</v>
      </c>
      <c r="D184" s="24"/>
      <c r="E184" s="24"/>
      <c r="F184" s="24"/>
    </row>
    <row r="185" spans="2:6">
      <c r="B185" s="17" t="s">
        <v>121</v>
      </c>
      <c r="C185" s="24">
        <v>-23880.68</v>
      </c>
      <c r="D185" s="24"/>
      <c r="E185" s="24"/>
      <c r="F185" s="24"/>
    </row>
    <row r="186" spans="2:6">
      <c r="B186" s="17" t="s">
        <v>122</v>
      </c>
      <c r="C186" s="24">
        <v>-1589032.01</v>
      </c>
      <c r="D186" s="24"/>
      <c r="E186" s="24"/>
      <c r="F186" s="24"/>
    </row>
    <row r="187" spans="2:6">
      <c r="B187" s="17" t="s">
        <v>123</v>
      </c>
      <c r="C187" s="24">
        <v>-0.54</v>
      </c>
      <c r="D187" s="24"/>
      <c r="E187" s="24"/>
      <c r="F187" s="24"/>
    </row>
    <row r="188" spans="2:6">
      <c r="B188" s="17" t="s">
        <v>124</v>
      </c>
      <c r="C188" s="24">
        <v>-13.46</v>
      </c>
      <c r="D188" s="24"/>
      <c r="E188" s="24"/>
      <c r="F188" s="24"/>
    </row>
    <row r="189" spans="2:6">
      <c r="B189" s="17" t="s">
        <v>125</v>
      </c>
      <c r="C189" s="24">
        <v>-2747186.14</v>
      </c>
      <c r="D189" s="24"/>
      <c r="E189" s="24"/>
      <c r="F189" s="24"/>
    </row>
    <row r="190" spans="2:6">
      <c r="B190" s="17" t="s">
        <v>126</v>
      </c>
      <c r="C190" s="24">
        <v>-438722.61</v>
      </c>
      <c r="D190" s="24"/>
      <c r="E190" s="24"/>
      <c r="F190" s="24"/>
    </row>
    <row r="191" spans="2:6">
      <c r="B191" s="17" t="s">
        <v>127</v>
      </c>
      <c r="C191" s="24">
        <v>-165585.94</v>
      </c>
      <c r="D191" s="24"/>
      <c r="E191" s="24"/>
      <c r="F191" s="24"/>
    </row>
    <row r="192" spans="2:6">
      <c r="B192" s="17" t="s">
        <v>128</v>
      </c>
      <c r="C192" s="24">
        <v>-168050.43</v>
      </c>
      <c r="D192" s="24"/>
      <c r="E192" s="24"/>
      <c r="F192" s="24"/>
    </row>
    <row r="193" spans="2:6">
      <c r="B193" s="17" t="s">
        <v>129</v>
      </c>
      <c r="C193" s="24">
        <v>-5.46</v>
      </c>
      <c r="D193" s="24"/>
      <c r="E193" s="24"/>
      <c r="F193" s="24"/>
    </row>
    <row r="194" spans="2:6">
      <c r="B194" s="17" t="s">
        <v>130</v>
      </c>
      <c r="C194" s="24">
        <v>-1074.56</v>
      </c>
      <c r="D194" s="24"/>
      <c r="E194" s="24"/>
      <c r="F194" s="24"/>
    </row>
    <row r="195" spans="2:6">
      <c r="B195" s="17" t="s">
        <v>131</v>
      </c>
      <c r="C195" s="24">
        <v>-77815.240000000005</v>
      </c>
      <c r="D195" s="24"/>
      <c r="E195" s="24"/>
      <c r="F195" s="24"/>
    </row>
    <row r="196" spans="2:6">
      <c r="B196" s="17" t="s">
        <v>132</v>
      </c>
      <c r="C196" s="24">
        <v>-364361.16</v>
      </c>
      <c r="D196" s="24"/>
      <c r="E196" s="24"/>
      <c r="F196" s="24"/>
    </row>
    <row r="197" spans="2:6">
      <c r="B197" s="17" t="s">
        <v>133</v>
      </c>
      <c r="C197" s="24">
        <v>-169444.24</v>
      </c>
      <c r="D197" s="24"/>
      <c r="E197" s="24"/>
      <c r="F197" s="24"/>
    </row>
    <row r="198" spans="2:6">
      <c r="B198" s="17" t="s">
        <v>134</v>
      </c>
      <c r="C198" s="24">
        <v>-90860.82</v>
      </c>
      <c r="D198" s="24"/>
      <c r="E198" s="24"/>
      <c r="F198" s="24"/>
    </row>
    <row r="199" spans="2:6">
      <c r="B199" s="17" t="s">
        <v>135</v>
      </c>
      <c r="C199" s="24">
        <v>-2274.89</v>
      </c>
      <c r="D199" s="24"/>
      <c r="E199" s="24"/>
      <c r="F199" s="24"/>
    </row>
    <row r="200" spans="2:6">
      <c r="B200" s="17" t="s">
        <v>136</v>
      </c>
      <c r="C200" s="24">
        <v>-423861.34</v>
      </c>
      <c r="D200" s="24"/>
      <c r="E200" s="24"/>
      <c r="F200" s="24"/>
    </row>
    <row r="201" spans="2:6">
      <c r="B201" s="17" t="s">
        <v>137</v>
      </c>
      <c r="C201" s="24">
        <v>-65272.23</v>
      </c>
      <c r="D201" s="24"/>
      <c r="E201" s="24"/>
      <c r="F201" s="24"/>
    </row>
    <row r="202" spans="2:6">
      <c r="B202" s="17" t="s">
        <v>138</v>
      </c>
      <c r="C202" s="24">
        <v>-102000.73</v>
      </c>
      <c r="D202" s="24"/>
      <c r="E202" s="24"/>
      <c r="F202" s="24"/>
    </row>
    <row r="203" spans="2:6">
      <c r="B203" s="17" t="s">
        <v>139</v>
      </c>
      <c r="C203" s="24">
        <v>-784826.96</v>
      </c>
      <c r="D203" s="24"/>
      <c r="E203" s="24"/>
      <c r="F203" s="24"/>
    </row>
    <row r="204" spans="2:6">
      <c r="B204" s="17" t="s">
        <v>140</v>
      </c>
      <c r="C204" s="24">
        <v>-51143.199999999997</v>
      </c>
      <c r="D204" s="24"/>
      <c r="E204" s="24"/>
      <c r="F204" s="24"/>
    </row>
    <row r="205" spans="2:6">
      <c r="B205" s="17" t="s">
        <v>141</v>
      </c>
      <c r="C205" s="24">
        <v>-243.01</v>
      </c>
      <c r="D205" s="24"/>
      <c r="E205" s="24"/>
      <c r="F205" s="24"/>
    </row>
    <row r="206" spans="2:6">
      <c r="B206" s="17" t="s">
        <v>142</v>
      </c>
      <c r="C206" s="24">
        <v>-933918.4</v>
      </c>
      <c r="D206" s="24"/>
      <c r="E206" s="24"/>
      <c r="F206" s="24"/>
    </row>
    <row r="207" spans="2:6">
      <c r="B207" s="17" t="s">
        <v>143</v>
      </c>
      <c r="C207" s="24">
        <v>-6960</v>
      </c>
      <c r="D207" s="24"/>
      <c r="E207" s="24"/>
      <c r="F207" s="24"/>
    </row>
    <row r="208" spans="2:6">
      <c r="B208" s="17" t="s">
        <v>144</v>
      </c>
      <c r="C208" s="24">
        <v>-66505.06</v>
      </c>
      <c r="D208" s="24"/>
      <c r="E208" s="24"/>
      <c r="F208" s="24"/>
    </row>
    <row r="209" spans="2:6">
      <c r="B209" s="17" t="s">
        <v>145</v>
      </c>
      <c r="C209" s="24">
        <v>-7778102.1600000001</v>
      </c>
      <c r="D209" s="24"/>
      <c r="E209" s="24"/>
      <c r="F209" s="24"/>
    </row>
    <row r="210" spans="2:6">
      <c r="B210" s="17" t="s">
        <v>146</v>
      </c>
      <c r="C210" s="24">
        <v>-1944.73</v>
      </c>
      <c r="D210" s="24"/>
      <c r="E210" s="24"/>
      <c r="F210" s="24"/>
    </row>
    <row r="211" spans="2:6">
      <c r="B211" s="17" t="s">
        <v>147</v>
      </c>
      <c r="C211" s="24">
        <v>-274818.86</v>
      </c>
      <c r="D211" s="24"/>
      <c r="E211" s="24"/>
      <c r="F211" s="24"/>
    </row>
    <row r="212" spans="2:6">
      <c r="B212" s="17" t="s">
        <v>148</v>
      </c>
      <c r="C212" s="24">
        <v>-5111582.13</v>
      </c>
      <c r="D212" s="24"/>
      <c r="E212" s="24"/>
      <c r="F212" s="24"/>
    </row>
    <row r="213" spans="2:6">
      <c r="B213" s="17" t="s">
        <v>149</v>
      </c>
      <c r="C213" s="24">
        <v>-111</v>
      </c>
      <c r="D213" s="24"/>
      <c r="E213" s="24"/>
      <c r="F213" s="24"/>
    </row>
    <row r="214" spans="2:6">
      <c r="B214" s="17" t="s">
        <v>150</v>
      </c>
      <c r="C214" s="24">
        <v>-5867.25</v>
      </c>
      <c r="D214" s="24"/>
      <c r="E214" s="24"/>
      <c r="F214" s="24"/>
    </row>
    <row r="215" spans="2:6">
      <c r="B215" s="17" t="s">
        <v>151</v>
      </c>
      <c r="C215" s="24">
        <v>-5429.49</v>
      </c>
      <c r="D215" s="24"/>
      <c r="E215" s="24"/>
      <c r="F215" s="24"/>
    </row>
    <row r="216" spans="2:6">
      <c r="B216" s="17" t="s">
        <v>152</v>
      </c>
      <c r="C216" s="24">
        <v>-708141.8</v>
      </c>
      <c r="D216" s="24"/>
      <c r="E216" s="24"/>
      <c r="F216" s="24"/>
    </row>
    <row r="217" spans="2:6">
      <c r="B217" s="17" t="s">
        <v>153</v>
      </c>
      <c r="C217" s="24">
        <v>-20997</v>
      </c>
      <c r="D217" s="24"/>
      <c r="E217" s="24"/>
      <c r="F217" s="24"/>
    </row>
    <row r="218" spans="2:6">
      <c r="B218" s="19"/>
      <c r="C218" s="30"/>
      <c r="D218" s="30"/>
      <c r="E218" s="30"/>
      <c r="F218" s="30"/>
    </row>
    <row r="219" spans="2:6" ht="16.5" customHeight="1">
      <c r="C219" s="21">
        <f>+SUM(C183:C218)</f>
        <v>-26215090.299999997</v>
      </c>
      <c r="D219" s="22">
        <f>+SUM(D183:D218)</f>
        <v>0</v>
      </c>
      <c r="E219" s="22">
        <f>+SUM(E183:E218)</f>
        <v>0</v>
      </c>
      <c r="F219" s="22">
        <f>+SUM(F183:F218)</f>
        <v>0</v>
      </c>
    </row>
    <row r="223" spans="2:6" ht="20.25" customHeight="1">
      <c r="B223" s="54" t="s">
        <v>154</v>
      </c>
      <c r="C223" s="55" t="s">
        <v>6</v>
      </c>
      <c r="D223" s="14" t="s">
        <v>155</v>
      </c>
      <c r="E223" s="14" t="s">
        <v>116</v>
      </c>
    </row>
    <row r="224" spans="2:6">
      <c r="B224" s="68" t="s">
        <v>156</v>
      </c>
      <c r="C224" s="69"/>
      <c r="D224" s="70"/>
      <c r="E224" s="71"/>
    </row>
    <row r="225" spans="2:5" ht="19.5">
      <c r="B225" s="72"/>
      <c r="C225" s="73"/>
      <c r="D225" s="74"/>
      <c r="E225" s="75"/>
    </row>
    <row r="226" spans="2:5">
      <c r="B226" s="76"/>
      <c r="C226" s="77"/>
      <c r="D226" s="78"/>
      <c r="E226" s="79"/>
    </row>
    <row r="227" spans="2:5" ht="16.5" customHeight="1">
      <c r="C227" s="14">
        <f>+SUM(C223:C226)</f>
        <v>0</v>
      </c>
      <c r="D227" s="152"/>
      <c r="E227" s="153"/>
    </row>
    <row r="230" spans="2:5" ht="27.75" customHeight="1">
      <c r="B230" s="54" t="s">
        <v>157</v>
      </c>
      <c r="C230" s="55" t="s">
        <v>6</v>
      </c>
      <c r="D230" s="14" t="s">
        <v>155</v>
      </c>
      <c r="E230" s="14" t="s">
        <v>116</v>
      </c>
    </row>
    <row r="231" spans="2:5">
      <c r="B231" s="68" t="s">
        <v>158</v>
      </c>
      <c r="C231" s="71">
        <v>-2059.5300000000002</v>
      </c>
      <c r="D231" s="70"/>
      <c r="E231" s="71"/>
    </row>
    <row r="232" spans="2:5">
      <c r="B232" s="72"/>
      <c r="C232" s="73"/>
      <c r="D232" s="80"/>
      <c r="E232" s="75"/>
    </row>
    <row r="233" spans="2:5">
      <c r="B233" s="76"/>
      <c r="C233" s="77"/>
      <c r="D233" s="78"/>
      <c r="E233" s="79"/>
    </row>
    <row r="234" spans="2:5" ht="15" customHeight="1">
      <c r="C234" s="14">
        <f>+C231</f>
        <v>-2059.5300000000002</v>
      </c>
      <c r="D234" s="152"/>
      <c r="E234" s="153"/>
    </row>
    <row r="235" spans="2:5" ht="15">
      <c r="B235"/>
    </row>
    <row r="237" spans="2:5" ht="24" customHeight="1">
      <c r="B237" s="54" t="s">
        <v>159</v>
      </c>
      <c r="C237" s="55" t="s">
        <v>6</v>
      </c>
      <c r="D237" s="14" t="s">
        <v>155</v>
      </c>
      <c r="E237" s="14" t="s">
        <v>116</v>
      </c>
    </row>
    <row r="238" spans="2:5">
      <c r="B238" s="68" t="s">
        <v>160</v>
      </c>
      <c r="C238" s="81"/>
      <c r="D238" s="70"/>
      <c r="E238" s="71"/>
    </row>
    <row r="239" spans="2:5" ht="19.5">
      <c r="B239" s="72"/>
      <c r="C239" s="73"/>
      <c r="D239" s="74"/>
      <c r="E239" s="75"/>
    </row>
    <row r="240" spans="2:5">
      <c r="B240" s="76"/>
      <c r="C240" s="77"/>
      <c r="D240" s="78"/>
      <c r="E240" s="79"/>
    </row>
    <row r="241" spans="2:5" ht="16.5" customHeight="1">
      <c r="C241" s="14">
        <f>SUM(C239:C240)</f>
        <v>0</v>
      </c>
      <c r="D241" s="152"/>
      <c r="E241" s="153"/>
    </row>
    <row r="244" spans="2:5" ht="24" customHeight="1">
      <c r="B244" s="54" t="s">
        <v>161</v>
      </c>
      <c r="C244" s="55" t="s">
        <v>6</v>
      </c>
      <c r="D244" s="82" t="s">
        <v>155</v>
      </c>
      <c r="E244" s="82" t="s">
        <v>33</v>
      </c>
    </row>
    <row r="245" spans="2:5">
      <c r="B245" s="68" t="s">
        <v>162</v>
      </c>
      <c r="C245" s="69">
        <v>-43271</v>
      </c>
      <c r="D245" s="16">
        <v>0</v>
      </c>
      <c r="E245" s="16">
        <v>0</v>
      </c>
    </row>
    <row r="246" spans="2:5">
      <c r="B246" s="17"/>
      <c r="C246" s="18"/>
      <c r="D246" s="18">
        <v>0</v>
      </c>
      <c r="E246" s="18">
        <v>0</v>
      </c>
    </row>
    <row r="247" spans="2:5">
      <c r="B247" s="19"/>
      <c r="C247" s="83"/>
      <c r="D247" s="83">
        <v>0</v>
      </c>
      <c r="E247" s="83">
        <v>0</v>
      </c>
    </row>
    <row r="248" spans="2:5" ht="18.75" customHeight="1">
      <c r="C248" s="26">
        <f>+SUM(C244:C247)</f>
        <v>-43271</v>
      </c>
      <c r="D248" s="152"/>
      <c r="E248" s="153"/>
    </row>
    <row r="252" spans="2:5">
      <c r="B252" s="6" t="s">
        <v>163</v>
      </c>
    </row>
    <row r="253" spans="2:5">
      <c r="B253" s="6"/>
    </row>
    <row r="254" spans="2:5">
      <c r="B254" s="6" t="s">
        <v>164</v>
      </c>
    </row>
    <row r="256" spans="2:5" ht="24" customHeight="1">
      <c r="B256" s="84" t="s">
        <v>165</v>
      </c>
      <c r="C256" s="85" t="s">
        <v>6</v>
      </c>
      <c r="D256" s="14" t="s">
        <v>166</v>
      </c>
      <c r="E256" s="14" t="s">
        <v>33</v>
      </c>
    </row>
    <row r="257" spans="2:5">
      <c r="B257" s="15" t="s">
        <v>167</v>
      </c>
      <c r="C257" s="86">
        <v>-5415</v>
      </c>
      <c r="D257" s="46"/>
      <c r="E257" s="46"/>
    </row>
    <row r="258" spans="2:5">
      <c r="B258" s="17" t="s">
        <v>168</v>
      </c>
      <c r="C258" s="86">
        <v>-5941.02</v>
      </c>
      <c r="D258" s="24"/>
      <c r="E258" s="24"/>
    </row>
    <row r="259" spans="2:5">
      <c r="B259" s="17" t="s">
        <v>169</v>
      </c>
      <c r="C259" s="86">
        <v>-11000</v>
      </c>
      <c r="D259" s="24"/>
      <c r="E259" s="24"/>
    </row>
    <row r="260" spans="2:5">
      <c r="B260" s="17" t="s">
        <v>170</v>
      </c>
      <c r="C260" s="86">
        <v>-115620</v>
      </c>
      <c r="D260" s="24"/>
      <c r="E260" s="24"/>
    </row>
    <row r="261" spans="2:5">
      <c r="B261" s="17" t="s">
        <v>171</v>
      </c>
      <c r="C261" s="86">
        <v>-1261567.52</v>
      </c>
      <c r="D261" s="24"/>
      <c r="E261" s="24"/>
    </row>
    <row r="262" spans="2:5">
      <c r="B262" s="17" t="s">
        <v>172</v>
      </c>
      <c r="C262" s="86">
        <v>-1085000</v>
      </c>
      <c r="D262" s="24"/>
      <c r="E262" s="24"/>
    </row>
    <row r="263" spans="2:5">
      <c r="B263" s="17" t="s">
        <v>173</v>
      </c>
      <c r="C263" s="86">
        <v>-8400</v>
      </c>
      <c r="D263" s="24"/>
      <c r="E263" s="24"/>
    </row>
    <row r="264" spans="2:5">
      <c r="B264" s="17" t="s">
        <v>174</v>
      </c>
      <c r="C264" s="86">
        <v>-20244.16</v>
      </c>
      <c r="D264" s="24"/>
      <c r="E264" s="24"/>
    </row>
    <row r="265" spans="2:5">
      <c r="B265" s="17" t="s">
        <v>175</v>
      </c>
      <c r="C265" s="86">
        <v>-2264000</v>
      </c>
      <c r="D265" s="24"/>
      <c r="E265" s="24"/>
    </row>
    <row r="266" spans="2:5">
      <c r="B266" s="17" t="s">
        <v>176</v>
      </c>
      <c r="C266" s="86">
        <v>-438281.99</v>
      </c>
      <c r="D266" s="24"/>
      <c r="E266" s="24"/>
    </row>
    <row r="267" spans="2:5">
      <c r="B267" s="17" t="s">
        <v>177</v>
      </c>
      <c r="C267" s="86">
        <v>-10740.51</v>
      </c>
      <c r="D267" s="24"/>
      <c r="E267" s="24"/>
    </row>
    <row r="268" spans="2:5">
      <c r="B268" s="17" t="s">
        <v>178</v>
      </c>
      <c r="C268" s="86">
        <v>-19049849</v>
      </c>
      <c r="D268" s="24"/>
      <c r="E268" s="24"/>
    </row>
    <row r="269" spans="2:5">
      <c r="B269" s="17" t="s">
        <v>179</v>
      </c>
      <c r="C269" s="86">
        <v>-21011237</v>
      </c>
      <c r="D269" s="24"/>
      <c r="E269" s="24"/>
    </row>
    <row r="270" spans="2:5">
      <c r="B270" s="17" t="s">
        <v>180</v>
      </c>
      <c r="C270" s="86">
        <v>-1816490.97</v>
      </c>
      <c r="D270" s="24"/>
      <c r="E270" s="24"/>
    </row>
    <row r="271" spans="2:5">
      <c r="B271" s="17" t="s">
        <v>181</v>
      </c>
      <c r="C271" s="86">
        <v>-9188234.4199999999</v>
      </c>
      <c r="D271" s="24"/>
      <c r="E271" s="24"/>
    </row>
    <row r="272" spans="2:5">
      <c r="B272" s="19" t="s">
        <v>182</v>
      </c>
      <c r="C272" s="87">
        <v>-3000000</v>
      </c>
      <c r="D272" s="30"/>
      <c r="E272" s="30"/>
    </row>
    <row r="273" spans="2:5" ht="15.75" customHeight="1">
      <c r="C273" s="22">
        <f>SUM(C256:C272)</f>
        <v>-59292021.590000004</v>
      </c>
      <c r="D273" s="154"/>
      <c r="E273" s="155"/>
    </row>
    <row r="274" spans="2:5">
      <c r="C274" s="88"/>
    </row>
    <row r="276" spans="2:5" ht="24.75" customHeight="1">
      <c r="B276" s="84" t="s">
        <v>183</v>
      </c>
      <c r="C276" s="85" t="s">
        <v>6</v>
      </c>
      <c r="D276" s="14" t="s">
        <v>166</v>
      </c>
      <c r="E276" s="14" t="s">
        <v>33</v>
      </c>
    </row>
    <row r="277" spans="2:5" ht="14.25" customHeight="1">
      <c r="B277" s="89" t="s">
        <v>184</v>
      </c>
      <c r="C277" s="46">
        <v>-109840.22</v>
      </c>
      <c r="D277" s="46"/>
      <c r="E277" s="46"/>
    </row>
    <row r="278" spans="2:5">
      <c r="B278" s="19" t="s">
        <v>185</v>
      </c>
      <c r="C278" s="30">
        <v>1.33</v>
      </c>
      <c r="D278" s="30"/>
      <c r="E278" s="30"/>
    </row>
    <row r="279" spans="2:5" ht="16.5" customHeight="1">
      <c r="C279" s="22">
        <f>SUM(C276:C278)</f>
        <v>-109838.89</v>
      </c>
      <c r="D279" s="154"/>
      <c r="E279" s="155"/>
    </row>
    <row r="283" spans="2:5">
      <c r="B283" s="6" t="s">
        <v>186</v>
      </c>
    </row>
    <row r="285" spans="2:5" ht="26.25" customHeight="1">
      <c r="B285" s="84" t="s">
        <v>187</v>
      </c>
      <c r="C285" s="85" t="s">
        <v>6</v>
      </c>
      <c r="D285" s="14" t="s">
        <v>188</v>
      </c>
      <c r="E285" s="14" t="s">
        <v>189</v>
      </c>
    </row>
    <row r="286" spans="2:5">
      <c r="B286" s="15" t="s">
        <v>190</v>
      </c>
      <c r="C286" s="46">
        <v>20017994.25</v>
      </c>
      <c r="D286" s="46">
        <v>58.968600000000002</v>
      </c>
      <c r="E286" s="46">
        <v>0</v>
      </c>
    </row>
    <row r="287" spans="2:5">
      <c r="B287" s="17" t="s">
        <v>191</v>
      </c>
      <c r="C287" s="24">
        <v>2824077.47</v>
      </c>
      <c r="D287" s="24">
        <v>8.3191000000000006</v>
      </c>
      <c r="E287" s="24"/>
    </row>
    <row r="288" spans="2:5">
      <c r="B288" s="17" t="s">
        <v>192</v>
      </c>
      <c r="C288" s="24">
        <v>2629917.25</v>
      </c>
      <c r="D288" s="24">
        <v>7.7472000000000003</v>
      </c>
      <c r="E288" s="24"/>
    </row>
    <row r="289" spans="2:5">
      <c r="B289" s="17" t="s">
        <v>193</v>
      </c>
      <c r="C289" s="24">
        <v>509471.92</v>
      </c>
      <c r="D289" s="24">
        <v>1.5007999999999999</v>
      </c>
      <c r="E289" s="24"/>
    </row>
    <row r="290" spans="2:5">
      <c r="B290" s="17" t="s">
        <v>194</v>
      </c>
      <c r="C290" s="24">
        <v>2299685.8199999998</v>
      </c>
      <c r="D290" s="24">
        <v>6.7744</v>
      </c>
      <c r="E290" s="24"/>
    </row>
    <row r="291" spans="2:5">
      <c r="B291" s="17" t="s">
        <v>195</v>
      </c>
      <c r="C291" s="24">
        <v>1020436.25</v>
      </c>
      <c r="D291" s="24">
        <v>3.0059999999999998</v>
      </c>
      <c r="E291" s="24"/>
    </row>
    <row r="292" spans="2:5">
      <c r="B292" s="17" t="s">
        <v>196</v>
      </c>
      <c r="C292" s="24">
        <v>1047542.46</v>
      </c>
      <c r="D292" s="24">
        <v>3.0857999999999999</v>
      </c>
      <c r="E292" s="24"/>
    </row>
    <row r="293" spans="2:5">
      <c r="B293" s="17" t="s">
        <v>197</v>
      </c>
      <c r="C293" s="24">
        <v>876402.51</v>
      </c>
      <c r="D293" s="24">
        <v>2.5817000000000001</v>
      </c>
      <c r="E293" s="24"/>
    </row>
    <row r="294" spans="2:5">
      <c r="B294" s="17" t="s">
        <v>198</v>
      </c>
      <c r="C294" s="24">
        <v>289.8</v>
      </c>
      <c r="D294" s="24">
        <v>8.9999999999999998E-4</v>
      </c>
      <c r="E294" s="24"/>
    </row>
    <row r="295" spans="2:5">
      <c r="B295" s="17" t="s">
        <v>199</v>
      </c>
      <c r="C295" s="24">
        <v>13796.82</v>
      </c>
      <c r="D295" s="24">
        <v>4.0599999999999997E-2</v>
      </c>
      <c r="E295" s="24"/>
    </row>
    <row r="296" spans="2:5">
      <c r="B296" s="17" t="s">
        <v>200</v>
      </c>
      <c r="C296" s="24">
        <v>19199.09</v>
      </c>
      <c r="D296" s="24">
        <v>5.6599999999999998E-2</v>
      </c>
      <c r="E296" s="24"/>
    </row>
    <row r="297" spans="2:5">
      <c r="B297" s="17" t="s">
        <v>201</v>
      </c>
      <c r="C297" s="24">
        <v>1250</v>
      </c>
      <c r="D297" s="24">
        <v>3.7000000000000002E-3</v>
      </c>
      <c r="E297" s="24"/>
    </row>
    <row r="298" spans="2:5">
      <c r="B298" s="17" t="s">
        <v>202</v>
      </c>
      <c r="C298" s="24">
        <v>1950</v>
      </c>
      <c r="D298" s="24">
        <v>5.7000000000000002E-3</v>
      </c>
      <c r="E298" s="24"/>
    </row>
    <row r="299" spans="2:5">
      <c r="B299" s="17" t="s">
        <v>203</v>
      </c>
      <c r="C299" s="24">
        <v>19660</v>
      </c>
      <c r="D299" s="24">
        <v>5.79E-2</v>
      </c>
      <c r="E299" s="24"/>
    </row>
    <row r="300" spans="2:5">
      <c r="B300" s="17" t="s">
        <v>204</v>
      </c>
      <c r="C300" s="24">
        <v>1490.02</v>
      </c>
      <c r="D300" s="24">
        <v>4.4000000000000003E-3</v>
      </c>
      <c r="E300" s="24"/>
    </row>
    <row r="301" spans="2:5">
      <c r="B301" s="17" t="s">
        <v>205</v>
      </c>
      <c r="C301" s="24">
        <v>9200</v>
      </c>
      <c r="D301" s="24">
        <v>2.7099999999999999E-2</v>
      </c>
      <c r="E301" s="24"/>
    </row>
    <row r="302" spans="2:5">
      <c r="B302" s="17" t="s">
        <v>206</v>
      </c>
      <c r="C302" s="24">
        <v>223413.95</v>
      </c>
      <c r="D302" s="24">
        <v>0.65810000000000002</v>
      </c>
      <c r="E302" s="24"/>
    </row>
    <row r="303" spans="2:5">
      <c r="B303" s="17" t="s">
        <v>207</v>
      </c>
      <c r="C303" s="24">
        <v>15346.39</v>
      </c>
      <c r="D303" s="24">
        <v>4.5199999999999997E-2</v>
      </c>
      <c r="E303" s="24"/>
    </row>
    <row r="304" spans="2:5">
      <c r="B304" s="17" t="s">
        <v>208</v>
      </c>
      <c r="C304" s="24">
        <v>200</v>
      </c>
      <c r="D304" s="24">
        <v>5.9999999999999995E-4</v>
      </c>
      <c r="E304" s="24"/>
    </row>
    <row r="305" spans="2:5">
      <c r="B305" s="17" t="s">
        <v>209</v>
      </c>
      <c r="C305" s="24">
        <v>360294.62</v>
      </c>
      <c r="D305" s="24">
        <v>1.0612999999999999</v>
      </c>
      <c r="E305" s="24"/>
    </row>
    <row r="306" spans="2:5">
      <c r="B306" s="17" t="s">
        <v>210</v>
      </c>
      <c r="C306" s="24">
        <v>58857.120000000003</v>
      </c>
      <c r="D306" s="24">
        <v>0.1734</v>
      </c>
      <c r="E306" s="24"/>
    </row>
    <row r="307" spans="2:5">
      <c r="B307" s="17" t="s">
        <v>211</v>
      </c>
      <c r="C307" s="24">
        <v>101596.16</v>
      </c>
      <c r="D307" s="24">
        <v>0.29930000000000001</v>
      </c>
      <c r="E307" s="24"/>
    </row>
    <row r="308" spans="2:5">
      <c r="B308" s="17" t="s">
        <v>212</v>
      </c>
      <c r="C308" s="24">
        <v>18343.82</v>
      </c>
      <c r="D308" s="24">
        <v>5.3999999999999999E-2</v>
      </c>
      <c r="E308" s="24"/>
    </row>
    <row r="309" spans="2:5">
      <c r="B309" s="17" t="s">
        <v>213</v>
      </c>
      <c r="C309" s="24">
        <v>451682.61</v>
      </c>
      <c r="D309" s="24">
        <v>1.3306</v>
      </c>
      <c r="E309" s="24"/>
    </row>
    <row r="310" spans="2:5">
      <c r="B310" s="17" t="s">
        <v>214</v>
      </c>
      <c r="C310" s="24">
        <v>1247</v>
      </c>
      <c r="D310" s="24">
        <v>3.7000000000000002E-3</v>
      </c>
      <c r="E310" s="24"/>
    </row>
    <row r="311" spans="2:5">
      <c r="B311" s="17" t="s">
        <v>215</v>
      </c>
      <c r="C311" s="24">
        <v>19965.099999999999</v>
      </c>
      <c r="D311" s="24">
        <v>5.8799999999999998E-2</v>
      </c>
      <c r="E311" s="24"/>
    </row>
    <row r="312" spans="2:5">
      <c r="B312" s="17" t="s">
        <v>216</v>
      </c>
      <c r="C312" s="24">
        <v>401080</v>
      </c>
      <c r="D312" s="24">
        <v>1.1815</v>
      </c>
      <c r="E312" s="24"/>
    </row>
    <row r="313" spans="2:5">
      <c r="B313" s="17" t="s">
        <v>217</v>
      </c>
      <c r="C313" s="24">
        <v>15080</v>
      </c>
      <c r="D313" s="24">
        <v>4.4400000000000002E-2</v>
      </c>
      <c r="E313" s="24"/>
    </row>
    <row r="314" spans="2:5">
      <c r="B314" s="17" t="s">
        <v>218</v>
      </c>
      <c r="C314" s="24">
        <v>7827.68</v>
      </c>
      <c r="D314" s="24">
        <v>2.3099999999999999E-2</v>
      </c>
      <c r="E314" s="24"/>
    </row>
    <row r="315" spans="2:5">
      <c r="B315" s="17" t="s">
        <v>219</v>
      </c>
      <c r="C315" s="24">
        <v>904.8</v>
      </c>
      <c r="D315" s="24">
        <v>2.7000000000000001E-3</v>
      </c>
      <c r="E315" s="24"/>
    </row>
    <row r="316" spans="2:5">
      <c r="B316" s="17" t="s">
        <v>220</v>
      </c>
      <c r="C316" s="24">
        <v>20964.009999999998</v>
      </c>
      <c r="D316" s="24">
        <v>6.1800000000000001E-2</v>
      </c>
      <c r="E316" s="24"/>
    </row>
    <row r="317" spans="2:5">
      <c r="B317" s="17" t="s">
        <v>221</v>
      </c>
      <c r="C317" s="24">
        <v>20643.099999999999</v>
      </c>
      <c r="D317" s="24">
        <v>6.08E-2</v>
      </c>
      <c r="E317" s="24"/>
    </row>
    <row r="318" spans="2:5">
      <c r="B318" s="17" t="s">
        <v>222</v>
      </c>
      <c r="C318" s="24">
        <v>39758.65</v>
      </c>
      <c r="D318" s="24">
        <v>0.1171</v>
      </c>
      <c r="E318" s="24"/>
    </row>
    <row r="319" spans="2:5">
      <c r="B319" s="17" t="s">
        <v>223</v>
      </c>
      <c r="C319" s="24">
        <v>9734.92</v>
      </c>
      <c r="D319" s="24">
        <v>2.87E-2</v>
      </c>
      <c r="E319" s="24"/>
    </row>
    <row r="320" spans="2:5">
      <c r="B320" s="17" t="s">
        <v>224</v>
      </c>
      <c r="C320" s="24">
        <v>550</v>
      </c>
      <c r="D320" s="24">
        <v>1.6000000000000001E-3</v>
      </c>
      <c r="E320" s="24"/>
    </row>
    <row r="321" spans="2:7">
      <c r="B321" s="17" t="s">
        <v>225</v>
      </c>
      <c r="C321" s="24">
        <v>18204</v>
      </c>
      <c r="D321" s="24">
        <v>5.3600000000000002E-2</v>
      </c>
      <c r="E321" s="24"/>
    </row>
    <row r="322" spans="2:7">
      <c r="B322" s="17" t="s">
        <v>226</v>
      </c>
      <c r="C322" s="24">
        <v>6832</v>
      </c>
      <c r="D322" s="24">
        <v>2.01E-2</v>
      </c>
      <c r="E322" s="24"/>
    </row>
    <row r="323" spans="2:7">
      <c r="B323" s="17" t="s">
        <v>227</v>
      </c>
      <c r="C323" s="24">
        <v>101490.93</v>
      </c>
      <c r="D323" s="24">
        <v>0.29899999999999999</v>
      </c>
      <c r="E323" s="24"/>
    </row>
    <row r="324" spans="2:7">
      <c r="B324" s="17" t="s">
        <v>228</v>
      </c>
      <c r="C324" s="24">
        <v>521560.78</v>
      </c>
      <c r="D324" s="24">
        <v>1.5364</v>
      </c>
      <c r="E324" s="24"/>
    </row>
    <row r="325" spans="2:7">
      <c r="B325" s="19" t="s">
        <v>229</v>
      </c>
      <c r="C325" s="30">
        <v>238953.24</v>
      </c>
      <c r="D325" s="30">
        <v>0.70389999999999997</v>
      </c>
      <c r="E325" s="30"/>
    </row>
    <row r="326" spans="2:7" ht="15.75" customHeight="1">
      <c r="C326" s="22">
        <f>SUM(C285:C325)</f>
        <v>33946894.540000014</v>
      </c>
      <c r="D326" s="22">
        <f>SUM(D285:D325)</f>
        <v>100.00020000000005</v>
      </c>
      <c r="E326" s="22"/>
    </row>
    <row r="330" spans="2:7">
      <c r="B330" s="6" t="s">
        <v>230</v>
      </c>
    </row>
    <row r="332" spans="2:7" ht="28.5" customHeight="1">
      <c r="B332" s="54" t="s">
        <v>231</v>
      </c>
      <c r="C332" s="55" t="s">
        <v>42</v>
      </c>
      <c r="D332" s="82" t="s">
        <v>43</v>
      </c>
      <c r="E332" s="82" t="s">
        <v>232</v>
      </c>
      <c r="F332" s="90" t="s">
        <v>7</v>
      </c>
      <c r="G332" s="55" t="s">
        <v>155</v>
      </c>
    </row>
    <row r="333" spans="2:7">
      <c r="B333" s="68" t="s">
        <v>233</v>
      </c>
      <c r="C333" s="91">
        <v>8657.77</v>
      </c>
      <c r="D333" s="16">
        <v>8657.77</v>
      </c>
      <c r="E333" s="16">
        <v>0</v>
      </c>
      <c r="F333" s="16">
        <v>0</v>
      </c>
      <c r="G333" s="92">
        <v>0</v>
      </c>
    </row>
    <row r="334" spans="2:7">
      <c r="B334" s="34" t="s">
        <v>234</v>
      </c>
      <c r="C334" s="93">
        <v>-117756338.12</v>
      </c>
      <c r="D334" s="18">
        <v>-117756338.12</v>
      </c>
      <c r="E334" s="18">
        <v>0</v>
      </c>
      <c r="F334" s="18"/>
      <c r="G334" s="36"/>
    </row>
    <row r="335" spans="2:7">
      <c r="B335" s="34" t="s">
        <v>235</v>
      </c>
      <c r="C335" s="93">
        <v>-10966902.34</v>
      </c>
      <c r="D335" s="18">
        <v>-11966902.34</v>
      </c>
      <c r="E335" s="18">
        <v>-1000000</v>
      </c>
      <c r="F335" s="18"/>
      <c r="G335" s="36"/>
    </row>
    <row r="336" spans="2:7">
      <c r="B336" s="34" t="s">
        <v>236</v>
      </c>
      <c r="C336" s="93">
        <v>-14713830.880000001</v>
      </c>
      <c r="D336" s="18">
        <v>-31805370.41</v>
      </c>
      <c r="E336" s="18">
        <v>-17091539.530000001</v>
      </c>
      <c r="F336" s="18"/>
      <c r="G336" s="36"/>
    </row>
    <row r="337" spans="2:7">
      <c r="B337" s="34" t="s">
        <v>237</v>
      </c>
      <c r="C337" s="93">
        <v>-2592790.5499999998</v>
      </c>
      <c r="D337" s="18">
        <v>-2592790.5499999998</v>
      </c>
      <c r="E337" s="18">
        <v>0</v>
      </c>
      <c r="F337" s="18"/>
      <c r="G337" s="36"/>
    </row>
    <row r="338" spans="2:7">
      <c r="B338" s="34" t="s">
        <v>238</v>
      </c>
      <c r="C338" s="93">
        <v>-6322493.5599999996</v>
      </c>
      <c r="D338" s="18">
        <v>-8298394.8399999999</v>
      </c>
      <c r="E338" s="18">
        <v>-1975901.28</v>
      </c>
      <c r="F338" s="18"/>
      <c r="G338" s="36"/>
    </row>
    <row r="339" spans="2:7">
      <c r="B339" s="34" t="s">
        <v>239</v>
      </c>
      <c r="C339" s="93">
        <v>-2361522</v>
      </c>
      <c r="D339" s="18">
        <v>-2361522</v>
      </c>
      <c r="E339" s="18">
        <v>0</v>
      </c>
      <c r="F339" s="18"/>
      <c r="G339" s="36"/>
    </row>
    <row r="340" spans="2:7">
      <c r="B340" s="34" t="s">
        <v>240</v>
      </c>
      <c r="C340" s="93">
        <v>-13333333.32</v>
      </c>
      <c r="D340" s="18">
        <v>-13333333.32</v>
      </c>
      <c r="E340" s="18">
        <v>0</v>
      </c>
      <c r="F340" s="18"/>
      <c r="G340" s="36"/>
    </row>
    <row r="341" spans="2:7">
      <c r="B341" s="34" t="s">
        <v>241</v>
      </c>
      <c r="C341" s="93">
        <v>-194502</v>
      </c>
      <c r="D341" s="18">
        <v>-194502</v>
      </c>
      <c r="E341" s="18">
        <v>0</v>
      </c>
      <c r="F341" s="18"/>
      <c r="G341" s="36"/>
    </row>
    <row r="342" spans="2:7">
      <c r="B342" s="34" t="s">
        <v>242</v>
      </c>
      <c r="C342" s="93">
        <v>-23607791.079999998</v>
      </c>
      <c r="D342" s="18">
        <v>-23607791.079999998</v>
      </c>
      <c r="E342" s="18">
        <v>0</v>
      </c>
      <c r="F342" s="18"/>
      <c r="G342" s="36"/>
    </row>
    <row r="343" spans="2:7">
      <c r="B343" s="34" t="s">
        <v>243</v>
      </c>
      <c r="C343" s="93">
        <v>-87890726.579999998</v>
      </c>
      <c r="D343" s="18">
        <v>-87890726.579999998</v>
      </c>
      <c r="E343" s="18">
        <v>0</v>
      </c>
      <c r="F343" s="18"/>
      <c r="G343" s="36"/>
    </row>
    <row r="344" spans="2:7">
      <c r="B344" s="34" t="s">
        <v>244</v>
      </c>
      <c r="C344" s="93">
        <v>-2118785.91</v>
      </c>
      <c r="D344" s="18">
        <v>-2118785.91</v>
      </c>
      <c r="E344" s="18">
        <v>0</v>
      </c>
      <c r="F344" s="18"/>
      <c r="G344" s="36"/>
    </row>
    <row r="345" spans="2:7">
      <c r="B345" s="34" t="s">
        <v>245</v>
      </c>
      <c r="C345" s="93">
        <v>-39361459.159999996</v>
      </c>
      <c r="D345" s="18">
        <v>-39361459.159999996</v>
      </c>
      <c r="E345" s="18">
        <v>0</v>
      </c>
      <c r="F345" s="18"/>
      <c r="G345" s="36"/>
    </row>
    <row r="346" spans="2:7">
      <c r="B346" s="34" t="s">
        <v>246</v>
      </c>
      <c r="C346" s="93">
        <v>-16705510.050000001</v>
      </c>
      <c r="D346" s="18">
        <v>-16705510.050000001</v>
      </c>
      <c r="E346" s="18">
        <v>0</v>
      </c>
      <c r="F346" s="18"/>
      <c r="G346" s="36"/>
    </row>
    <row r="347" spans="2:7">
      <c r="B347" s="34" t="s">
        <v>247</v>
      </c>
      <c r="C347" s="93">
        <v>-17861076</v>
      </c>
      <c r="D347" s="18">
        <v>-17861076</v>
      </c>
      <c r="E347" s="18">
        <v>0</v>
      </c>
      <c r="F347" s="18"/>
      <c r="G347" s="36"/>
    </row>
    <row r="348" spans="2:7">
      <c r="B348" s="34" t="s">
        <v>248</v>
      </c>
      <c r="C348" s="93">
        <v>-49762901.420000002</v>
      </c>
      <c r="D348" s="18">
        <v>-49762901.420000002</v>
      </c>
      <c r="E348" s="18">
        <v>0</v>
      </c>
      <c r="F348" s="18"/>
      <c r="G348" s="36"/>
    </row>
    <row r="349" spans="2:7">
      <c r="B349" s="34" t="s">
        <v>249</v>
      </c>
      <c r="C349" s="93">
        <v>-5228003.78</v>
      </c>
      <c r="D349" s="18">
        <v>-5228003.78</v>
      </c>
      <c r="E349" s="18">
        <v>0</v>
      </c>
      <c r="F349" s="18"/>
      <c r="G349" s="36"/>
    </row>
    <row r="350" spans="2:7">
      <c r="B350" s="34" t="s">
        <v>250</v>
      </c>
      <c r="C350" s="93">
        <v>-549100</v>
      </c>
      <c r="D350" s="18">
        <v>-549100</v>
      </c>
      <c r="E350" s="18">
        <v>0</v>
      </c>
      <c r="F350" s="18"/>
      <c r="G350" s="36"/>
    </row>
    <row r="351" spans="2:7">
      <c r="B351" s="34" t="s">
        <v>251</v>
      </c>
      <c r="C351" s="93">
        <v>-250000</v>
      </c>
      <c r="D351" s="18">
        <v>-250000</v>
      </c>
      <c r="E351" s="18">
        <v>0</v>
      </c>
      <c r="F351" s="18"/>
      <c r="G351" s="36"/>
    </row>
    <row r="352" spans="2:7">
      <c r="B352" s="34" t="s">
        <v>252</v>
      </c>
      <c r="C352" s="93">
        <v>-178652.1</v>
      </c>
      <c r="D352" s="18">
        <v>-178652.1</v>
      </c>
      <c r="E352" s="18">
        <v>0</v>
      </c>
      <c r="F352" s="18"/>
      <c r="G352" s="36"/>
    </row>
    <row r="353" spans="2:7">
      <c r="B353" s="38" t="s">
        <v>253</v>
      </c>
      <c r="C353" s="94">
        <v>-3364</v>
      </c>
      <c r="D353" s="20">
        <v>-3364</v>
      </c>
      <c r="E353" s="18">
        <v>0</v>
      </c>
      <c r="F353" s="18"/>
      <c r="G353" s="36"/>
    </row>
    <row r="354" spans="2:7" ht="19.5" customHeight="1">
      <c r="C354" s="22">
        <f>SUM(C331:C353)</f>
        <v>-411750425.08000004</v>
      </c>
      <c r="D354" s="22">
        <f>SUM(D331:D353)</f>
        <v>-431817865.8900001</v>
      </c>
      <c r="E354" s="14">
        <f>SUM(E331:E353)</f>
        <v>-20067440.810000002</v>
      </c>
      <c r="F354" s="95"/>
      <c r="G354" s="96"/>
    </row>
    <row r="357" spans="2:7">
      <c r="B357" s="97"/>
      <c r="C357" s="97"/>
      <c r="D357" s="97"/>
      <c r="E357" s="97"/>
      <c r="F357" s="97"/>
    </row>
    <row r="358" spans="2:7" ht="27" customHeight="1">
      <c r="B358" s="84" t="s">
        <v>254</v>
      </c>
      <c r="C358" s="85" t="s">
        <v>42</v>
      </c>
      <c r="D358" s="14" t="s">
        <v>43</v>
      </c>
      <c r="E358" s="14" t="s">
        <v>232</v>
      </c>
      <c r="F358" s="98" t="s">
        <v>155</v>
      </c>
    </row>
    <row r="359" spans="2:7">
      <c r="B359" s="99" t="s">
        <v>255</v>
      </c>
      <c r="C359" s="93">
        <v>0</v>
      </c>
      <c r="D359" s="93">
        <v>-25454965.940000001</v>
      </c>
      <c r="E359" s="93">
        <v>-25454965.940000001</v>
      </c>
      <c r="F359" s="93"/>
    </row>
    <row r="360" spans="2:7" s="5" customFormat="1">
      <c r="B360" s="99" t="s">
        <v>256</v>
      </c>
      <c r="C360" s="93">
        <v>-2232.36</v>
      </c>
      <c r="D360" s="93">
        <v>-2232.36</v>
      </c>
      <c r="E360" s="93">
        <v>0</v>
      </c>
      <c r="F360" s="93"/>
    </row>
    <row r="361" spans="2:7" s="5" customFormat="1">
      <c r="B361" s="100" t="s">
        <v>257</v>
      </c>
      <c r="C361" s="93">
        <v>5906463.0199999996</v>
      </c>
      <c r="D361" s="93">
        <v>5906463.0199999996</v>
      </c>
      <c r="E361" s="93">
        <v>0</v>
      </c>
      <c r="F361" s="93"/>
    </row>
    <row r="362" spans="2:7" s="5" customFormat="1">
      <c r="B362" s="100" t="s">
        <v>258</v>
      </c>
      <c r="C362" s="93">
        <v>3420830.03</v>
      </c>
      <c r="D362" s="93">
        <v>3420830.03</v>
      </c>
      <c r="E362" s="93">
        <v>0</v>
      </c>
      <c r="F362" s="93"/>
    </row>
    <row r="363" spans="2:7" s="5" customFormat="1">
      <c r="B363" s="100" t="s">
        <v>259</v>
      </c>
      <c r="C363" s="93">
        <v>3551245.05</v>
      </c>
      <c r="D363" s="93">
        <v>3551245.05</v>
      </c>
      <c r="E363" s="93">
        <v>0</v>
      </c>
      <c r="F363" s="93"/>
    </row>
    <row r="364" spans="2:7" s="5" customFormat="1">
      <c r="B364" s="100" t="s">
        <v>260</v>
      </c>
      <c r="C364" s="93">
        <v>3010412.17</v>
      </c>
      <c r="D364" s="93">
        <v>3010412.17</v>
      </c>
      <c r="E364" s="93">
        <v>0</v>
      </c>
      <c r="F364" s="93"/>
    </row>
    <row r="365" spans="2:7" s="5" customFormat="1">
      <c r="B365" s="100" t="s">
        <v>261</v>
      </c>
      <c r="C365" s="93">
        <v>3083863.41</v>
      </c>
      <c r="D365" s="93">
        <v>3083863.41</v>
      </c>
      <c r="E365" s="93">
        <v>0</v>
      </c>
      <c r="F365" s="93"/>
    </row>
    <row r="366" spans="2:7" s="5" customFormat="1">
      <c r="B366" s="100" t="s">
        <v>262</v>
      </c>
      <c r="C366" s="93">
        <v>3256646.75</v>
      </c>
      <c r="D366" s="93">
        <v>3256646.75</v>
      </c>
      <c r="E366" s="93">
        <v>0</v>
      </c>
      <c r="F366" s="93"/>
    </row>
    <row r="367" spans="2:7" s="5" customFormat="1">
      <c r="B367" s="100" t="s">
        <v>263</v>
      </c>
      <c r="C367" s="93">
        <v>8255944.79</v>
      </c>
      <c r="D367" s="93">
        <v>8255944.79</v>
      </c>
      <c r="E367" s="93">
        <v>0</v>
      </c>
      <c r="F367" s="93"/>
    </row>
    <row r="368" spans="2:7" s="5" customFormat="1">
      <c r="B368" s="100" t="s">
        <v>264</v>
      </c>
      <c r="C368" s="93">
        <v>16471067.77</v>
      </c>
      <c r="D368" s="93">
        <v>16471067.77</v>
      </c>
      <c r="E368" s="93">
        <v>0</v>
      </c>
      <c r="F368" s="93"/>
    </row>
    <row r="369" spans="2:6" s="5" customFormat="1">
      <c r="B369" s="100" t="s">
        <v>265</v>
      </c>
      <c r="C369" s="93">
        <v>23811996.640000001</v>
      </c>
      <c r="D369" s="93">
        <v>23811996.640000001</v>
      </c>
      <c r="E369" s="93">
        <v>0</v>
      </c>
      <c r="F369" s="93"/>
    </row>
    <row r="370" spans="2:6" s="5" customFormat="1">
      <c r="B370" s="100" t="s">
        <v>266</v>
      </c>
      <c r="C370" s="93">
        <v>18329718.530000001</v>
      </c>
      <c r="D370" s="93">
        <v>18329718.530000001</v>
      </c>
      <c r="E370" s="93">
        <v>0</v>
      </c>
      <c r="F370" s="93"/>
    </row>
    <row r="371" spans="2:6" s="5" customFormat="1">
      <c r="B371" s="100" t="s">
        <v>267</v>
      </c>
      <c r="C371" s="93">
        <v>11437507.779999999</v>
      </c>
      <c r="D371" s="93">
        <v>11437507.779999999</v>
      </c>
      <c r="E371" s="93">
        <v>0</v>
      </c>
      <c r="F371" s="93"/>
    </row>
    <row r="372" spans="2:6" s="5" customFormat="1">
      <c r="B372" s="100" t="s">
        <v>268</v>
      </c>
      <c r="C372" s="93">
        <v>11325261.26</v>
      </c>
      <c r="D372" s="93">
        <v>11325261.26</v>
      </c>
      <c r="E372" s="93">
        <v>0</v>
      </c>
      <c r="F372" s="93"/>
    </row>
    <row r="373" spans="2:6" s="5" customFormat="1">
      <c r="B373" s="100" t="s">
        <v>269</v>
      </c>
      <c r="C373" s="93">
        <v>89088196.530000001</v>
      </c>
      <c r="D373" s="93">
        <v>89088196.530000001</v>
      </c>
      <c r="E373" s="93">
        <v>0</v>
      </c>
      <c r="F373" s="93"/>
    </row>
    <row r="374" spans="2:6" s="5" customFormat="1">
      <c r="B374" s="100" t="s">
        <v>270</v>
      </c>
      <c r="C374" s="93">
        <v>-654454.99</v>
      </c>
      <c r="D374" s="93">
        <v>-494259.43</v>
      </c>
      <c r="E374" s="93">
        <v>160195.56</v>
      </c>
      <c r="F374" s="93"/>
    </row>
    <row r="375" spans="2:6" s="5" customFormat="1">
      <c r="B375" s="100" t="s">
        <v>271</v>
      </c>
      <c r="C375" s="93">
        <v>-23141966.219999999</v>
      </c>
      <c r="D375" s="93">
        <v>-23141966.219999999</v>
      </c>
      <c r="E375" s="93">
        <v>0</v>
      </c>
      <c r="F375" s="93"/>
    </row>
    <row r="376" spans="2:6" s="5" customFormat="1">
      <c r="B376" s="100" t="s">
        <v>272</v>
      </c>
      <c r="C376" s="93">
        <v>-64274046.530000001</v>
      </c>
      <c r="D376" s="93">
        <v>-64274046.530000001</v>
      </c>
      <c r="E376" s="93">
        <v>0</v>
      </c>
      <c r="F376" s="93"/>
    </row>
    <row r="377" spans="2:6" s="5" customFormat="1">
      <c r="B377" s="100" t="s">
        <v>273</v>
      </c>
      <c r="C377" s="93">
        <v>-86157544.459999993</v>
      </c>
      <c r="D377" s="93">
        <v>-86157544.459999993</v>
      </c>
      <c r="E377" s="93">
        <v>0</v>
      </c>
      <c r="F377" s="93"/>
    </row>
    <row r="378" spans="2:6" s="5" customFormat="1">
      <c r="B378" s="100" t="s">
        <v>274</v>
      </c>
      <c r="C378" s="93">
        <v>-35419578.32</v>
      </c>
      <c r="D378" s="93">
        <v>-35419578.32</v>
      </c>
      <c r="E378" s="93">
        <v>0</v>
      </c>
      <c r="F378" s="93"/>
    </row>
    <row r="379" spans="2:6" s="5" customFormat="1">
      <c r="B379" s="100" t="s">
        <v>275</v>
      </c>
      <c r="C379" s="93">
        <v>-6722.86</v>
      </c>
      <c r="D379" s="93">
        <v>-6722.86</v>
      </c>
      <c r="E379" s="93">
        <v>0</v>
      </c>
      <c r="F379" s="93"/>
    </row>
    <row r="380" spans="2:6" s="5" customFormat="1">
      <c r="B380" s="100" t="s">
        <v>276</v>
      </c>
      <c r="C380" s="93">
        <v>-1064776.29</v>
      </c>
      <c r="D380" s="93">
        <v>-1064776.29</v>
      </c>
      <c r="E380" s="93">
        <v>0</v>
      </c>
      <c r="F380" s="93"/>
    </row>
    <row r="381" spans="2:6" s="5" customFormat="1">
      <c r="B381" s="100" t="s">
        <v>277</v>
      </c>
      <c r="C381" s="93">
        <v>-300000</v>
      </c>
      <c r="D381" s="93">
        <v>-300000</v>
      </c>
      <c r="E381" s="93">
        <v>0</v>
      </c>
      <c r="F381" s="93"/>
    </row>
    <row r="382" spans="2:6" s="5" customFormat="1">
      <c r="B382" s="101" t="s">
        <v>278</v>
      </c>
      <c r="C382" s="94">
        <v>-1903241.88</v>
      </c>
      <c r="D382" s="94">
        <v>-1903241.88</v>
      </c>
      <c r="E382" s="94">
        <v>0</v>
      </c>
      <c r="F382" s="93"/>
    </row>
    <row r="383" spans="2:6" ht="20.25" customHeight="1">
      <c r="C383" s="22">
        <f>+SUM(C359:C382)</f>
        <v>-11975410.179999996</v>
      </c>
      <c r="D383" s="22">
        <f t="shared" ref="D383:E383" si="1">+SUM(D359:D382)</f>
        <v>-37270180.559999995</v>
      </c>
      <c r="E383" s="22">
        <f t="shared" si="1"/>
        <v>-25294770.380000003</v>
      </c>
      <c r="F383" s="14"/>
    </row>
    <row r="387" spans="2:5">
      <c r="B387" s="6" t="s">
        <v>279</v>
      </c>
    </row>
    <row r="389" spans="2:5" ht="30.75" customHeight="1">
      <c r="B389" s="84" t="s">
        <v>280</v>
      </c>
      <c r="C389" s="85" t="s">
        <v>42</v>
      </c>
      <c r="D389" s="14" t="s">
        <v>43</v>
      </c>
      <c r="E389" s="14" t="s">
        <v>44</v>
      </c>
    </row>
    <row r="390" spans="2:5">
      <c r="B390" s="68" t="s">
        <v>281</v>
      </c>
      <c r="C390" s="16">
        <v>2160897.34</v>
      </c>
      <c r="D390" s="16">
        <v>2365641.54</v>
      </c>
      <c r="E390" s="16">
        <v>204744.2</v>
      </c>
    </row>
    <row r="391" spans="2:5">
      <c r="B391" s="34" t="s">
        <v>282</v>
      </c>
      <c r="C391" s="18">
        <v>4065496.83</v>
      </c>
      <c r="D391" s="18">
        <v>1602798.91</v>
      </c>
      <c r="E391" s="18">
        <v>-2462697.92</v>
      </c>
    </row>
    <row r="392" spans="2:5">
      <c r="B392" s="34" t="s">
        <v>283</v>
      </c>
      <c r="C392" s="18">
        <v>2978933.81</v>
      </c>
      <c r="D392" s="18">
        <v>6529295.2199999997</v>
      </c>
      <c r="E392" s="18">
        <v>3550361.41</v>
      </c>
    </row>
    <row r="393" spans="2:5">
      <c r="B393" s="34" t="s">
        <v>284</v>
      </c>
      <c r="C393" s="18">
        <v>2185397.59</v>
      </c>
      <c r="D393" s="18">
        <v>2185509.29</v>
      </c>
      <c r="E393" s="18">
        <v>111.7</v>
      </c>
    </row>
    <row r="394" spans="2:5">
      <c r="B394" s="34" t="s">
        <v>285</v>
      </c>
      <c r="C394" s="18">
        <v>172503.14</v>
      </c>
      <c r="D394" s="18">
        <v>172507.56</v>
      </c>
      <c r="E394" s="18">
        <v>4.42</v>
      </c>
    </row>
    <row r="395" spans="2:5">
      <c r="B395" s="34" t="s">
        <v>286</v>
      </c>
      <c r="C395" s="18">
        <v>129339.3</v>
      </c>
      <c r="D395" s="18">
        <v>129342.6</v>
      </c>
      <c r="E395" s="18">
        <v>3.3</v>
      </c>
    </row>
    <row r="396" spans="2:5">
      <c r="B396" s="34" t="s">
        <v>287</v>
      </c>
      <c r="C396" s="18">
        <v>39330.559999999998</v>
      </c>
      <c r="D396" s="18">
        <v>39331.449999999997</v>
      </c>
      <c r="E396" s="18">
        <v>0.89</v>
      </c>
    </row>
    <row r="397" spans="2:5">
      <c r="B397" s="34" t="s">
        <v>288</v>
      </c>
      <c r="C397" s="18">
        <v>293438.93</v>
      </c>
      <c r="D397" s="18">
        <v>293446.44</v>
      </c>
      <c r="E397" s="18">
        <v>7.51</v>
      </c>
    </row>
    <row r="398" spans="2:5">
      <c r="B398" s="34" t="s">
        <v>289</v>
      </c>
      <c r="C398" s="18">
        <v>18446.310000000001</v>
      </c>
      <c r="D398" s="18">
        <v>18446.84</v>
      </c>
      <c r="E398" s="18">
        <v>0.53</v>
      </c>
    </row>
    <row r="399" spans="2:5">
      <c r="B399" s="34" t="s">
        <v>290</v>
      </c>
      <c r="C399" s="18">
        <v>56118.7</v>
      </c>
      <c r="D399" s="18">
        <v>56120.13</v>
      </c>
      <c r="E399" s="18">
        <v>1.43</v>
      </c>
    </row>
    <row r="400" spans="2:5">
      <c r="B400" s="34" t="s">
        <v>291</v>
      </c>
      <c r="C400" s="18">
        <v>1.06</v>
      </c>
      <c r="D400" s="18">
        <v>1.06</v>
      </c>
      <c r="E400" s="18">
        <v>0</v>
      </c>
    </row>
    <row r="401" spans="2:5">
      <c r="B401" s="34" t="s">
        <v>292</v>
      </c>
      <c r="C401" s="18">
        <v>480122.33</v>
      </c>
      <c r="D401" s="18">
        <v>480130.67</v>
      </c>
      <c r="E401" s="18">
        <v>8.34</v>
      </c>
    </row>
    <row r="402" spans="2:5">
      <c r="B402" s="34" t="s">
        <v>293</v>
      </c>
      <c r="C402" s="18">
        <v>0.54</v>
      </c>
      <c r="D402" s="18">
        <v>0.54</v>
      </c>
      <c r="E402" s="18">
        <v>0</v>
      </c>
    </row>
    <row r="403" spans="2:5">
      <c r="B403" s="34" t="s">
        <v>294</v>
      </c>
      <c r="C403" s="18">
        <v>264946.64</v>
      </c>
      <c r="D403" s="18">
        <v>264953.67</v>
      </c>
      <c r="E403" s="18">
        <v>7.03</v>
      </c>
    </row>
    <row r="404" spans="2:5">
      <c r="B404" s="34" t="s">
        <v>295</v>
      </c>
      <c r="C404" s="18">
        <v>583822.81000000006</v>
      </c>
      <c r="D404" s="18">
        <v>583837.93999999994</v>
      </c>
      <c r="E404" s="18">
        <v>15.13</v>
      </c>
    </row>
    <row r="405" spans="2:5">
      <c r="B405" s="34" t="s">
        <v>296</v>
      </c>
      <c r="C405" s="18">
        <v>527039.46</v>
      </c>
      <c r="D405" s="18">
        <v>527054.92000000004</v>
      </c>
      <c r="E405" s="18">
        <v>15.46</v>
      </c>
    </row>
    <row r="406" spans="2:5">
      <c r="B406" s="34" t="s">
        <v>297</v>
      </c>
      <c r="C406" s="18">
        <v>7618802.7800000003</v>
      </c>
      <c r="D406" s="18">
        <v>4948026.78</v>
      </c>
      <c r="E406" s="18">
        <v>-2670776</v>
      </c>
    </row>
    <row r="407" spans="2:5">
      <c r="B407" s="34" t="s">
        <v>298</v>
      </c>
      <c r="C407" s="18">
        <v>6835399.2400000002</v>
      </c>
      <c r="D407" s="18">
        <v>8955080.0899999999</v>
      </c>
      <c r="E407" s="18">
        <v>2119680.85</v>
      </c>
    </row>
    <row r="408" spans="2:5">
      <c r="B408" s="34" t="s">
        <v>299</v>
      </c>
      <c r="C408" s="18">
        <v>2558678.7200000002</v>
      </c>
      <c r="D408" s="18">
        <v>2558810.21</v>
      </c>
      <c r="E408" s="18">
        <v>131.49</v>
      </c>
    </row>
    <row r="409" spans="2:5">
      <c r="B409" s="34" t="s">
        <v>300</v>
      </c>
      <c r="C409" s="18">
        <v>699049.52</v>
      </c>
      <c r="D409" s="18">
        <v>699067.39</v>
      </c>
      <c r="E409" s="18">
        <v>17.87</v>
      </c>
    </row>
    <row r="410" spans="2:5">
      <c r="B410" s="34" t="s">
        <v>301</v>
      </c>
      <c r="C410" s="18">
        <v>377442.89</v>
      </c>
      <c r="D410" s="18">
        <v>377452.54</v>
      </c>
      <c r="E410" s="18">
        <v>9.65</v>
      </c>
    </row>
    <row r="411" spans="2:5">
      <c r="B411" s="34" t="s">
        <v>302</v>
      </c>
      <c r="C411" s="18">
        <v>11641.9</v>
      </c>
      <c r="D411" s="18">
        <v>11642</v>
      </c>
      <c r="E411" s="18">
        <v>0.1</v>
      </c>
    </row>
    <row r="412" spans="2:5">
      <c r="B412" s="34" t="s">
        <v>303</v>
      </c>
      <c r="C412" s="18">
        <v>6021812.7999999998</v>
      </c>
      <c r="D412" s="18">
        <v>8087490.7300000004</v>
      </c>
      <c r="E412" s="18">
        <v>2065677.93</v>
      </c>
    </row>
    <row r="413" spans="2:5">
      <c r="B413" s="34" t="s">
        <v>304</v>
      </c>
      <c r="C413" s="18">
        <v>1576015.77</v>
      </c>
      <c r="D413" s="18">
        <v>2499116.9700000002</v>
      </c>
      <c r="E413" s="18">
        <v>923101.2</v>
      </c>
    </row>
    <row r="414" spans="2:5">
      <c r="B414" s="34" t="s">
        <v>305</v>
      </c>
      <c r="C414" s="18">
        <v>4671542.1100000003</v>
      </c>
      <c r="D414" s="18">
        <v>4671780.8899999997</v>
      </c>
      <c r="E414" s="18">
        <v>238.78</v>
      </c>
    </row>
    <row r="415" spans="2:5">
      <c r="B415" s="34" t="s">
        <v>306</v>
      </c>
      <c r="C415" s="18">
        <v>4065956.18</v>
      </c>
      <c r="D415" s="18">
        <v>4708395.13</v>
      </c>
      <c r="E415" s="18">
        <v>642438.94999999995</v>
      </c>
    </row>
    <row r="416" spans="2:5">
      <c r="B416" s="34" t="s">
        <v>307</v>
      </c>
      <c r="C416" s="18">
        <v>8761132.4000000004</v>
      </c>
      <c r="D416" s="18">
        <v>8762104</v>
      </c>
      <c r="E416" s="18">
        <v>971.6</v>
      </c>
    </row>
    <row r="417" spans="2:5">
      <c r="B417" s="34" t="s">
        <v>308</v>
      </c>
      <c r="C417" s="18">
        <v>10362664.789999999</v>
      </c>
      <c r="D417" s="18">
        <v>9246802.25</v>
      </c>
      <c r="E417" s="18">
        <v>-1115862.54</v>
      </c>
    </row>
    <row r="418" spans="2:5">
      <c r="B418" s="34" t="s">
        <v>309</v>
      </c>
      <c r="C418" s="18">
        <v>3262999</v>
      </c>
      <c r="D418" s="18">
        <v>3262999</v>
      </c>
      <c r="E418" s="18">
        <v>0</v>
      </c>
    </row>
    <row r="419" spans="2:5">
      <c r="B419" s="34" t="s">
        <v>310</v>
      </c>
      <c r="C419" s="18">
        <v>2198201</v>
      </c>
      <c r="D419" s="18">
        <v>0</v>
      </c>
      <c r="E419" s="18">
        <v>-2198201</v>
      </c>
    </row>
    <row r="420" spans="2:5">
      <c r="B420" s="34" t="s">
        <v>311</v>
      </c>
      <c r="C420" s="18">
        <v>21169.65</v>
      </c>
      <c r="D420" s="18">
        <v>21169.65</v>
      </c>
      <c r="E420" s="18">
        <v>0</v>
      </c>
    </row>
    <row r="421" spans="2:5">
      <c r="B421" s="34" t="s">
        <v>312</v>
      </c>
      <c r="C421" s="18">
        <v>-667.9</v>
      </c>
      <c r="D421" s="18">
        <v>-667.9</v>
      </c>
      <c r="E421" s="18">
        <v>0</v>
      </c>
    </row>
    <row r="422" spans="2:5">
      <c r="B422" s="19" t="s">
        <v>313</v>
      </c>
      <c r="C422" s="20">
        <v>1928529.42</v>
      </c>
      <c r="D422" s="20">
        <v>2176700.5699999998</v>
      </c>
      <c r="E422" s="20">
        <v>248171.15</v>
      </c>
    </row>
    <row r="423" spans="2:5" ht="21.75" customHeight="1">
      <c r="C423" s="22">
        <f>SUM(C389:C422)</f>
        <v>74926205.620000005</v>
      </c>
      <c r="D423" s="22">
        <f>SUM(D389:D422)</f>
        <v>76234389.079999983</v>
      </c>
      <c r="E423" s="22">
        <f>SUM(E389:E422)</f>
        <v>1308183.4599999995</v>
      </c>
    </row>
    <row r="424" spans="2:5">
      <c r="C424" s="88"/>
    </row>
    <row r="426" spans="2:5" ht="24" customHeight="1">
      <c r="B426" s="84" t="s">
        <v>314</v>
      </c>
      <c r="C426" s="85" t="s">
        <v>44</v>
      </c>
      <c r="D426" s="14" t="s">
        <v>315</v>
      </c>
      <c r="E426" s="11"/>
    </row>
    <row r="427" spans="2:5">
      <c r="B427" s="15" t="s">
        <v>316</v>
      </c>
      <c r="C427" s="92"/>
      <c r="D427" s="16"/>
      <c r="E427" s="35"/>
    </row>
    <row r="428" spans="2:5">
      <c r="B428" s="17"/>
      <c r="C428" s="36"/>
      <c r="D428" s="18"/>
      <c r="E428" s="35"/>
    </row>
    <row r="429" spans="2:5">
      <c r="B429" s="17" t="s">
        <v>317</v>
      </c>
      <c r="C429" s="36">
        <v>4562833.24</v>
      </c>
      <c r="D429" s="18"/>
      <c r="E429" s="35"/>
    </row>
    <row r="430" spans="2:5" ht="19.5">
      <c r="B430" s="17"/>
      <c r="C430" s="102"/>
      <c r="D430" s="18"/>
      <c r="E430" s="35"/>
    </row>
    <row r="431" spans="2:5">
      <c r="B431" s="17" t="s">
        <v>318</v>
      </c>
      <c r="C431" s="36"/>
      <c r="D431" s="18"/>
      <c r="E431" s="35"/>
    </row>
    <row r="432" spans="2:5">
      <c r="B432" s="17"/>
      <c r="C432" s="36"/>
      <c r="D432" s="18"/>
      <c r="E432" s="35"/>
    </row>
    <row r="433" spans="2:7">
      <c r="B433" s="17" t="s">
        <v>110</v>
      </c>
      <c r="C433" s="36"/>
      <c r="D433" s="18"/>
      <c r="E433" s="35"/>
      <c r="F433" s="11"/>
      <c r="G433" s="11"/>
    </row>
    <row r="434" spans="2:7">
      <c r="B434" s="19"/>
      <c r="C434" s="40"/>
      <c r="D434" s="20"/>
      <c r="E434" s="35"/>
      <c r="F434" s="11"/>
      <c r="G434" s="11"/>
    </row>
    <row r="435" spans="2:7" ht="18" customHeight="1">
      <c r="C435" s="14">
        <f>+SUM(C426:C433)</f>
        <v>4562833.24</v>
      </c>
      <c r="D435" s="14"/>
      <c r="E435" s="11"/>
      <c r="F435" s="11"/>
      <c r="G435" s="11"/>
    </row>
    <row r="436" spans="2:7">
      <c r="C436" s="88"/>
      <c r="F436" s="11"/>
      <c r="G436" s="11"/>
    </row>
    <row r="437" spans="2:7" ht="15">
      <c r="B437" t="s">
        <v>319</v>
      </c>
      <c r="F437" s="11"/>
      <c r="G437" s="11"/>
    </row>
    <row r="438" spans="2:7">
      <c r="F438" s="11"/>
      <c r="G438" s="11"/>
    </row>
    <row r="439" spans="2:7">
      <c r="F439" s="11"/>
      <c r="G439" s="11"/>
    </row>
    <row r="440" spans="2:7">
      <c r="B440" s="6" t="s">
        <v>320</v>
      </c>
      <c r="F440" s="11"/>
      <c r="G440" s="11"/>
    </row>
    <row r="441" spans="2:7" ht="12" customHeight="1">
      <c r="B441" s="6" t="s">
        <v>321</v>
      </c>
      <c r="F441" s="11"/>
      <c r="G441" s="11"/>
    </row>
    <row r="442" spans="2:7">
      <c r="B442" s="156"/>
      <c r="C442" s="156"/>
      <c r="D442" s="156"/>
      <c r="E442" s="156"/>
      <c r="F442" s="11"/>
      <c r="G442" s="11"/>
    </row>
    <row r="443" spans="2:7">
      <c r="B443" s="103"/>
      <c r="C443" s="103"/>
      <c r="D443" s="103"/>
      <c r="E443" s="103"/>
      <c r="F443" s="11"/>
      <c r="G443" s="11"/>
    </row>
    <row r="444" spans="2:7">
      <c r="B444" s="135" t="s">
        <v>322</v>
      </c>
      <c r="C444" s="136"/>
      <c r="D444" s="136"/>
      <c r="E444" s="137"/>
      <c r="F444" s="11"/>
      <c r="G444" s="11"/>
    </row>
    <row r="445" spans="2:7">
      <c r="B445" s="138" t="s">
        <v>323</v>
      </c>
      <c r="C445" s="139"/>
      <c r="D445" s="139"/>
      <c r="E445" s="140"/>
      <c r="F445" s="11"/>
      <c r="G445" s="104"/>
    </row>
    <row r="446" spans="2:7">
      <c r="B446" s="141" t="s">
        <v>324</v>
      </c>
      <c r="C446" s="142"/>
      <c r="D446" s="142"/>
      <c r="E446" s="143"/>
      <c r="F446" s="11"/>
      <c r="G446" s="104"/>
    </row>
    <row r="447" spans="2:7">
      <c r="B447" s="144" t="s">
        <v>325</v>
      </c>
      <c r="C447" s="145"/>
      <c r="E447" s="105">
        <f>+[1]EAI!I64</f>
        <v>79469302.620000005</v>
      </c>
      <c r="F447" s="11"/>
      <c r="G447" s="104"/>
    </row>
    <row r="448" spans="2:7">
      <c r="B448" s="132"/>
      <c r="C448" s="132"/>
      <c r="D448" s="11"/>
      <c r="F448" s="11"/>
      <c r="G448" s="104"/>
    </row>
    <row r="449" spans="2:7">
      <c r="B449" s="151" t="s">
        <v>326</v>
      </c>
      <c r="C449" s="151"/>
      <c r="D449" s="106"/>
      <c r="E449" s="107">
        <f>SUM(D449:D454)</f>
        <v>0</v>
      </c>
      <c r="F449" s="11"/>
      <c r="G449" s="11"/>
    </row>
    <row r="450" spans="2:7">
      <c r="B450" s="129" t="s">
        <v>327</v>
      </c>
      <c r="C450" s="129"/>
      <c r="D450" s="108"/>
      <c r="E450" s="109"/>
      <c r="F450" s="11"/>
      <c r="G450" s="11"/>
    </row>
    <row r="451" spans="2:7">
      <c r="B451" s="129" t="s">
        <v>328</v>
      </c>
      <c r="C451" s="129"/>
      <c r="D451" s="108"/>
      <c r="E451" s="109"/>
      <c r="F451" s="11"/>
      <c r="G451" s="11"/>
    </row>
    <row r="452" spans="2:7">
      <c r="B452" s="129" t="s">
        <v>329</v>
      </c>
      <c r="C452" s="129"/>
      <c r="D452" s="108"/>
      <c r="E452" s="109"/>
      <c r="F452" s="11"/>
      <c r="G452" s="11"/>
    </row>
    <row r="453" spans="2:7">
      <c r="B453" s="129" t="s">
        <v>330</v>
      </c>
      <c r="C453" s="129"/>
      <c r="D453" s="108"/>
      <c r="E453" s="109"/>
      <c r="F453" s="11"/>
      <c r="G453" s="11"/>
    </row>
    <row r="454" spans="2:7">
      <c r="B454" s="149" t="s">
        <v>331</v>
      </c>
      <c r="C454" s="150"/>
      <c r="D454" s="108"/>
      <c r="E454" s="109"/>
      <c r="F454" s="11"/>
      <c r="G454" s="11"/>
    </row>
    <row r="455" spans="2:7">
      <c r="B455" s="132"/>
      <c r="C455" s="132"/>
      <c r="D455" s="11"/>
      <c r="F455" s="11"/>
      <c r="G455" s="11"/>
    </row>
    <row r="456" spans="2:7">
      <c r="B456" s="151" t="s">
        <v>332</v>
      </c>
      <c r="C456" s="151"/>
      <c r="D456" s="106"/>
      <c r="E456" s="110">
        <f>SUM(D456:D460)</f>
        <v>0</v>
      </c>
      <c r="F456" s="11"/>
      <c r="G456" s="11"/>
    </row>
    <row r="457" spans="2:7">
      <c r="B457" s="129" t="s">
        <v>333</v>
      </c>
      <c r="C457" s="129"/>
      <c r="D457" s="108"/>
      <c r="E457" s="109"/>
      <c r="F457" s="11"/>
      <c r="G457" s="11"/>
    </row>
    <row r="458" spans="2:7">
      <c r="B458" s="129" t="s">
        <v>334</v>
      </c>
      <c r="C458" s="129"/>
      <c r="D458" s="108"/>
      <c r="E458" s="109"/>
      <c r="F458" s="11"/>
      <c r="G458" s="11"/>
    </row>
    <row r="459" spans="2:7">
      <c r="B459" s="129" t="s">
        <v>335</v>
      </c>
      <c r="C459" s="129"/>
      <c r="D459" s="108"/>
      <c r="E459" s="109"/>
      <c r="F459" s="11"/>
      <c r="G459" s="11"/>
    </row>
    <row r="460" spans="2:7">
      <c r="B460" s="146" t="s">
        <v>336</v>
      </c>
      <c r="C460" s="147"/>
      <c r="D460" s="111"/>
      <c r="E460" s="112"/>
      <c r="F460" s="11"/>
      <c r="G460" s="11"/>
    </row>
    <row r="461" spans="2:7">
      <c r="B461" s="132"/>
      <c r="C461" s="132"/>
      <c r="F461" s="11"/>
      <c r="G461" s="11"/>
    </row>
    <row r="462" spans="2:7">
      <c r="B462" s="148" t="s">
        <v>337</v>
      </c>
      <c r="C462" s="148"/>
      <c r="E462" s="113">
        <f>+E447+E449-E456</f>
        <v>79469302.620000005</v>
      </c>
      <c r="F462" s="11"/>
      <c r="G462" s="104"/>
    </row>
    <row r="463" spans="2:7">
      <c r="B463" s="103"/>
      <c r="C463" s="103"/>
      <c r="D463" s="103"/>
      <c r="E463" s="103"/>
      <c r="F463" s="11"/>
      <c r="G463" s="11"/>
    </row>
    <row r="464" spans="2:7">
      <c r="B464" s="103"/>
      <c r="C464" s="103"/>
      <c r="D464" s="103"/>
      <c r="E464" s="103"/>
      <c r="F464" s="11"/>
      <c r="G464" s="11"/>
    </row>
    <row r="465" spans="2:7">
      <c r="B465" s="135" t="s">
        <v>338</v>
      </c>
      <c r="C465" s="136"/>
      <c r="D465" s="136"/>
      <c r="E465" s="137"/>
      <c r="F465" s="11"/>
      <c r="G465" s="11"/>
    </row>
    <row r="466" spans="2:7">
      <c r="B466" s="138" t="s">
        <v>323</v>
      </c>
      <c r="C466" s="139"/>
      <c r="D466" s="139"/>
      <c r="E466" s="140"/>
      <c r="F466" s="11"/>
      <c r="G466" s="11"/>
    </row>
    <row r="467" spans="2:7">
      <c r="B467" s="141" t="s">
        <v>324</v>
      </c>
      <c r="C467" s="142"/>
      <c r="D467" s="142"/>
      <c r="E467" s="143"/>
      <c r="F467" s="11"/>
      <c r="G467" s="11"/>
    </row>
    <row r="468" spans="2:7">
      <c r="B468" s="144" t="s">
        <v>339</v>
      </c>
      <c r="C468" s="145"/>
      <c r="E468" s="114">
        <f>+[1]CAdmon!J22</f>
        <v>38509727.780000001</v>
      </c>
      <c r="F468" s="11"/>
      <c r="G468" s="11"/>
    </row>
    <row r="469" spans="2:7">
      <c r="B469" s="132"/>
      <c r="C469" s="132"/>
      <c r="F469" s="11"/>
      <c r="G469" s="11"/>
    </row>
    <row r="470" spans="2:7">
      <c r="B470" s="134" t="s">
        <v>340</v>
      </c>
      <c r="C470" s="134"/>
      <c r="D470" s="106"/>
      <c r="E470" s="115">
        <f>SUM(D470:D487)</f>
        <v>0</v>
      </c>
      <c r="F470" s="11"/>
      <c r="G470" s="11"/>
    </row>
    <row r="471" spans="2:7">
      <c r="B471" s="129" t="s">
        <v>341</v>
      </c>
      <c r="C471" s="129"/>
      <c r="D471" s="108"/>
      <c r="E471" s="116"/>
      <c r="F471" s="11"/>
      <c r="G471" s="11"/>
    </row>
    <row r="472" spans="2:7">
      <c r="B472" s="129" t="s">
        <v>342</v>
      </c>
      <c r="C472" s="129"/>
      <c r="D472" s="108"/>
      <c r="E472" s="116"/>
      <c r="F472" s="11"/>
      <c r="G472" s="11"/>
    </row>
    <row r="473" spans="2:7">
      <c r="B473" s="129" t="s">
        <v>343</v>
      </c>
      <c r="C473" s="129"/>
      <c r="D473" s="108"/>
      <c r="E473" s="116"/>
      <c r="F473" s="11"/>
      <c r="G473" s="11"/>
    </row>
    <row r="474" spans="2:7">
      <c r="B474" s="129" t="s">
        <v>344</v>
      </c>
      <c r="C474" s="129"/>
      <c r="D474" s="108"/>
      <c r="E474" s="116"/>
      <c r="F474" s="11"/>
      <c r="G474" s="11"/>
    </row>
    <row r="475" spans="2:7">
      <c r="B475" s="129" t="s">
        <v>345</v>
      </c>
      <c r="C475" s="129"/>
      <c r="D475" s="108"/>
      <c r="E475" s="116"/>
      <c r="F475" s="11"/>
      <c r="G475" s="104"/>
    </row>
    <row r="476" spans="2:7">
      <c r="B476" s="129" t="s">
        <v>346</v>
      </c>
      <c r="C476" s="129"/>
      <c r="D476" s="108"/>
      <c r="E476" s="116"/>
      <c r="F476" s="11"/>
      <c r="G476" s="11"/>
    </row>
    <row r="477" spans="2:7">
      <c r="B477" s="129" t="s">
        <v>347</v>
      </c>
      <c r="C477" s="129"/>
      <c r="D477" s="108"/>
      <c r="E477" s="116"/>
      <c r="F477" s="11"/>
      <c r="G477" s="104"/>
    </row>
    <row r="478" spans="2:7">
      <c r="B478" s="129" t="s">
        <v>348</v>
      </c>
      <c r="C478" s="129"/>
      <c r="D478" s="108"/>
      <c r="E478" s="116"/>
      <c r="F478" s="11"/>
      <c r="G478" s="11"/>
    </row>
    <row r="479" spans="2:7">
      <c r="B479" s="129" t="s">
        <v>349</v>
      </c>
      <c r="C479" s="129"/>
      <c r="D479" s="108"/>
      <c r="E479" s="116"/>
      <c r="F479" s="11"/>
      <c r="G479" s="104"/>
    </row>
    <row r="480" spans="2:7">
      <c r="B480" s="129" t="s">
        <v>350</v>
      </c>
      <c r="C480" s="129"/>
      <c r="D480" s="108"/>
      <c r="E480" s="116"/>
      <c r="F480" s="11"/>
      <c r="G480" s="104"/>
    </row>
    <row r="481" spans="2:8">
      <c r="B481" s="129" t="s">
        <v>351</v>
      </c>
      <c r="C481" s="129"/>
      <c r="D481" s="108"/>
      <c r="E481" s="116"/>
      <c r="F481" s="11"/>
      <c r="G481" s="104"/>
      <c r="H481" s="117"/>
    </row>
    <row r="482" spans="2:8">
      <c r="B482" s="129" t="s">
        <v>352</v>
      </c>
      <c r="C482" s="129"/>
      <c r="D482" s="108"/>
      <c r="E482" s="116"/>
      <c r="F482" s="11"/>
      <c r="G482" s="104"/>
      <c r="H482" s="117"/>
    </row>
    <row r="483" spans="2:8">
      <c r="B483" s="129" t="s">
        <v>353</v>
      </c>
      <c r="C483" s="129"/>
      <c r="D483" s="108"/>
      <c r="E483" s="116"/>
      <c r="F483" s="11"/>
      <c r="G483" s="118"/>
    </row>
    <row r="484" spans="2:8">
      <c r="B484" s="129" t="s">
        <v>354</v>
      </c>
      <c r="C484" s="129"/>
      <c r="D484" s="108"/>
      <c r="E484" s="116"/>
      <c r="F484" s="11"/>
      <c r="G484" s="11"/>
    </row>
    <row r="485" spans="2:8">
      <c r="B485" s="129" t="s">
        <v>355</v>
      </c>
      <c r="C485" s="129"/>
      <c r="D485" s="108"/>
      <c r="E485" s="116"/>
      <c r="F485" s="11"/>
      <c r="G485" s="11"/>
    </row>
    <row r="486" spans="2:8" ht="12.75" customHeight="1">
      <c r="B486" s="129" t="s">
        <v>356</v>
      </c>
      <c r="C486" s="129"/>
      <c r="D486" s="108"/>
      <c r="E486" s="116"/>
      <c r="F486" s="11"/>
      <c r="G486" s="11"/>
    </row>
    <row r="487" spans="2:8">
      <c r="B487" s="130" t="s">
        <v>357</v>
      </c>
      <c r="C487" s="131"/>
      <c r="D487" s="119"/>
      <c r="E487" s="116"/>
      <c r="F487" s="11"/>
      <c r="G487" s="11"/>
    </row>
    <row r="488" spans="2:8">
      <c r="B488" s="132"/>
      <c r="C488" s="132"/>
      <c r="F488" s="11"/>
      <c r="G488" s="11"/>
    </row>
    <row r="489" spans="2:8">
      <c r="B489" s="134" t="s">
        <v>358</v>
      </c>
      <c r="C489" s="134"/>
      <c r="D489" s="106"/>
      <c r="E489" s="115">
        <f>SUM(D489:D496)</f>
        <v>0</v>
      </c>
      <c r="F489" s="11"/>
      <c r="G489" s="11"/>
    </row>
    <row r="490" spans="2:8">
      <c r="B490" s="129" t="s">
        <v>359</v>
      </c>
      <c r="C490" s="129"/>
      <c r="D490" s="108"/>
      <c r="E490" s="116"/>
      <c r="F490" s="11"/>
      <c r="G490" s="11"/>
    </row>
    <row r="491" spans="2:8">
      <c r="B491" s="129" t="s">
        <v>360</v>
      </c>
      <c r="C491" s="129"/>
      <c r="D491" s="108"/>
      <c r="E491" s="116"/>
      <c r="F491" s="11"/>
      <c r="G491" s="11"/>
    </row>
    <row r="492" spans="2:8">
      <c r="B492" s="129" t="s">
        <v>361</v>
      </c>
      <c r="C492" s="129"/>
      <c r="D492" s="108"/>
      <c r="E492" s="116"/>
      <c r="F492" s="11"/>
      <c r="G492" s="11"/>
    </row>
    <row r="493" spans="2:8">
      <c r="B493" s="129" t="s">
        <v>362</v>
      </c>
      <c r="C493" s="129"/>
      <c r="D493" s="108"/>
      <c r="E493" s="116"/>
      <c r="F493" s="11"/>
      <c r="G493" s="11"/>
    </row>
    <row r="494" spans="2:8">
      <c r="B494" s="129" t="s">
        <v>363</v>
      </c>
      <c r="C494" s="129"/>
      <c r="D494" s="108"/>
      <c r="E494" s="116"/>
      <c r="F494" s="11"/>
      <c r="G494" s="11"/>
    </row>
    <row r="495" spans="2:8">
      <c r="B495" s="129" t="s">
        <v>364</v>
      </c>
      <c r="C495" s="129"/>
      <c r="D495" s="108"/>
      <c r="E495" s="116"/>
      <c r="F495" s="11"/>
      <c r="G495" s="11"/>
    </row>
    <row r="496" spans="2:8">
      <c r="B496" s="130" t="s">
        <v>365</v>
      </c>
      <c r="C496" s="131"/>
      <c r="D496" s="108"/>
      <c r="E496" s="116"/>
      <c r="F496" s="11"/>
      <c r="G496" s="11"/>
    </row>
    <row r="497" spans="2:7">
      <c r="B497" s="132"/>
      <c r="C497" s="132"/>
      <c r="F497" s="11"/>
      <c r="G497" s="11"/>
    </row>
    <row r="498" spans="2:7">
      <c r="B498" s="120" t="s">
        <v>366</v>
      </c>
      <c r="E498" s="113">
        <f>+E468-E470+E489</f>
        <v>38509727.780000001</v>
      </c>
      <c r="F498" s="104"/>
      <c r="G498" s="104"/>
    </row>
    <row r="499" spans="2:7">
      <c r="F499" s="121"/>
      <c r="G499" s="11"/>
    </row>
    <row r="500" spans="2:7">
      <c r="F500" s="11"/>
      <c r="G500" s="11"/>
    </row>
    <row r="501" spans="2:7">
      <c r="F501" s="122"/>
      <c r="G501" s="11"/>
    </row>
    <row r="502" spans="2:7">
      <c r="F502" s="122"/>
      <c r="G502" s="11"/>
    </row>
    <row r="503" spans="2:7">
      <c r="F503" s="122"/>
      <c r="G503" s="11"/>
    </row>
    <row r="504" spans="2:7">
      <c r="F504" s="11"/>
      <c r="G504" s="11"/>
    </row>
    <row r="505" spans="2:7">
      <c r="B505" s="133" t="s">
        <v>367</v>
      </c>
      <c r="C505" s="133"/>
      <c r="D505" s="133"/>
      <c r="E505" s="133"/>
      <c r="F505" s="133"/>
      <c r="G505" s="11"/>
    </row>
    <row r="506" spans="2:7">
      <c r="B506" s="123"/>
      <c r="C506" s="123"/>
      <c r="D506" s="123"/>
      <c r="E506" s="123"/>
      <c r="F506" s="123"/>
      <c r="G506" s="11"/>
    </row>
    <row r="507" spans="2:7">
      <c r="B507" s="123"/>
      <c r="C507" s="123"/>
      <c r="D507" s="123"/>
      <c r="E507" s="123"/>
      <c r="F507" s="123"/>
      <c r="G507" s="11"/>
    </row>
    <row r="508" spans="2:7" ht="21" customHeight="1">
      <c r="B508" s="54" t="s">
        <v>368</v>
      </c>
      <c r="C508" s="55" t="s">
        <v>42</v>
      </c>
      <c r="D508" s="82" t="s">
        <v>43</v>
      </c>
      <c r="E508" s="82" t="s">
        <v>44</v>
      </c>
      <c r="F508" s="11"/>
      <c r="G508" s="11"/>
    </row>
    <row r="509" spans="2:7">
      <c r="B509" s="15" t="s">
        <v>369</v>
      </c>
      <c r="C509" s="124">
        <v>0</v>
      </c>
      <c r="D509" s="92"/>
      <c r="E509" s="92"/>
      <c r="F509" s="11"/>
      <c r="G509" s="11"/>
    </row>
    <row r="510" spans="2:7" ht="19.5">
      <c r="B510" s="17"/>
      <c r="C510" s="125">
        <v>0</v>
      </c>
      <c r="D510" s="102"/>
      <c r="E510" s="36"/>
      <c r="F510" s="11"/>
      <c r="G510" s="11"/>
    </row>
    <row r="511" spans="2:7">
      <c r="B511" s="19"/>
      <c r="C511" s="126">
        <v>0</v>
      </c>
      <c r="D511" s="127">
        <v>0</v>
      </c>
      <c r="E511" s="127">
        <v>0</v>
      </c>
      <c r="F511" s="11"/>
      <c r="G511" s="11"/>
    </row>
    <row r="512" spans="2:7" ht="21" customHeight="1">
      <c r="C512" s="14">
        <f>SUM(C510:C511)</f>
        <v>0</v>
      </c>
      <c r="D512" s="14">
        <f>SUM(D510:D511)</f>
        <v>0</v>
      </c>
      <c r="E512" s="14">
        <f>SUM(E510:E511)</f>
        <v>0</v>
      </c>
      <c r="F512" s="11"/>
      <c r="G512" s="11"/>
    </row>
    <row r="513" spans="2:7">
      <c r="F513" s="11"/>
      <c r="G513" s="11"/>
    </row>
    <row r="514" spans="2:7">
      <c r="F514" s="11"/>
      <c r="G514" s="11"/>
    </row>
    <row r="515" spans="2:7">
      <c r="F515" s="11"/>
      <c r="G515" s="11"/>
    </row>
    <row r="516" spans="2:7">
      <c r="F516" s="11"/>
      <c r="G516" s="11"/>
    </row>
    <row r="517" spans="2:7">
      <c r="B517" s="128" t="s">
        <v>370</v>
      </c>
      <c r="F517" s="11"/>
      <c r="G517" s="11"/>
    </row>
    <row r="518" spans="2:7" ht="12" customHeight="1">
      <c r="F518" s="11"/>
      <c r="G518" s="11"/>
    </row>
    <row r="519" spans="2:7">
      <c r="C519" s="103"/>
      <c r="D519" s="103"/>
      <c r="E519" s="103"/>
    </row>
    <row r="520" spans="2:7">
      <c r="C520" s="103"/>
      <c r="D520" s="103"/>
      <c r="E520" s="103"/>
    </row>
    <row r="521" spans="2:7">
      <c r="C521" s="103"/>
      <c r="D521" s="103"/>
      <c r="E521" s="103"/>
    </row>
    <row r="524" spans="2:7" ht="12.75" customHeight="1"/>
    <row r="527" spans="2:7" ht="12.75" customHeight="1"/>
  </sheetData>
  <mergeCells count="64">
    <mergeCell ref="D234:E234"/>
    <mergeCell ref="A2:L2"/>
    <mergeCell ref="A3:L3"/>
    <mergeCell ref="A4:L4"/>
    <mergeCell ref="D65:E65"/>
    <mergeCell ref="D227:E227"/>
    <mergeCell ref="B450:C450"/>
    <mergeCell ref="D241:E241"/>
    <mergeCell ref="D248:E248"/>
    <mergeCell ref="D273:E273"/>
    <mergeCell ref="D279:E279"/>
    <mergeCell ref="B442:E442"/>
    <mergeCell ref="B444:E444"/>
    <mergeCell ref="B445:E445"/>
    <mergeCell ref="B446:E446"/>
    <mergeCell ref="B447:C447"/>
    <mergeCell ref="B448:C448"/>
    <mergeCell ref="B449:C449"/>
    <mergeCell ref="B462:C462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76:C476"/>
    <mergeCell ref="B465:E465"/>
    <mergeCell ref="B466:E466"/>
    <mergeCell ref="B467:E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88:C488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95:C495"/>
    <mergeCell ref="B496:C496"/>
    <mergeCell ref="B497:C497"/>
    <mergeCell ref="B505:F505"/>
    <mergeCell ref="B489:C489"/>
    <mergeCell ref="B490:C490"/>
    <mergeCell ref="B491:C491"/>
    <mergeCell ref="B492:C492"/>
    <mergeCell ref="B493:C493"/>
    <mergeCell ref="B494:C494"/>
  </mergeCells>
  <dataValidations count="4">
    <dataValidation allowBlank="1" showInputMessage="1" showErrorMessage="1" prompt="Especificar origen de dicho recurso: Federal, Estatal, Municipal, Particulares." sqref="D223 D230 D237"/>
    <dataValidation allowBlank="1" showInputMessage="1" showErrorMessage="1" prompt="Características cualitativas significativas que les impacten financieramente." sqref="D166:E166 E223 E230 E237"/>
    <dataValidation allowBlank="1" showInputMessage="1" showErrorMessage="1" prompt="Corresponde al número de la cuenta de acuerdo al Plan de Cuentas emitido por el CONAC (DOF 22/11/2010)." sqref="B166"/>
    <dataValidation allowBlank="1" showInputMessage="1" showErrorMessage="1" prompt="Saldo final del periodo que corresponde la cuenta pública presentada (mensual:  enero, febrero, marzo, etc.; trimestral: 1er, 2do, 3ro. o 4to.)." sqref="C166 C223 C230 C237"/>
  </dataValidations>
  <pageMargins left="0.25" right="0.25" top="0.75" bottom="0.75" header="0.3" footer="0.3"/>
  <pageSetup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Araceli Alonso Valdivia</dc:creator>
  <cp:lastModifiedBy>Martha Araceli Alonso Valdivia</cp:lastModifiedBy>
  <cp:lastPrinted>2017-09-05T18:12:45Z</cp:lastPrinted>
  <dcterms:created xsi:type="dcterms:W3CDTF">2017-09-05T18:07:49Z</dcterms:created>
  <dcterms:modified xsi:type="dcterms:W3CDTF">2017-09-05T18:13:49Z</dcterms:modified>
</cp:coreProperties>
</file>