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ocuments\LUPITA\2022\EDOS FINANCIEROS\TRIMESTRE 2\Informacion presupuestaria\"/>
    </mc:Choice>
  </mc:AlternateContent>
  <bookViews>
    <workbookView xWindow="0" yWindow="0" windowWidth="24000" windowHeight="9735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EAI!$A$1:$H$45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E38" i="1"/>
  <c r="H37" i="1"/>
  <c r="G37" i="1"/>
  <c r="F37" i="1"/>
  <c r="E37" i="1"/>
  <c r="D37" i="1"/>
  <c r="C37" i="1"/>
  <c r="C39" i="1" s="1"/>
  <c r="G35" i="1"/>
  <c r="H35" i="1" s="1"/>
  <c r="E35" i="1"/>
  <c r="G34" i="1"/>
  <c r="G31" i="1" s="1"/>
  <c r="E34" i="1"/>
  <c r="H33" i="1"/>
  <c r="E33" i="1"/>
  <c r="H32" i="1"/>
  <c r="E32" i="1"/>
  <c r="E31" i="1" s="1"/>
  <c r="F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H21" i="1" s="1"/>
  <c r="E22" i="1"/>
  <c r="G21" i="1"/>
  <c r="F21" i="1"/>
  <c r="E21" i="1"/>
  <c r="D21" i="1"/>
  <c r="C21" i="1"/>
  <c r="F16" i="1"/>
  <c r="D16" i="1"/>
  <c r="C16" i="1"/>
  <c r="H14" i="1"/>
  <c r="E14" i="1"/>
  <c r="G13" i="1"/>
  <c r="H13" i="1" s="1"/>
  <c r="E13" i="1"/>
  <c r="G12" i="1"/>
  <c r="H12" i="1" s="1"/>
  <c r="E12" i="1"/>
  <c r="G11" i="1"/>
  <c r="G16" i="1" s="1"/>
  <c r="E11" i="1"/>
  <c r="H10" i="1"/>
  <c r="E10" i="1"/>
  <c r="H9" i="1"/>
  <c r="E9" i="1"/>
  <c r="H8" i="1"/>
  <c r="E8" i="1"/>
  <c r="H7" i="1"/>
  <c r="E7" i="1"/>
  <c r="H6" i="1"/>
  <c r="E6" i="1"/>
  <c r="H5" i="1"/>
  <c r="E5" i="1"/>
  <c r="G39" i="1" l="1"/>
  <c r="H34" i="1"/>
  <c r="D39" i="1"/>
  <c r="E16" i="1"/>
  <c r="E39" i="1"/>
  <c r="H31" i="1"/>
  <c r="F39" i="1"/>
  <c r="H39" i="1"/>
  <c r="H11" i="1"/>
  <c r="H16" i="1" s="1"/>
</calcChain>
</file>

<file path=xl/sharedStrings.xml><?xml version="1.0" encoding="utf-8"?>
<sst xmlns="http://schemas.openxmlformats.org/spreadsheetml/2006/main" count="99" uniqueCount="51">
  <si>
    <t>INSTITUTO TECNOLOGICO SUPERIOR DE IRAPUATO
Estado Analítico de Ingresos
Del 1 de Enero al 30 de Junio de 2022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</si>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</sst>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6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3" fontId="4" fillId="0" borderId="6" xfId="1" applyNumberFormat="1" applyFont="1" applyBorder="1" applyAlignment="1" applyProtection="1">
      <alignment vertical="top"/>
      <protection locked="0"/>
    </xf>
    <xf numFmtId="49" fontId="5" fillId="0" borderId="0" xfId="1" applyNumberFormat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6" fillId="0" borderId="7" xfId="1" applyFont="1" applyBorder="1" applyAlignment="1" applyProtection="1">
      <alignment vertical="top"/>
      <protection locked="0"/>
    </xf>
    <xf numFmtId="0" fontId="6" fillId="0" borderId="0" xfId="1" applyFont="1" applyAlignment="1" applyProtection="1">
      <alignment vertical="top" wrapText="1"/>
      <protection locked="0"/>
    </xf>
    <xf numFmtId="3" fontId="4" fillId="0" borderId="13" xfId="1" applyNumberFormat="1" applyFont="1" applyBorder="1" applyAlignment="1" applyProtection="1">
      <alignment vertical="top"/>
      <protection locked="0"/>
    </xf>
    <xf numFmtId="0" fontId="0" fillId="0" borderId="7" xfId="1" applyFont="1" applyBorder="1" applyAlignment="1" applyProtection="1">
      <alignment vertical="top"/>
      <protection locked="0"/>
    </xf>
    <xf numFmtId="3" fontId="4" fillId="0" borderId="10" xfId="1" applyNumberFormat="1" applyFont="1" applyBorder="1" applyAlignment="1" applyProtection="1">
      <alignment vertical="top"/>
      <protection locked="0"/>
    </xf>
    <xf numFmtId="0" fontId="6" fillId="0" borderId="1" xfId="1" quotePrefix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 indent="3"/>
      <protection locked="0"/>
    </xf>
    <xf numFmtId="3" fontId="6" fillId="0" borderId="9" xfId="1" applyNumberFormat="1" applyFont="1" applyBorder="1" applyAlignment="1" applyProtection="1">
      <alignment vertical="top"/>
      <protection locked="0"/>
    </xf>
    <xf numFmtId="3" fontId="6" fillId="0" borderId="2" xfId="1" applyNumberFormat="1" applyFont="1" applyBorder="1" applyAlignment="1" applyProtection="1">
      <alignment vertical="top"/>
      <protection locked="0"/>
    </xf>
    <xf numFmtId="3" fontId="6" fillId="0" borderId="6" xfId="1" applyNumberFormat="1" applyFont="1" applyBorder="1" applyAlignment="1" applyProtection="1">
      <alignment vertical="top"/>
      <protection locked="0"/>
    </xf>
    <xf numFmtId="0" fontId="6" fillId="0" borderId="4" xfId="1" quotePrefix="1" applyFont="1" applyBorder="1" applyAlignment="1" applyProtection="1">
      <alignment horizontal="center" vertical="top"/>
      <protection locked="0"/>
    </xf>
    <xf numFmtId="0" fontId="6" fillId="0" borderId="14" xfId="1" applyFont="1" applyBorder="1" applyAlignment="1" applyProtection="1">
      <alignment vertical="top"/>
      <protection locked="0"/>
    </xf>
    <xf numFmtId="4" fontId="6" fillId="0" borderId="14" xfId="1" applyNumberFormat="1" applyFont="1" applyBorder="1" applyAlignment="1" applyProtection="1">
      <alignment vertical="top"/>
      <protection locked="0"/>
    </xf>
    <xf numFmtId="4" fontId="6" fillId="0" borderId="5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2" xfId="1" applyNumberFormat="1" applyFont="1" applyBorder="1" applyAlignment="1" applyProtection="1">
      <alignment vertical="top"/>
      <protection locked="0"/>
    </xf>
    <xf numFmtId="4" fontId="6" fillId="0" borderId="10" xfId="1" applyNumberFormat="1" applyFont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top"/>
    </xf>
    <xf numFmtId="0" fontId="2" fillId="0" borderId="0" xfId="1" applyFont="1" applyAlignment="1">
      <alignment horizontal="justify" vertical="top" wrapText="1"/>
    </xf>
    <xf numFmtId="3" fontId="2" fillId="0" borderId="6" xfId="1" applyNumberFormat="1" applyFont="1" applyBorder="1" applyAlignment="1" applyProtection="1">
      <alignment vertical="top"/>
      <protection locked="0"/>
    </xf>
    <xf numFmtId="0" fontId="6" fillId="0" borderId="7" xfId="1" applyFont="1" applyBorder="1" applyAlignment="1">
      <alignment horizontal="center" vertical="top"/>
    </xf>
    <xf numFmtId="0" fontId="6" fillId="0" borderId="0" xfId="1" applyFont="1" applyAlignment="1">
      <alignment horizontal="left" vertical="top" wrapText="1"/>
    </xf>
    <xf numFmtId="3" fontId="6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3" fontId="2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7" xfId="2" applyFont="1" applyBorder="1" applyAlignment="1">
      <alignment horizontal="center" vertical="top"/>
    </xf>
    <xf numFmtId="0" fontId="6" fillId="0" borderId="1" xfId="1" quotePrefix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 wrapText="1"/>
    </xf>
    <xf numFmtId="0" fontId="6" fillId="0" borderId="14" xfId="1" quotePrefix="1" applyFont="1" applyBorder="1" applyAlignment="1" applyProtection="1">
      <alignment horizontal="center" vertical="top"/>
      <protection locked="0"/>
    </xf>
    <xf numFmtId="4" fontId="2" fillId="0" borderId="3" xfId="1" applyNumberFormat="1" applyFont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0" fontId="0" fillId="0" borderId="0" xfId="1" applyFont="1" applyAlignment="1" applyProtection="1">
      <alignment horizontal="left" vertical="top" wrapText="1"/>
      <protection locked="0"/>
    </xf>
  </cellXfs>
  <cellStyles count="3">
    <cellStyle name="Normal" xfId="0" builtinId="0"/>
    <cellStyle name="Normal 2 2" xfId="2"/>
    <cellStyle name="Normal 2 2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44</xdr:row>
      <xdr:rowOff>104775</xdr:rowOff>
    </xdr:from>
    <xdr:to>
      <xdr:col>6</xdr:col>
      <xdr:colOff>1042798</xdr:colOff>
      <xdr:row>45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 txBox="1"/>
      </xdr:nvSpPr>
      <xdr:spPr>
        <a:xfrm>
          <a:off x="5848350" y="8553450"/>
          <a:ext cx="3062098" cy="666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</a:t>
          </a:r>
          <a:endParaRPr lang="es-ES" sz="900">
            <a:effectLst/>
          </a:endParaRP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ES" sz="900" baseline="0">
              <a:latin typeface="Arial" panose="020B0604020202020204" pitchFamily="34" charset="0"/>
              <a:cs typeface="Arial" panose="020B0604020202020204" pitchFamily="34" charset="0"/>
            </a:rPr>
            <a:t> Fernando Nuñez Rojas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Administracion y Finanzas</a:t>
          </a:r>
        </a:p>
        <a:p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AppData/Local/Microsoft/Windows/INetCache/Content.Outlook/BQVCFM92/CP-3017%202D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CtasAdmvas 2"/>
      <sheetName val="CtasAdmvas 3"/>
      <sheetName val="COG"/>
      <sheetName val="CTG"/>
      <sheetName val="CFF"/>
      <sheetName val="EN"/>
      <sheetName val="ID"/>
      <sheetName val="eai-a"/>
      <sheetName val="CtasAdmvas 1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44"/>
  <sheetViews>
    <sheetView showGridLines="0" tabSelected="1" zoomScaleNormal="100" workbookViewId="0">
      <selection activeCell="D31" sqref="D31"/>
    </sheetView>
  </sheetViews>
  <sheetFormatPr baseColWidth="10" defaultColWidth="12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16384" width="12" style="23"/>
  </cols>
  <sheetData>
    <row r="1" spans="1:9" s="4" customFormat="1" ht="39.950000000000003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2" t="s">
        <v>2</v>
      </c>
      <c r="D2" s="2"/>
      <c r="E2" s="2"/>
      <c r="F2" s="2"/>
      <c r="G2" s="2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f t="shared" ref="E6:E14" si="0">C6+D6</f>
        <v>0</v>
      </c>
      <c r="F6" s="26">
        <v>0</v>
      </c>
      <c r="G6" s="26">
        <v>0</v>
      </c>
      <c r="H6" s="26">
        <f t="shared" ref="H6:H14" si="1">G6-C6</f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x14ac:dyDescent="0.2">
      <c r="A11" s="27"/>
      <c r="B11" s="20" t="s">
        <v>27</v>
      </c>
      <c r="C11" s="26">
        <v>33161356</v>
      </c>
      <c r="D11" s="26">
        <v>32526038.289999999</v>
      </c>
      <c r="E11" s="26">
        <f t="shared" si="0"/>
        <v>65687394.289999999</v>
      </c>
      <c r="F11" s="26">
        <v>20286596.059999999</v>
      </c>
      <c r="G11" s="26">
        <f>+F11</f>
        <v>20286596.059999999</v>
      </c>
      <c r="H11" s="26">
        <f t="shared" si="1"/>
        <v>-12874759.940000001</v>
      </c>
      <c r="I11" s="22" t="s">
        <v>28</v>
      </c>
    </row>
    <row r="12" spans="1:9" ht="22.5" x14ac:dyDescent="0.2">
      <c r="A12" s="27"/>
      <c r="B12" s="20" t="s">
        <v>29</v>
      </c>
      <c r="C12" s="26">
        <v>0</v>
      </c>
      <c r="D12" s="26">
        <v>75490629.040000007</v>
      </c>
      <c r="E12" s="26">
        <f t="shared" si="0"/>
        <v>75490629.040000007</v>
      </c>
      <c r="F12" s="26">
        <v>38296243</v>
      </c>
      <c r="G12" s="26">
        <f>+F12</f>
        <v>38296243</v>
      </c>
      <c r="H12" s="26">
        <f t="shared" si="1"/>
        <v>38296243</v>
      </c>
      <c r="I12" s="22" t="s">
        <v>30</v>
      </c>
    </row>
    <row r="13" spans="1:9" ht="22.5" x14ac:dyDescent="0.2">
      <c r="A13" s="27"/>
      <c r="B13" s="20" t="s">
        <v>31</v>
      </c>
      <c r="C13" s="26">
        <v>101448011.53</v>
      </c>
      <c r="D13" s="26">
        <v>3691396</v>
      </c>
      <c r="E13" s="26">
        <f t="shared" si="0"/>
        <v>105139407.53</v>
      </c>
      <c r="F13" s="26">
        <v>56118162.969999999</v>
      </c>
      <c r="G13" s="26">
        <f>+F13</f>
        <v>56118162.969999999</v>
      </c>
      <c r="H13" s="26">
        <f t="shared" si="1"/>
        <v>-45329848.560000002</v>
      </c>
      <c r="I13" s="22" t="s">
        <v>32</v>
      </c>
    </row>
    <row r="14" spans="1:9" x14ac:dyDescent="0.2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9" x14ac:dyDescent="0.2">
      <c r="A15" s="19"/>
      <c r="C15" s="28"/>
      <c r="D15" s="28"/>
      <c r="E15" s="28"/>
      <c r="F15" s="28"/>
      <c r="G15" s="28"/>
      <c r="H15" s="28"/>
      <c r="I15" s="22" t="s">
        <v>35</v>
      </c>
    </row>
    <row r="16" spans="1:9" x14ac:dyDescent="0.2">
      <c r="A16" s="29"/>
      <c r="B16" s="30" t="s">
        <v>36</v>
      </c>
      <c r="C16" s="31">
        <f>SUM(C5:C14)</f>
        <v>134609367.53</v>
      </c>
      <c r="D16" s="31">
        <f t="shared" ref="D16:H16" si="2">SUM(D5:D14)</f>
        <v>111708063.33000001</v>
      </c>
      <c r="E16" s="31">
        <f t="shared" si="2"/>
        <v>246317430.86000001</v>
      </c>
      <c r="F16" s="31">
        <f t="shared" si="2"/>
        <v>114701002.03</v>
      </c>
      <c r="G16" s="32">
        <f t="shared" si="2"/>
        <v>114701002.03</v>
      </c>
      <c r="H16" s="33">
        <f t="shared" si="2"/>
        <v>-19908365.500000004</v>
      </c>
      <c r="I16" s="22" t="s">
        <v>35</v>
      </c>
    </row>
    <row r="17" spans="1:9" x14ac:dyDescent="0.2">
      <c r="A17" s="34"/>
      <c r="B17" s="35"/>
      <c r="C17" s="36"/>
      <c r="D17" s="36"/>
      <c r="E17" s="37"/>
      <c r="F17" s="38" t="s">
        <v>37</v>
      </c>
      <c r="G17" s="39"/>
      <c r="H17" s="40"/>
      <c r="I17" s="22" t="s">
        <v>35</v>
      </c>
    </row>
    <row r="18" spans="1:9" x14ac:dyDescent="0.2">
      <c r="A18" s="41" t="s">
        <v>38</v>
      </c>
      <c r="B18" s="42"/>
      <c r="C18" s="2" t="s">
        <v>2</v>
      </c>
      <c r="D18" s="2"/>
      <c r="E18" s="2"/>
      <c r="F18" s="2"/>
      <c r="G18" s="2"/>
      <c r="H18" s="7" t="s">
        <v>3</v>
      </c>
      <c r="I18" s="22" t="s">
        <v>35</v>
      </c>
    </row>
    <row r="19" spans="1:9" ht="22.5" x14ac:dyDescent="0.2">
      <c r="A19" s="43"/>
      <c r="B19" s="44"/>
      <c r="C19" s="10" t="s">
        <v>4</v>
      </c>
      <c r="D19" s="11" t="s">
        <v>5</v>
      </c>
      <c r="E19" s="11" t="s">
        <v>6</v>
      </c>
      <c r="F19" s="11" t="s">
        <v>7</v>
      </c>
      <c r="G19" s="12" t="s">
        <v>8</v>
      </c>
      <c r="H19" s="13"/>
      <c r="I19" s="22" t="s">
        <v>35</v>
      </c>
    </row>
    <row r="20" spans="1:9" x14ac:dyDescent="0.2">
      <c r="A20" s="45"/>
      <c r="B20" s="46"/>
      <c r="C20" s="17" t="s">
        <v>9</v>
      </c>
      <c r="D20" s="18" t="s">
        <v>10</v>
      </c>
      <c r="E20" s="18" t="s">
        <v>11</v>
      </c>
      <c r="F20" s="18" t="s">
        <v>12</v>
      </c>
      <c r="G20" s="18" t="s">
        <v>13</v>
      </c>
      <c r="H20" s="18" t="s">
        <v>14</v>
      </c>
      <c r="I20" s="22" t="s">
        <v>35</v>
      </c>
    </row>
    <row r="21" spans="1:9" x14ac:dyDescent="0.2">
      <c r="A21" s="47" t="s">
        <v>39</v>
      </c>
      <c r="B21" s="48"/>
      <c r="C21" s="49">
        <f t="shared" ref="C21:H21" si="3">SUM(C22+C23+C24+C25+C26+C27+C28+C29)</f>
        <v>0</v>
      </c>
      <c r="D21" s="49">
        <f t="shared" si="3"/>
        <v>0</v>
      </c>
      <c r="E21" s="49">
        <f t="shared" si="3"/>
        <v>0</v>
      </c>
      <c r="F21" s="49">
        <f t="shared" si="3"/>
        <v>0</v>
      </c>
      <c r="G21" s="49">
        <f t="shared" si="3"/>
        <v>0</v>
      </c>
      <c r="H21" s="49">
        <f t="shared" si="3"/>
        <v>0</v>
      </c>
      <c r="I21" s="22" t="s">
        <v>35</v>
      </c>
    </row>
    <row r="22" spans="1:9" x14ac:dyDescent="0.2">
      <c r="A22" s="50"/>
      <c r="B22" s="51" t="s">
        <v>15</v>
      </c>
      <c r="C22" s="52">
        <v>0</v>
      </c>
      <c r="D22" s="52">
        <v>0</v>
      </c>
      <c r="E22" s="52">
        <f t="shared" ref="E22:E29" si="4">C22+D22</f>
        <v>0</v>
      </c>
      <c r="F22" s="52">
        <v>0</v>
      </c>
      <c r="G22" s="52">
        <v>0</v>
      </c>
      <c r="H22" s="52">
        <f t="shared" ref="H22:H29" si="5">G22-C22</f>
        <v>0</v>
      </c>
      <c r="I22" s="22" t="s">
        <v>16</v>
      </c>
    </row>
    <row r="23" spans="1:9" x14ac:dyDescent="0.2">
      <c r="A23" s="50"/>
      <c r="B23" s="51" t="s">
        <v>17</v>
      </c>
      <c r="C23" s="52">
        <v>0</v>
      </c>
      <c r="D23" s="52">
        <v>0</v>
      </c>
      <c r="E23" s="52">
        <f t="shared" si="4"/>
        <v>0</v>
      </c>
      <c r="F23" s="52">
        <v>0</v>
      </c>
      <c r="G23" s="52">
        <v>0</v>
      </c>
      <c r="H23" s="52">
        <f t="shared" si="5"/>
        <v>0</v>
      </c>
      <c r="I23" s="22" t="s">
        <v>18</v>
      </c>
    </row>
    <row r="24" spans="1:9" x14ac:dyDescent="0.2">
      <c r="A24" s="50"/>
      <c r="B24" s="51" t="s">
        <v>19</v>
      </c>
      <c r="C24" s="52">
        <v>0</v>
      </c>
      <c r="D24" s="52">
        <v>0</v>
      </c>
      <c r="E24" s="52">
        <f t="shared" si="4"/>
        <v>0</v>
      </c>
      <c r="F24" s="52">
        <v>0</v>
      </c>
      <c r="G24" s="52">
        <v>0</v>
      </c>
      <c r="H24" s="52">
        <f t="shared" si="5"/>
        <v>0</v>
      </c>
      <c r="I24" s="22" t="s">
        <v>20</v>
      </c>
    </row>
    <row r="25" spans="1:9" x14ac:dyDescent="0.2">
      <c r="A25" s="50"/>
      <c r="B25" s="51" t="s">
        <v>21</v>
      </c>
      <c r="C25" s="52">
        <v>0</v>
      </c>
      <c r="D25" s="52">
        <v>0</v>
      </c>
      <c r="E25" s="52">
        <f t="shared" si="4"/>
        <v>0</v>
      </c>
      <c r="F25" s="52">
        <v>0</v>
      </c>
      <c r="G25" s="52">
        <v>0</v>
      </c>
      <c r="H25" s="52">
        <f t="shared" si="5"/>
        <v>0</v>
      </c>
      <c r="I25" s="22" t="s">
        <v>22</v>
      </c>
    </row>
    <row r="26" spans="1:9" x14ac:dyDescent="0.2">
      <c r="A26" s="50"/>
      <c r="B26" s="51" t="s">
        <v>40</v>
      </c>
      <c r="C26" s="52">
        <v>0</v>
      </c>
      <c r="D26" s="52">
        <v>0</v>
      </c>
      <c r="E26" s="52">
        <f t="shared" si="4"/>
        <v>0</v>
      </c>
      <c r="F26" s="52">
        <v>0</v>
      </c>
      <c r="G26" s="52">
        <v>0</v>
      </c>
      <c r="H26" s="52">
        <f t="shared" si="5"/>
        <v>0</v>
      </c>
      <c r="I26" s="22" t="s">
        <v>24</v>
      </c>
    </row>
    <row r="27" spans="1:9" x14ac:dyDescent="0.2">
      <c r="A27" s="50"/>
      <c r="B27" s="51" t="s">
        <v>41</v>
      </c>
      <c r="C27" s="52">
        <v>0</v>
      </c>
      <c r="D27" s="52">
        <v>0</v>
      </c>
      <c r="E27" s="52">
        <f t="shared" si="4"/>
        <v>0</v>
      </c>
      <c r="F27" s="52">
        <v>0</v>
      </c>
      <c r="G27" s="52">
        <v>0</v>
      </c>
      <c r="H27" s="52">
        <f t="shared" si="5"/>
        <v>0</v>
      </c>
      <c r="I27" s="22" t="s">
        <v>26</v>
      </c>
    </row>
    <row r="28" spans="1:9" ht="22.5" x14ac:dyDescent="0.2">
      <c r="A28" s="50"/>
      <c r="B28" s="51" t="s">
        <v>42</v>
      </c>
      <c r="C28" s="52">
        <v>0</v>
      </c>
      <c r="D28" s="52">
        <v>0</v>
      </c>
      <c r="E28" s="52">
        <f t="shared" si="4"/>
        <v>0</v>
      </c>
      <c r="F28" s="52">
        <v>0</v>
      </c>
      <c r="G28" s="52">
        <v>0</v>
      </c>
      <c r="H28" s="52">
        <f t="shared" si="5"/>
        <v>0</v>
      </c>
      <c r="I28" s="22" t="s">
        <v>30</v>
      </c>
    </row>
    <row r="29" spans="1:9" ht="22.5" x14ac:dyDescent="0.2">
      <c r="A29" s="50"/>
      <c r="B29" s="51" t="s">
        <v>31</v>
      </c>
      <c r="C29" s="52">
        <v>0</v>
      </c>
      <c r="D29" s="52">
        <v>0</v>
      </c>
      <c r="E29" s="52">
        <f t="shared" si="4"/>
        <v>0</v>
      </c>
      <c r="F29" s="52">
        <v>0</v>
      </c>
      <c r="G29" s="52">
        <v>0</v>
      </c>
      <c r="H29" s="52">
        <f t="shared" si="5"/>
        <v>0</v>
      </c>
      <c r="I29" s="22" t="s">
        <v>32</v>
      </c>
    </row>
    <row r="30" spans="1:9" x14ac:dyDescent="0.2">
      <c r="A30" s="50"/>
      <c r="B30" s="51"/>
      <c r="C30" s="52"/>
      <c r="D30" s="52"/>
      <c r="E30" s="52"/>
      <c r="F30" s="52"/>
      <c r="G30" s="52"/>
      <c r="H30" s="52"/>
      <c r="I30" s="22" t="s">
        <v>35</v>
      </c>
    </row>
    <row r="31" spans="1:9" ht="41.25" customHeight="1" x14ac:dyDescent="0.2">
      <c r="A31" s="53" t="s">
        <v>43</v>
      </c>
      <c r="B31" s="54"/>
      <c r="C31" s="55">
        <f t="shared" ref="C31:H31" si="6">SUM(C32:C35)</f>
        <v>134609367.53</v>
      </c>
      <c r="D31" s="55">
        <f t="shared" si="6"/>
        <v>36217434.289999999</v>
      </c>
      <c r="E31" s="55">
        <f t="shared" si="6"/>
        <v>170826801.81999999</v>
      </c>
      <c r="F31" s="55">
        <f t="shared" si="6"/>
        <v>76404759.030000001</v>
      </c>
      <c r="G31" s="55">
        <f t="shared" si="6"/>
        <v>76404759.030000001</v>
      </c>
      <c r="H31" s="55">
        <f t="shared" si="6"/>
        <v>-58204608.5</v>
      </c>
      <c r="I31" s="22" t="s">
        <v>35</v>
      </c>
    </row>
    <row r="32" spans="1:9" x14ac:dyDescent="0.2">
      <c r="A32" s="50"/>
      <c r="B32" s="51" t="s">
        <v>17</v>
      </c>
      <c r="C32" s="52">
        <v>0</v>
      </c>
      <c r="D32" s="52">
        <v>0</v>
      </c>
      <c r="E32" s="52">
        <f>C32+D32</f>
        <v>0</v>
      </c>
      <c r="F32" s="52">
        <v>0</v>
      </c>
      <c r="G32" s="52">
        <v>0</v>
      </c>
      <c r="H32" s="52">
        <f>G32-C32</f>
        <v>0</v>
      </c>
      <c r="I32" s="22" t="s">
        <v>18</v>
      </c>
    </row>
    <row r="33" spans="1:9" x14ac:dyDescent="0.2">
      <c r="A33" s="50"/>
      <c r="B33" s="51" t="s">
        <v>44</v>
      </c>
      <c r="C33" s="52">
        <v>0</v>
      </c>
      <c r="D33" s="52">
        <v>0</v>
      </c>
      <c r="E33" s="52">
        <f>C33+D33</f>
        <v>0</v>
      </c>
      <c r="F33" s="52">
        <v>0</v>
      </c>
      <c r="G33" s="52">
        <v>0</v>
      </c>
      <c r="H33" s="52">
        <f t="shared" ref="H33:H35" si="7">G33-C33</f>
        <v>0</v>
      </c>
      <c r="I33" s="22" t="s">
        <v>24</v>
      </c>
    </row>
    <row r="34" spans="1:9" x14ac:dyDescent="0.2">
      <c r="A34" s="50"/>
      <c r="B34" s="51" t="s">
        <v>45</v>
      </c>
      <c r="C34" s="52">
        <v>33161356</v>
      </c>
      <c r="D34" s="52">
        <v>32526038.289999999</v>
      </c>
      <c r="E34" s="52">
        <f>C34+D34</f>
        <v>65687394.289999999</v>
      </c>
      <c r="F34" s="52">
        <v>20286596.059999999</v>
      </c>
      <c r="G34" s="52">
        <f>+F34</f>
        <v>20286596.059999999</v>
      </c>
      <c r="H34" s="52">
        <f t="shared" si="7"/>
        <v>-12874759.940000001</v>
      </c>
      <c r="I34" s="22" t="s">
        <v>28</v>
      </c>
    </row>
    <row r="35" spans="1:9" ht="22.5" x14ac:dyDescent="0.2">
      <c r="A35" s="50"/>
      <c r="B35" s="51" t="s">
        <v>31</v>
      </c>
      <c r="C35" s="52">
        <v>101448011.53</v>
      </c>
      <c r="D35" s="52">
        <v>3691396</v>
      </c>
      <c r="E35" s="52">
        <f>C35+D35</f>
        <v>105139407.53</v>
      </c>
      <c r="F35" s="52">
        <v>56118162.969999999</v>
      </c>
      <c r="G35" s="52">
        <f>+F35</f>
        <v>56118162.969999999</v>
      </c>
      <c r="H35" s="52">
        <f t="shared" si="7"/>
        <v>-45329848.560000002</v>
      </c>
      <c r="I35" s="22" t="s">
        <v>32</v>
      </c>
    </row>
    <row r="36" spans="1:9" x14ac:dyDescent="0.2">
      <c r="A36" s="50"/>
      <c r="B36" s="51"/>
      <c r="C36" s="52"/>
      <c r="D36" s="52"/>
      <c r="E36" s="52"/>
      <c r="F36" s="52"/>
      <c r="G36" s="52"/>
      <c r="H36" s="52"/>
      <c r="I36" s="22" t="s">
        <v>35</v>
      </c>
    </row>
    <row r="37" spans="1:9" x14ac:dyDescent="0.2">
      <c r="A37" s="56" t="s">
        <v>46</v>
      </c>
      <c r="B37" s="57"/>
      <c r="C37" s="55">
        <f t="shared" ref="C37:H37" si="8">SUM(C38)</f>
        <v>0</v>
      </c>
      <c r="D37" s="55">
        <f t="shared" si="8"/>
        <v>0</v>
      </c>
      <c r="E37" s="55">
        <f t="shared" si="8"/>
        <v>0</v>
      </c>
      <c r="F37" s="55">
        <f t="shared" si="8"/>
        <v>0</v>
      </c>
      <c r="G37" s="55">
        <f t="shared" si="8"/>
        <v>0</v>
      </c>
      <c r="H37" s="55">
        <f t="shared" si="8"/>
        <v>0</v>
      </c>
      <c r="I37" s="22" t="s">
        <v>35</v>
      </c>
    </row>
    <row r="38" spans="1:9" x14ac:dyDescent="0.2">
      <c r="A38" s="58"/>
      <c r="B38" s="51" t="s">
        <v>33</v>
      </c>
      <c r="C38" s="52">
        <v>0</v>
      </c>
      <c r="D38" s="52">
        <v>0</v>
      </c>
      <c r="E38" s="52">
        <f>C38+D38</f>
        <v>0</v>
      </c>
      <c r="F38" s="52">
        <v>0</v>
      </c>
      <c r="G38" s="52">
        <v>0</v>
      </c>
      <c r="H38" s="52">
        <f>G38-C38</f>
        <v>0</v>
      </c>
      <c r="I38" s="22" t="s">
        <v>34</v>
      </c>
    </row>
    <row r="39" spans="1:9" x14ac:dyDescent="0.2">
      <c r="A39" s="59"/>
      <c r="B39" s="60" t="s">
        <v>36</v>
      </c>
      <c r="C39" s="31">
        <f>SUM(C37+C31+C21)</f>
        <v>134609367.53</v>
      </c>
      <c r="D39" s="31">
        <f t="shared" ref="D39:H39" si="9">SUM(D37+D31+D21)</f>
        <v>36217434.289999999</v>
      </c>
      <c r="E39" s="31">
        <f t="shared" si="9"/>
        <v>170826801.81999999</v>
      </c>
      <c r="F39" s="31">
        <f t="shared" si="9"/>
        <v>76404759.030000001</v>
      </c>
      <c r="G39" s="31">
        <f t="shared" si="9"/>
        <v>76404759.030000001</v>
      </c>
      <c r="H39" s="33">
        <f t="shared" si="9"/>
        <v>-58204608.5</v>
      </c>
      <c r="I39" s="22" t="s">
        <v>35</v>
      </c>
    </row>
    <row r="40" spans="1:9" x14ac:dyDescent="0.2">
      <c r="A40" s="61"/>
      <c r="B40" s="35"/>
      <c r="C40" s="36"/>
      <c r="D40" s="36"/>
      <c r="E40" s="36"/>
      <c r="F40" s="38" t="s">
        <v>37</v>
      </c>
      <c r="G40" s="62"/>
      <c r="H40" s="40"/>
      <c r="I40" s="22" t="s">
        <v>35</v>
      </c>
    </row>
    <row r="41" spans="1:9" x14ac:dyDescent="0.2">
      <c r="B41" t="s">
        <v>47</v>
      </c>
    </row>
    <row r="42" spans="1:9" ht="22.5" x14ac:dyDescent="0.2">
      <c r="B42" s="63" t="s">
        <v>48</v>
      </c>
    </row>
    <row r="43" spans="1:9" x14ac:dyDescent="0.2">
      <c r="B43" s="64" t="s">
        <v>49</v>
      </c>
    </row>
    <row r="44" spans="1:9" ht="30.75" customHeight="1" x14ac:dyDescent="0.2">
      <c r="B44" s="65" t="s">
        <v>50</v>
      </c>
      <c r="C44" s="65"/>
      <c r="D44" s="65"/>
      <c r="E44" s="65"/>
      <c r="F44" s="65"/>
      <c r="G44" s="65"/>
      <c r="H44" s="65"/>
    </row>
  </sheetData>
  <sheetProtection formatCells="0" formatColumns="0" formatRows="0" insertRows="0" autoFilter="0"/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2022-07-13T20:20:35Z</cp:lastPrinted>
  <dcterms:created xsi:type="dcterms:W3CDTF">2022-07-13T20:19:36Z</dcterms:created>
  <dcterms:modified xsi:type="dcterms:W3CDTF">2022-07-13T20:20:47Z</dcterms:modified>
</cp:coreProperties>
</file>