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EAIF" sheetId="1" r:id="rId1"/>
  </sheets>
  <definedNames>
    <definedName name="Abr" localSheetId="0">#REF!</definedName>
    <definedName name="Abr">#REF!</definedName>
    <definedName name="_xlnm.Print_Area" localSheetId="0">EAIF!$A$1:$K$61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J57" i="1" l="1"/>
  <c r="J56" i="1"/>
  <c r="G56" i="1"/>
  <c r="G55" i="1" s="1"/>
  <c r="I55" i="1"/>
  <c r="H55" i="1"/>
  <c r="F55" i="1"/>
  <c r="E55" i="1"/>
  <c r="J54" i="1"/>
  <c r="I53" i="1"/>
  <c r="J53" i="1" s="1"/>
  <c r="G53" i="1"/>
  <c r="J52" i="1"/>
  <c r="G52" i="1"/>
  <c r="J51" i="1"/>
  <c r="G51" i="1"/>
  <c r="E50" i="1"/>
  <c r="J50" i="1" s="1"/>
  <c r="J49" i="1"/>
  <c r="I48" i="1"/>
  <c r="J48" i="1" s="1"/>
  <c r="G48" i="1"/>
  <c r="J47" i="1"/>
  <c r="G47" i="1"/>
  <c r="J46" i="1"/>
  <c r="G46" i="1"/>
  <c r="J45" i="1"/>
  <c r="J44" i="1"/>
  <c r="G44" i="1"/>
  <c r="I43" i="1"/>
  <c r="J43" i="1" s="1"/>
  <c r="G43" i="1"/>
  <c r="J42" i="1"/>
  <c r="I42" i="1"/>
  <c r="G42" i="1"/>
  <c r="J41" i="1"/>
  <c r="G41" i="1"/>
  <c r="I40" i="1"/>
  <c r="J40" i="1" s="1"/>
  <c r="G40" i="1"/>
  <c r="H39" i="1"/>
  <c r="I39" i="1" s="1"/>
  <c r="F39" i="1"/>
  <c r="G39" i="1" s="1"/>
  <c r="G35" i="1" s="1"/>
  <c r="E39" i="1"/>
  <c r="J38" i="1"/>
  <c r="G38" i="1"/>
  <c r="J37" i="1"/>
  <c r="G37" i="1"/>
  <c r="J36" i="1"/>
  <c r="G36" i="1"/>
  <c r="H35" i="1"/>
  <c r="E35" i="1"/>
  <c r="H28" i="1"/>
  <c r="F28" i="1"/>
  <c r="E28" i="1"/>
  <c r="I25" i="1"/>
  <c r="J25" i="1" s="1"/>
  <c r="G25" i="1"/>
  <c r="I24" i="1"/>
  <c r="G24" i="1"/>
  <c r="I19" i="1"/>
  <c r="J19" i="1" s="1"/>
  <c r="G19" i="1"/>
  <c r="I16" i="1"/>
  <c r="J16" i="1" s="1"/>
  <c r="G16" i="1"/>
  <c r="J14" i="1"/>
  <c r="G14" i="1"/>
  <c r="J13" i="1"/>
  <c r="G13" i="1"/>
  <c r="J12" i="1"/>
  <c r="G12" i="1"/>
  <c r="J11" i="1"/>
  <c r="G11" i="1"/>
  <c r="G28" i="1" l="1"/>
  <c r="G50" i="1"/>
  <c r="J55" i="1"/>
  <c r="I28" i="1"/>
  <c r="J28" i="1" s="1"/>
  <c r="F35" i="1"/>
  <c r="E58" i="1"/>
  <c r="G58" i="1"/>
  <c r="I58" i="1"/>
  <c r="J58" i="1" s="1"/>
  <c r="I35" i="1"/>
  <c r="J35" i="1" s="1"/>
  <c r="J39" i="1"/>
  <c r="F58" i="1"/>
  <c r="J24" i="1"/>
  <c r="H58" i="1"/>
</calcChain>
</file>

<file path=xl/sharedStrings.xml><?xml version="1.0" encoding="utf-8"?>
<sst xmlns="http://schemas.openxmlformats.org/spreadsheetml/2006/main" count="73" uniqueCount="40">
  <si>
    <t>ESTADO ANALÍTICO DE INGRESOS</t>
  </si>
  <si>
    <t>POR FUENTE DE FINANCIAMIENTO Y FUENTE DE FINANCIAMIENTO/RUBRO</t>
  </si>
  <si>
    <t>Del 1 de Enero al 30 de Junio de 2017</t>
  </si>
  <si>
    <t xml:space="preserve">Ente Público:      </t>
  </si>
  <si>
    <t>INSTITUTO TECNOLOGICO SUPERIOR DE IRAPUATO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</si>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</sst>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9" fillId="0" borderId="0"/>
    <xf numFmtId="0" fontId="9" fillId="0" borderId="0"/>
    <xf numFmtId="0" fontId="23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6" fillId="13" borderId="17" applyNumberFormat="0" applyProtection="0">
      <alignment horizontal="left" vertical="center" indent="1"/>
    </xf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</cellStyleXfs>
  <cellXfs count="79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5" fillId="11" borderId="0" xfId="2" applyFont="1" applyFill="1"/>
    <xf numFmtId="0" fontId="5" fillId="11" borderId="0" xfId="2" applyFont="1" applyFill="1" applyBorder="1"/>
    <xf numFmtId="0" fontId="3" fillId="11" borderId="0" xfId="0" applyFont="1" applyFill="1" applyBorder="1"/>
    <xf numFmtId="0" fontId="5" fillId="11" borderId="0" xfId="2" applyFont="1" applyFill="1" applyBorder="1" applyAlignment="1">
      <alignment horizontal="center"/>
    </xf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5" fillId="11" borderId="2" xfId="2" applyFont="1" applyFill="1" applyBorder="1" applyAlignment="1">
      <alignment horizontal="center"/>
    </xf>
    <xf numFmtId="0" fontId="5" fillId="11" borderId="0" xfId="2" applyFont="1" applyFill="1" applyAlignment="1">
      <alignment horizontal="center"/>
    </xf>
    <xf numFmtId="0" fontId="5" fillId="11" borderId="0" xfId="2" applyFont="1" applyFill="1" applyAlignment="1"/>
    <xf numFmtId="37" fontId="4" fillId="12" borderId="3" xfId="2" applyNumberFormat="1" applyFont="1" applyFill="1" applyBorder="1" applyAlignment="1">
      <alignment horizontal="center" vertical="center"/>
    </xf>
    <xf numFmtId="37" fontId="4" fillId="12" borderId="3" xfId="2" applyNumberFormat="1" applyFont="1" applyFill="1" applyBorder="1" applyAlignment="1">
      <alignment horizontal="center" wrapText="1"/>
    </xf>
    <xf numFmtId="0" fontId="3" fillId="11" borderId="0" xfId="2" applyFont="1" applyFill="1"/>
    <xf numFmtId="0" fontId="6" fillId="11" borderId="4" xfId="2" applyFont="1" applyFill="1" applyBorder="1"/>
    <xf numFmtId="0" fontId="6" fillId="11" borderId="5" xfId="2" applyFont="1" applyFill="1" applyBorder="1"/>
    <xf numFmtId="0" fontId="6" fillId="11" borderId="6" xfId="2" applyFont="1" applyFill="1" applyBorder="1"/>
    <xf numFmtId="43" fontId="6" fillId="11" borderId="6" xfId="1" applyFont="1" applyFill="1" applyBorder="1" applyAlignment="1">
      <alignment horizontal="center"/>
    </xf>
    <xf numFmtId="43" fontId="6" fillId="11" borderId="7" xfId="1" applyFont="1" applyFill="1" applyBorder="1" applyAlignment="1">
      <alignment horizontal="center"/>
    </xf>
    <xf numFmtId="43" fontId="7" fillId="11" borderId="10" xfId="1" applyFont="1" applyFill="1" applyBorder="1" applyAlignment="1">
      <alignment vertical="center" wrapText="1"/>
    </xf>
    <xf numFmtId="0" fontId="6" fillId="11" borderId="8" xfId="2" applyFont="1" applyFill="1" applyBorder="1" applyAlignment="1">
      <alignment horizontal="center" vertical="center"/>
    </xf>
    <xf numFmtId="0" fontId="8" fillId="11" borderId="0" xfId="2" applyFont="1" applyFill="1"/>
    <xf numFmtId="0" fontId="6" fillId="11" borderId="11" xfId="2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/>
    </xf>
    <xf numFmtId="0" fontId="6" fillId="11" borderId="12" xfId="2" applyFont="1" applyFill="1" applyBorder="1" applyAlignment="1">
      <alignment wrapText="1"/>
    </xf>
    <xf numFmtId="43" fontId="6" fillId="11" borderId="12" xfId="1" applyFont="1" applyFill="1" applyBorder="1" applyAlignment="1">
      <alignment horizontal="center"/>
    </xf>
    <xf numFmtId="43" fontId="6" fillId="11" borderId="13" xfId="1" applyFont="1" applyFill="1" applyBorder="1" applyAlignment="1">
      <alignment horizontal="center"/>
    </xf>
    <xf numFmtId="0" fontId="8" fillId="11" borderId="14" xfId="2" applyFont="1" applyFill="1" applyBorder="1" applyAlignment="1">
      <alignment horizontal="centerContinuous"/>
    </xf>
    <xf numFmtId="0" fontId="8" fillId="11" borderId="15" xfId="2" applyFont="1" applyFill="1" applyBorder="1" applyAlignment="1">
      <alignment horizontal="centerContinuous"/>
    </xf>
    <xf numFmtId="0" fontId="8" fillId="11" borderId="16" xfId="2" applyFont="1" applyFill="1" applyBorder="1" applyAlignment="1">
      <alignment horizontal="left" wrapText="1"/>
    </xf>
    <xf numFmtId="0" fontId="9" fillId="11" borderId="5" xfId="0" applyFont="1" applyFill="1" applyBorder="1" applyAlignment="1">
      <alignment vertical="top" wrapText="1"/>
    </xf>
    <xf numFmtId="43" fontId="9" fillId="11" borderId="5" xfId="1" applyFont="1" applyFill="1" applyBorder="1" applyAlignment="1">
      <alignment vertical="top" wrapText="1"/>
    </xf>
    <xf numFmtId="0" fontId="10" fillId="11" borderId="4" xfId="2" applyFont="1" applyFill="1" applyBorder="1"/>
    <xf numFmtId="0" fontId="10" fillId="11" borderId="5" xfId="2" applyFont="1" applyFill="1" applyBorder="1"/>
    <xf numFmtId="43" fontId="10" fillId="11" borderId="7" xfId="1" applyFont="1" applyFill="1" applyBorder="1" applyAlignment="1">
      <alignment horizontal="center"/>
    </xf>
    <xf numFmtId="43" fontId="10" fillId="11" borderId="6" xfId="1" applyFont="1" applyFill="1" applyBorder="1" applyAlignment="1">
      <alignment horizontal="center"/>
    </xf>
    <xf numFmtId="0" fontId="11" fillId="11" borderId="8" xfId="2" applyFont="1" applyFill="1" applyBorder="1" applyAlignment="1">
      <alignment horizontal="left"/>
    </xf>
    <xf numFmtId="0" fontId="11" fillId="11" borderId="0" xfId="2" applyFont="1" applyFill="1" applyBorder="1" applyAlignment="1">
      <alignment horizontal="left"/>
    </xf>
    <xf numFmtId="0" fontId="12" fillId="0" borderId="0" xfId="0" applyFont="1" applyBorder="1"/>
    <xf numFmtId="43" fontId="13" fillId="11" borderId="10" xfId="1" applyFont="1" applyFill="1" applyBorder="1" applyAlignment="1">
      <alignment vertical="center" wrapText="1"/>
    </xf>
    <xf numFmtId="43" fontId="13" fillId="11" borderId="9" xfId="1" applyFont="1" applyFill="1" applyBorder="1" applyAlignment="1">
      <alignment vertical="center" wrapText="1"/>
    </xf>
    <xf numFmtId="0" fontId="14" fillId="11" borderId="8" xfId="2" applyFont="1" applyFill="1" applyBorder="1" applyAlignment="1">
      <alignment horizontal="center" vertical="center"/>
    </xf>
    <xf numFmtId="43" fontId="16" fillId="11" borderId="10" xfId="1" applyFont="1" applyFill="1" applyBorder="1" applyAlignment="1">
      <alignment vertical="center" wrapText="1"/>
    </xf>
    <xf numFmtId="43" fontId="16" fillId="11" borderId="9" xfId="1" applyFont="1" applyFill="1" applyBorder="1" applyAlignment="1">
      <alignment vertical="center" wrapText="1"/>
    </xf>
    <xf numFmtId="0" fontId="15" fillId="11" borderId="0" xfId="0" applyFont="1" applyFill="1" applyBorder="1" applyAlignment="1">
      <alignment vertical="center" wrapText="1"/>
    </xf>
    <xf numFmtId="43" fontId="0" fillId="0" borderId="10" xfId="0" applyNumberFormat="1" applyBorder="1"/>
    <xf numFmtId="4" fontId="0" fillId="0" borderId="10" xfId="0" applyNumberFormat="1" applyBorder="1"/>
    <xf numFmtId="0" fontId="16" fillId="11" borderId="0" xfId="0" applyFont="1" applyFill="1" applyBorder="1" applyAlignment="1">
      <alignment vertical="center" wrapText="1"/>
    </xf>
    <xf numFmtId="0" fontId="0" fillId="0" borderId="10" xfId="0" applyBorder="1"/>
    <xf numFmtId="43" fontId="10" fillId="11" borderId="10" xfId="1" applyFont="1" applyFill="1" applyBorder="1" applyAlignment="1">
      <alignment horizontal="center"/>
    </xf>
    <xf numFmtId="0" fontId="3" fillId="0" borderId="0" xfId="0" applyFont="1"/>
    <xf numFmtId="0" fontId="5" fillId="11" borderId="0" xfId="0" applyFont="1" applyFill="1"/>
    <xf numFmtId="0" fontId="5" fillId="0" borderId="0" xfId="0" applyFont="1"/>
    <xf numFmtId="0" fontId="11" fillId="11" borderId="8" xfId="2" applyFont="1" applyFill="1" applyBorder="1" applyAlignment="1">
      <alignment horizontal="center" vertical="center"/>
    </xf>
    <xf numFmtId="0" fontId="17" fillId="0" borderId="0" xfId="0" applyFont="1" applyBorder="1"/>
    <xf numFmtId="43" fontId="18" fillId="11" borderId="10" xfId="1" applyFont="1" applyFill="1" applyBorder="1" applyAlignment="1">
      <alignment horizontal="center"/>
    </xf>
    <xf numFmtId="0" fontId="14" fillId="11" borderId="0" xfId="2" applyFont="1" applyFill="1" applyBorder="1" applyAlignment="1">
      <alignment horizontal="center" vertical="center"/>
    </xf>
    <xf numFmtId="0" fontId="10" fillId="11" borderId="11" xfId="2" applyFont="1" applyFill="1" applyBorder="1" applyAlignment="1">
      <alignment horizontal="center" vertical="center"/>
    </xf>
    <xf numFmtId="0" fontId="10" fillId="11" borderId="2" xfId="2" applyFont="1" applyFill="1" applyBorder="1" applyAlignment="1">
      <alignment horizontal="center" vertical="center"/>
    </xf>
    <xf numFmtId="0" fontId="10" fillId="11" borderId="2" xfId="2" applyFont="1" applyFill="1" applyBorder="1" applyAlignment="1">
      <alignment wrapText="1"/>
    </xf>
    <xf numFmtId="43" fontId="10" fillId="11" borderId="13" xfId="1" applyFont="1" applyFill="1" applyBorder="1" applyAlignment="1">
      <alignment horizontal="center"/>
    </xf>
    <xf numFmtId="0" fontId="18" fillId="11" borderId="14" xfId="2" applyFont="1" applyFill="1" applyBorder="1" applyAlignment="1">
      <alignment horizontal="centerContinuous"/>
    </xf>
    <xf numFmtId="0" fontId="18" fillId="11" borderId="15" xfId="2" applyFont="1" applyFill="1" applyBorder="1" applyAlignment="1">
      <alignment horizontal="centerContinuous"/>
    </xf>
    <xf numFmtId="0" fontId="18" fillId="11" borderId="16" xfId="2" applyFont="1" applyFill="1" applyBorder="1" applyAlignment="1">
      <alignment horizontal="left" wrapText="1" indent="1"/>
    </xf>
    <xf numFmtId="43" fontId="16" fillId="11" borderId="3" xfId="1" applyFont="1" applyFill="1" applyBorder="1" applyAlignment="1">
      <alignment vertical="center" wrapText="1"/>
    </xf>
    <xf numFmtId="0" fontId="12" fillId="11" borderId="0" xfId="0" applyFont="1" applyFill="1"/>
    <xf numFmtId="0" fontId="15" fillId="11" borderId="0" xfId="0" applyFont="1" applyFill="1" applyBorder="1" applyAlignment="1">
      <alignment horizontal="left" vertical="center" wrapText="1"/>
    </xf>
    <xf numFmtId="37" fontId="4" fillId="12" borderId="3" xfId="2" applyNumberFormat="1" applyFont="1" applyFill="1" applyBorder="1" applyAlignment="1">
      <alignment horizontal="center" vertical="center" wrapText="1"/>
    </xf>
    <xf numFmtId="37" fontId="4" fillId="12" borderId="3" xfId="2" applyNumberFormat="1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left" vertical="center" wrapText="1"/>
    </xf>
    <xf numFmtId="0" fontId="7" fillId="11" borderId="0" xfId="0" applyFont="1" applyFill="1" applyBorder="1" applyAlignment="1">
      <alignment horizontal="left" vertical="center" wrapText="1"/>
    </xf>
    <xf numFmtId="0" fontId="7" fillId="11" borderId="9" xfId="0" applyFont="1" applyFill="1" applyBorder="1" applyAlignment="1">
      <alignment horizontal="left" vertical="center" wrapText="1"/>
    </xf>
    <xf numFmtId="43" fontId="7" fillId="11" borderId="7" xfId="1" applyFont="1" applyFill="1" applyBorder="1" applyAlignment="1">
      <alignment horizontal="right" vertical="center" wrapText="1"/>
    </xf>
    <xf numFmtId="43" fontId="7" fillId="11" borderId="13" xfId="1" applyFont="1" applyFill="1" applyBorder="1" applyAlignment="1">
      <alignment horizontal="right" vertical="center" wrapText="1"/>
    </xf>
    <xf numFmtId="43" fontId="4" fillId="0" borderId="14" xfId="1" applyFont="1" applyBorder="1" applyAlignment="1">
      <alignment horizontal="center" vertical="top" wrapText="1"/>
    </xf>
    <xf numFmtId="43" fontId="4" fillId="0" borderId="16" xfId="1" applyFont="1" applyBorder="1" applyAlignment="1">
      <alignment horizontal="center" vertical="top" wrapText="1"/>
    </xf>
    <xf numFmtId="0" fontId="4" fillId="12" borderId="0" xfId="0" applyFont="1" applyFill="1" applyBorder="1" applyAlignment="1">
      <alignment horizontal="center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K61"/>
  <sheetViews>
    <sheetView showGridLines="0" tabSelected="1" topLeftCell="A44" zoomScale="85" zoomScaleNormal="85" workbookViewId="0">
      <selection activeCell="B1" sqref="B1:J59"/>
    </sheetView>
  </sheetViews>
  <sheetFormatPr baseColWidth="10" defaultRowHeight="12.75" x14ac:dyDescent="0.2"/>
  <cols>
    <col min="1" max="1" width="1.140625" style="1" customWidth="1"/>
    <col min="2" max="3" width="3.7109375" style="52" customWidth="1"/>
    <col min="4" max="4" width="46.42578125" style="52" customWidth="1"/>
    <col min="5" max="5" width="20.5703125" style="52" customWidth="1"/>
    <col min="6" max="6" width="15.7109375" style="52" customWidth="1"/>
    <col min="7" max="7" width="19.5703125" style="52" customWidth="1"/>
    <col min="8" max="9" width="17.28515625" style="52" bestFit="1" customWidth="1"/>
    <col min="10" max="10" width="15.7109375" style="52" customWidth="1"/>
    <col min="11" max="11" width="2" style="1" customWidth="1"/>
    <col min="12" max="16384" width="11.42578125" style="52"/>
  </cols>
  <sheetData>
    <row r="1" spans="1:10" ht="18.75" customHeight="1" x14ac:dyDescent="0.2">
      <c r="B1" s="78" t="s">
        <v>0</v>
      </c>
      <c r="C1" s="78"/>
      <c r="D1" s="78"/>
      <c r="E1" s="78"/>
      <c r="F1" s="78"/>
      <c r="G1" s="78"/>
      <c r="H1" s="78"/>
      <c r="I1" s="78"/>
      <c r="J1" s="78"/>
    </row>
    <row r="2" spans="1:10" ht="15" customHeight="1" x14ac:dyDescent="0.2">
      <c r="B2" s="2"/>
      <c r="C2" s="2"/>
      <c r="D2" s="78" t="s">
        <v>1</v>
      </c>
      <c r="E2" s="78"/>
      <c r="F2" s="78"/>
      <c r="G2" s="78"/>
      <c r="H2" s="78"/>
      <c r="I2" s="78"/>
      <c r="J2" s="78"/>
    </row>
    <row r="3" spans="1:10" ht="15" customHeight="1" x14ac:dyDescent="0.2">
      <c r="B3" s="78" t="s">
        <v>2</v>
      </c>
      <c r="C3" s="78"/>
      <c r="D3" s="78"/>
      <c r="E3" s="78"/>
      <c r="F3" s="78"/>
      <c r="G3" s="78"/>
      <c r="H3" s="78"/>
      <c r="I3" s="78"/>
      <c r="J3" s="78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9" t="s">
        <v>4</v>
      </c>
      <c r="F5" s="9"/>
      <c r="G5" s="10"/>
      <c r="H5" s="10"/>
      <c r="I5" s="10"/>
      <c r="J5" s="11"/>
    </row>
    <row r="6" spans="1:10" s="1" customFormat="1" ht="11.25" customHeight="1" x14ac:dyDescent="0.2">
      <c r="A6" s="3"/>
      <c r="B6" s="3"/>
      <c r="C6" s="3"/>
      <c r="D6" s="3"/>
      <c r="F6" s="11"/>
      <c r="G6" s="11"/>
      <c r="H6" s="11"/>
      <c r="I6" s="11"/>
      <c r="J6" s="11"/>
    </row>
    <row r="7" spans="1:10" ht="12" customHeight="1" x14ac:dyDescent="0.2">
      <c r="A7" s="12"/>
      <c r="B7" s="70" t="s">
        <v>5</v>
      </c>
      <c r="C7" s="70"/>
      <c r="D7" s="70"/>
      <c r="E7" s="70" t="s">
        <v>6</v>
      </c>
      <c r="F7" s="70"/>
      <c r="G7" s="70"/>
      <c r="H7" s="70"/>
      <c r="I7" s="70"/>
      <c r="J7" s="69" t="s">
        <v>7</v>
      </c>
    </row>
    <row r="8" spans="1:10" ht="25.5" x14ac:dyDescent="0.2">
      <c r="A8" s="3"/>
      <c r="B8" s="70"/>
      <c r="C8" s="70"/>
      <c r="D8" s="70"/>
      <c r="E8" s="13" t="s">
        <v>8</v>
      </c>
      <c r="F8" s="14" t="s">
        <v>9</v>
      </c>
      <c r="G8" s="13" t="s">
        <v>10</v>
      </c>
      <c r="H8" s="13" t="s">
        <v>11</v>
      </c>
      <c r="I8" s="13" t="s">
        <v>12</v>
      </c>
      <c r="J8" s="69"/>
    </row>
    <row r="9" spans="1:10" ht="12" customHeight="1" x14ac:dyDescent="0.2">
      <c r="A9" s="3"/>
      <c r="B9" s="70"/>
      <c r="C9" s="70"/>
      <c r="D9" s="70"/>
      <c r="E9" s="13" t="s">
        <v>13</v>
      </c>
      <c r="F9" s="13" t="s">
        <v>14</v>
      </c>
      <c r="G9" s="13" t="s">
        <v>15</v>
      </c>
      <c r="H9" s="13" t="s">
        <v>16</v>
      </c>
      <c r="I9" s="13" t="s">
        <v>17</v>
      </c>
      <c r="J9" s="13" t="s">
        <v>18</v>
      </c>
    </row>
    <row r="10" spans="1:10" ht="12" customHeight="1" x14ac:dyDescent="0.2">
      <c r="A10" s="15"/>
      <c r="B10" s="16"/>
      <c r="C10" s="17"/>
      <c r="D10" s="18"/>
      <c r="E10" s="19"/>
      <c r="F10" s="20"/>
      <c r="G10" s="20"/>
      <c r="H10" s="20"/>
      <c r="I10" s="20"/>
      <c r="J10" s="20"/>
    </row>
    <row r="11" spans="1:10" ht="12" customHeight="1" x14ac:dyDescent="0.2">
      <c r="A11" s="15"/>
      <c r="B11" s="71" t="s">
        <v>19</v>
      </c>
      <c r="C11" s="72"/>
      <c r="D11" s="73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5"/>
      <c r="B12" s="71" t="s">
        <v>20</v>
      </c>
      <c r="C12" s="72"/>
      <c r="D12" s="73"/>
      <c r="E12" s="21">
        <v>0</v>
      </c>
      <c r="F12" s="21">
        <v>0</v>
      </c>
      <c r="G12" s="21">
        <f>+E12+F12</f>
        <v>0</v>
      </c>
      <c r="H12" s="21">
        <v>0</v>
      </c>
      <c r="I12" s="21">
        <v>0</v>
      </c>
      <c r="J12" s="21">
        <f>+I12-E12</f>
        <v>0</v>
      </c>
    </row>
    <row r="13" spans="1:10" ht="12" customHeight="1" x14ac:dyDescent="0.2">
      <c r="A13" s="15"/>
      <c r="B13" s="71" t="s">
        <v>21</v>
      </c>
      <c r="C13" s="72"/>
      <c r="D13" s="73"/>
      <c r="E13" s="21">
        <v>0</v>
      </c>
      <c r="F13" s="21">
        <v>0</v>
      </c>
      <c r="G13" s="21">
        <f>+E13+F13</f>
        <v>0</v>
      </c>
      <c r="H13" s="21">
        <v>0</v>
      </c>
      <c r="I13" s="21">
        <v>0</v>
      </c>
      <c r="J13" s="21">
        <f>+I13-E13</f>
        <v>0</v>
      </c>
    </row>
    <row r="14" spans="1:10" ht="12" customHeight="1" x14ac:dyDescent="0.2">
      <c r="A14" s="15"/>
      <c r="B14" s="71" t="s">
        <v>22</v>
      </c>
      <c r="C14" s="72"/>
      <c r="D14" s="73"/>
      <c r="E14" s="21"/>
      <c r="F14" s="21"/>
      <c r="G14" s="21">
        <f>+E14+F14</f>
        <v>0</v>
      </c>
      <c r="H14" s="21"/>
      <c r="I14" s="21"/>
      <c r="J14" s="21">
        <f>+I14-E14</f>
        <v>0</v>
      </c>
    </row>
    <row r="15" spans="1:10" ht="12" customHeight="1" x14ac:dyDescent="0.2">
      <c r="A15" s="15"/>
      <c r="B15" s="71" t="s">
        <v>23</v>
      </c>
      <c r="C15" s="72"/>
      <c r="D15" s="73"/>
      <c r="E15" s="21"/>
      <c r="F15" s="21"/>
      <c r="G15" s="21"/>
      <c r="H15" s="21"/>
      <c r="I15" s="21"/>
      <c r="J15" s="21"/>
    </row>
    <row r="16" spans="1:10" ht="12" customHeight="1" x14ac:dyDescent="0.2">
      <c r="A16" s="15"/>
      <c r="B16" s="22"/>
      <c r="C16" s="72" t="s">
        <v>24</v>
      </c>
      <c r="D16" s="73"/>
      <c r="E16" s="21">
        <v>9358310</v>
      </c>
      <c r="F16" s="21">
        <v>410319.21</v>
      </c>
      <c r="G16" s="21">
        <f>+E16+F16</f>
        <v>9768629.2100000009</v>
      </c>
      <c r="H16" s="21">
        <v>5170829.67</v>
      </c>
      <c r="I16" s="21">
        <f>+H16</f>
        <v>5170829.67</v>
      </c>
      <c r="J16" s="21">
        <f>+I16-E16</f>
        <v>-4187480.33</v>
      </c>
    </row>
    <row r="17" spans="1:10" ht="12" customHeight="1" x14ac:dyDescent="0.2">
      <c r="A17" s="15"/>
      <c r="B17" s="22"/>
      <c r="C17" s="72" t="s">
        <v>25</v>
      </c>
      <c r="D17" s="73"/>
      <c r="E17" s="21"/>
      <c r="F17" s="21"/>
      <c r="G17" s="21"/>
      <c r="H17" s="21"/>
      <c r="I17" s="21"/>
      <c r="J17" s="21"/>
    </row>
    <row r="18" spans="1:10" ht="12" customHeight="1" x14ac:dyDescent="0.2">
      <c r="A18" s="15"/>
      <c r="B18" s="71" t="s">
        <v>26</v>
      </c>
      <c r="C18" s="72"/>
      <c r="D18" s="73"/>
      <c r="E18" s="21"/>
      <c r="F18" s="21"/>
      <c r="G18" s="21"/>
      <c r="H18" s="21"/>
      <c r="I18" s="21"/>
      <c r="J18" s="21"/>
    </row>
    <row r="19" spans="1:10" ht="12" customHeight="1" x14ac:dyDescent="0.2">
      <c r="A19" s="15"/>
      <c r="B19" s="22"/>
      <c r="C19" s="72" t="s">
        <v>24</v>
      </c>
      <c r="D19" s="73"/>
      <c r="E19" s="21">
        <v>35870</v>
      </c>
      <c r="F19" s="21">
        <v>19477786.300000001</v>
      </c>
      <c r="G19" s="21">
        <f>+E19+F19</f>
        <v>19513656.300000001</v>
      </c>
      <c r="H19" s="21">
        <v>6782109.4800000004</v>
      </c>
      <c r="I19" s="21">
        <f>+H19</f>
        <v>6782109.4800000004</v>
      </c>
      <c r="J19" s="21">
        <f>+I19-E19</f>
        <v>6746239.4800000004</v>
      </c>
    </row>
    <row r="20" spans="1:10" ht="12" customHeight="1" x14ac:dyDescent="0.2">
      <c r="A20" s="15"/>
      <c r="B20" s="22"/>
      <c r="C20" s="72" t="s">
        <v>25</v>
      </c>
      <c r="D20" s="73"/>
      <c r="E20" s="21"/>
      <c r="F20" s="21"/>
      <c r="G20" s="21"/>
      <c r="H20" s="21"/>
      <c r="I20" s="21"/>
      <c r="J20" s="21"/>
    </row>
    <row r="21" spans="1:10" ht="12" customHeight="1" x14ac:dyDescent="0.2">
      <c r="A21" s="15"/>
      <c r="B21" s="22"/>
      <c r="C21" s="72" t="s">
        <v>27</v>
      </c>
      <c r="D21" s="73"/>
      <c r="E21" s="21"/>
      <c r="F21" s="21"/>
      <c r="G21" s="21"/>
      <c r="H21" s="21"/>
      <c r="I21" s="21"/>
      <c r="J21" s="21"/>
    </row>
    <row r="22" spans="1:10" ht="12" customHeight="1" x14ac:dyDescent="0.2">
      <c r="A22" s="15"/>
      <c r="B22" s="22"/>
      <c r="C22" s="72" t="s">
        <v>28</v>
      </c>
      <c r="D22" s="73"/>
      <c r="E22" s="21"/>
      <c r="F22" s="21"/>
      <c r="G22" s="21"/>
      <c r="H22" s="21"/>
      <c r="I22" s="21"/>
      <c r="J22" s="21"/>
    </row>
    <row r="23" spans="1:10" ht="12" customHeight="1" x14ac:dyDescent="0.2">
      <c r="A23" s="15"/>
      <c r="B23" s="71" t="s">
        <v>29</v>
      </c>
      <c r="C23" s="72"/>
      <c r="D23" s="73"/>
      <c r="E23" s="21"/>
      <c r="F23" s="21"/>
      <c r="G23" s="21"/>
      <c r="H23" s="21"/>
      <c r="I23" s="21"/>
      <c r="J23" s="21"/>
    </row>
    <row r="24" spans="1:10" ht="12" customHeight="1" x14ac:dyDescent="0.2">
      <c r="A24" s="15"/>
      <c r="B24" s="71" t="s">
        <v>30</v>
      </c>
      <c r="C24" s="72"/>
      <c r="D24" s="73"/>
      <c r="E24" s="21">
        <v>0</v>
      </c>
      <c r="F24" s="21">
        <v>58712714</v>
      </c>
      <c r="G24" s="21">
        <f>+E24+F24</f>
        <v>58712714</v>
      </c>
      <c r="H24" s="21">
        <v>33393712</v>
      </c>
      <c r="I24" s="21">
        <f>+H24</f>
        <v>33393712</v>
      </c>
      <c r="J24" s="21">
        <f>+I24-E24</f>
        <v>33393712</v>
      </c>
    </row>
    <row r="25" spans="1:10" ht="12" customHeight="1" x14ac:dyDescent="0.2">
      <c r="A25" s="23"/>
      <c r="B25" s="71" t="s">
        <v>31</v>
      </c>
      <c r="C25" s="72"/>
      <c r="D25" s="73"/>
      <c r="E25" s="21">
        <v>105366286.54000001</v>
      </c>
      <c r="F25" s="21">
        <v>16033783.57</v>
      </c>
      <c r="G25" s="21">
        <f>+E25+F25</f>
        <v>121400070.11000001</v>
      </c>
      <c r="H25" s="21">
        <v>85057396.609999999</v>
      </c>
      <c r="I25" s="21">
        <f>+H25</f>
        <v>85057396.609999999</v>
      </c>
      <c r="J25" s="21">
        <f>+I25-E25</f>
        <v>-20308889.930000007</v>
      </c>
    </row>
    <row r="26" spans="1:10" ht="12" customHeight="1" x14ac:dyDescent="0.2">
      <c r="A26" s="15"/>
      <c r="B26" s="71" t="s">
        <v>32</v>
      </c>
      <c r="C26" s="72"/>
      <c r="D26" s="73"/>
      <c r="E26" s="21"/>
      <c r="F26" s="21"/>
      <c r="G26" s="21"/>
      <c r="H26" s="21"/>
      <c r="I26" s="21"/>
      <c r="J26" s="21"/>
    </row>
    <row r="27" spans="1:10" ht="12" customHeight="1" x14ac:dyDescent="0.2">
      <c r="A27" s="15"/>
      <c r="B27" s="24"/>
      <c r="C27" s="25"/>
      <c r="D27" s="26"/>
      <c r="E27" s="27"/>
      <c r="F27" s="28"/>
      <c r="G27" s="28"/>
      <c r="H27" s="28"/>
      <c r="I27" s="28"/>
      <c r="J27" s="28"/>
    </row>
    <row r="28" spans="1:10" ht="12" customHeight="1" x14ac:dyDescent="0.2">
      <c r="A28" s="3"/>
      <c r="B28" s="29"/>
      <c r="C28" s="30"/>
      <c r="D28" s="31" t="s">
        <v>33</v>
      </c>
      <c r="E28" s="21">
        <f>SUM(E11+E12+E13+E14+E15+E18+E23+E24+E25+E26+E16+E19)</f>
        <v>114760466.54000001</v>
      </c>
      <c r="F28" s="21">
        <f>SUM(F11+F12+F13+F14+F15+F18+F23+F24+F25+F26+F16+F19)</f>
        <v>94634603.079999983</v>
      </c>
      <c r="G28" s="21">
        <f>SUM(G11+G12+G13+G14+G15+G18+G23+G24+G25+G26+G16+G19)</f>
        <v>209395069.62000003</v>
      </c>
      <c r="H28" s="21">
        <f>SUM(H11+H12+H13+H14+H15+H18+H23+H24+H25+H26+H16+H19)</f>
        <v>130404047.76000001</v>
      </c>
      <c r="I28" s="21">
        <f>SUM(I11+I12+I13+I14+I15+I18+I23+I24+I25+I26+I16+I19)</f>
        <v>130404047.76000001</v>
      </c>
      <c r="J28" s="74">
        <f>+I28-E28</f>
        <v>15643581.219999999</v>
      </c>
    </row>
    <row r="29" spans="1:10" ht="12" customHeight="1" x14ac:dyDescent="0.2">
      <c r="A29" s="15"/>
      <c r="B29" s="32"/>
      <c r="C29" s="32"/>
      <c r="D29" s="32"/>
      <c r="E29" s="33"/>
      <c r="F29" s="33"/>
      <c r="G29" s="33"/>
      <c r="H29" s="76" t="s">
        <v>34</v>
      </c>
      <c r="I29" s="77"/>
      <c r="J29" s="75"/>
    </row>
    <row r="30" spans="1:10" ht="12" customHeight="1" x14ac:dyDescent="0.2">
      <c r="A30" s="3"/>
      <c r="B30" s="3"/>
      <c r="C30" s="3"/>
      <c r="D30" s="3"/>
      <c r="E30" s="11"/>
      <c r="F30" s="11"/>
      <c r="G30" s="11"/>
      <c r="H30" s="11"/>
      <c r="I30" s="11"/>
      <c r="J30" s="11"/>
    </row>
    <row r="31" spans="1:10" ht="12" customHeight="1" x14ac:dyDescent="0.2">
      <c r="A31" s="3"/>
      <c r="B31" s="69" t="s">
        <v>35</v>
      </c>
      <c r="C31" s="69"/>
      <c r="D31" s="69"/>
      <c r="E31" s="70" t="s">
        <v>6</v>
      </c>
      <c r="F31" s="70"/>
      <c r="G31" s="70"/>
      <c r="H31" s="70"/>
      <c r="I31" s="70"/>
      <c r="J31" s="69" t="s">
        <v>7</v>
      </c>
    </row>
    <row r="32" spans="1:10" ht="25.5" x14ac:dyDescent="0.2">
      <c r="A32" s="3"/>
      <c r="B32" s="69"/>
      <c r="C32" s="69"/>
      <c r="D32" s="69"/>
      <c r="E32" s="13" t="s">
        <v>8</v>
      </c>
      <c r="F32" s="14" t="s">
        <v>9</v>
      </c>
      <c r="G32" s="13" t="s">
        <v>10</v>
      </c>
      <c r="H32" s="13" t="s">
        <v>11</v>
      </c>
      <c r="I32" s="13" t="s">
        <v>12</v>
      </c>
      <c r="J32" s="69"/>
    </row>
    <row r="33" spans="1:10" ht="12" customHeight="1" x14ac:dyDescent="0.2">
      <c r="A33" s="3"/>
      <c r="B33" s="69"/>
      <c r="C33" s="69"/>
      <c r="D33" s="69"/>
      <c r="E33" s="13" t="s">
        <v>13</v>
      </c>
      <c r="F33" s="13" t="s">
        <v>14</v>
      </c>
      <c r="G33" s="13" t="s">
        <v>15</v>
      </c>
      <c r="H33" s="13" t="s">
        <v>16</v>
      </c>
      <c r="I33" s="13" t="s">
        <v>17</v>
      </c>
      <c r="J33" s="13" t="s">
        <v>18</v>
      </c>
    </row>
    <row r="34" spans="1:10" ht="12" customHeight="1" x14ac:dyDescent="0.2">
      <c r="A34" s="15"/>
      <c r="B34" s="34"/>
      <c r="C34" s="35"/>
      <c r="D34" s="35"/>
      <c r="E34" s="36"/>
      <c r="F34" s="36"/>
      <c r="G34" s="36"/>
      <c r="H34" s="36"/>
      <c r="I34" s="36"/>
      <c r="J34" s="37"/>
    </row>
    <row r="35" spans="1:10" ht="12" customHeight="1" x14ac:dyDescent="0.2">
      <c r="A35" s="15"/>
      <c r="B35" s="38" t="s">
        <v>36</v>
      </c>
      <c r="C35" s="39"/>
      <c r="D35" s="40"/>
      <c r="E35" s="41">
        <f>+E36+E37+E38+E39+E42+E47+E48</f>
        <v>114760466.54000001</v>
      </c>
      <c r="F35" s="41">
        <f>+F36+F37+F38+F39+F42+F47+F48+F43+F53</f>
        <v>94634603.079999998</v>
      </c>
      <c r="G35" s="41">
        <f>+G36+G37+G38+G39+G42+G47+G48+G43+G53</f>
        <v>209395069.62</v>
      </c>
      <c r="H35" s="41">
        <f>+H36+H37+H38+H39+H42+H47+H48+H43+H53</f>
        <v>130404047.75999999</v>
      </c>
      <c r="I35" s="41">
        <f>+I36+I37+I38+I39+I42+I47+I48+I43+I53</f>
        <v>130404047.75999999</v>
      </c>
      <c r="J35" s="42">
        <f>I35-E35</f>
        <v>15643581.219999984</v>
      </c>
    </row>
    <row r="36" spans="1:10" ht="12" customHeight="1" x14ac:dyDescent="0.2">
      <c r="A36" s="15"/>
      <c r="B36" s="43"/>
      <c r="C36" s="68" t="s">
        <v>19</v>
      </c>
      <c r="D36" s="68"/>
      <c r="E36" s="44">
        <v>0</v>
      </c>
      <c r="F36" s="44">
        <v>0</v>
      </c>
      <c r="G36" s="44">
        <f>+E36+F36</f>
        <v>0</v>
      </c>
      <c r="H36" s="44">
        <v>0</v>
      </c>
      <c r="I36" s="44">
        <v>0</v>
      </c>
      <c r="J36" s="45">
        <f>I36-E36</f>
        <v>0</v>
      </c>
    </row>
    <row r="37" spans="1:10" ht="12" customHeight="1" x14ac:dyDescent="0.2">
      <c r="A37" s="15"/>
      <c r="B37" s="43"/>
      <c r="C37" s="68" t="s">
        <v>21</v>
      </c>
      <c r="D37" s="68"/>
      <c r="E37" s="44">
        <v>0</v>
      </c>
      <c r="F37" s="44">
        <v>0</v>
      </c>
      <c r="G37" s="44">
        <f t="shared" ref="G37:G53" si="0">+E37+F37</f>
        <v>0</v>
      </c>
      <c r="H37" s="44">
        <v>0</v>
      </c>
      <c r="I37" s="44">
        <v>0</v>
      </c>
      <c r="J37" s="45">
        <f>I37-E37</f>
        <v>0</v>
      </c>
    </row>
    <row r="38" spans="1:10" ht="12" customHeight="1" x14ac:dyDescent="0.2">
      <c r="A38" s="15"/>
      <c r="B38" s="43"/>
      <c r="C38" s="68" t="s">
        <v>22</v>
      </c>
      <c r="D38" s="68"/>
      <c r="E38" s="44">
        <v>0</v>
      </c>
      <c r="F38" s="44">
        <v>0</v>
      </c>
      <c r="G38" s="44">
        <f t="shared" si="0"/>
        <v>0</v>
      </c>
      <c r="H38" s="44">
        <v>0</v>
      </c>
      <c r="I38" s="44">
        <v>0</v>
      </c>
      <c r="J38" s="45">
        <f>I38-E38</f>
        <v>0</v>
      </c>
    </row>
    <row r="39" spans="1:10" ht="12" customHeight="1" x14ac:dyDescent="0.2">
      <c r="A39" s="15"/>
      <c r="B39" s="43"/>
      <c r="C39" s="68" t="s">
        <v>23</v>
      </c>
      <c r="D39" s="68"/>
      <c r="E39" s="44">
        <f>+E40+E41</f>
        <v>9394180</v>
      </c>
      <c r="F39" s="44">
        <f>+F40</f>
        <v>10057714.710000001</v>
      </c>
      <c r="G39" s="44">
        <f t="shared" si="0"/>
        <v>19451894.710000001</v>
      </c>
      <c r="H39" s="44">
        <f>+H40</f>
        <v>11591279.52</v>
      </c>
      <c r="I39" s="44">
        <f>+H39</f>
        <v>11591279.52</v>
      </c>
      <c r="J39" s="45">
        <f>I39-E39</f>
        <v>2197099.5199999996</v>
      </c>
    </row>
    <row r="40" spans="1:10" ht="12" customHeight="1" x14ac:dyDescent="0.2">
      <c r="A40" s="15"/>
      <c r="B40" s="43"/>
      <c r="C40" s="40"/>
      <c r="D40" s="46" t="s">
        <v>24</v>
      </c>
      <c r="E40" s="44">
        <v>9394180</v>
      </c>
      <c r="F40" s="44">
        <v>10057714.710000001</v>
      </c>
      <c r="G40" s="44">
        <f>SUM(E40:F40)</f>
        <v>19451894.710000001</v>
      </c>
      <c r="H40" s="44">
        <v>11591279.52</v>
      </c>
      <c r="I40" s="44">
        <f>+H40</f>
        <v>11591279.52</v>
      </c>
      <c r="J40" s="45">
        <f t="shared" ref="J40:J58" si="1">I40-E40</f>
        <v>2197099.5199999996</v>
      </c>
    </row>
    <row r="41" spans="1:10" ht="12" customHeight="1" x14ac:dyDescent="0.2">
      <c r="A41" s="15"/>
      <c r="B41" s="43"/>
      <c r="C41" s="40"/>
      <c r="D41" s="46" t="s">
        <v>25</v>
      </c>
      <c r="E41" s="44">
        <v>0</v>
      </c>
      <c r="F41" s="44"/>
      <c r="G41" s="44">
        <f t="shared" si="0"/>
        <v>0</v>
      </c>
      <c r="H41" s="44">
        <v>0</v>
      </c>
      <c r="I41" s="44">
        <v>0</v>
      </c>
      <c r="J41" s="45">
        <f t="shared" si="1"/>
        <v>0</v>
      </c>
    </row>
    <row r="42" spans="1:10" ht="12" customHeight="1" x14ac:dyDescent="0.25">
      <c r="A42" s="15"/>
      <c r="B42" s="43"/>
      <c r="C42" s="68" t="s">
        <v>26</v>
      </c>
      <c r="D42" s="68"/>
      <c r="E42" s="47"/>
      <c r="F42" s="48">
        <v>0</v>
      </c>
      <c r="G42" s="44">
        <f t="shared" si="0"/>
        <v>0</v>
      </c>
      <c r="H42" s="44"/>
      <c r="I42" s="48">
        <f>+H42</f>
        <v>0</v>
      </c>
      <c r="J42" s="45">
        <f t="shared" si="1"/>
        <v>0</v>
      </c>
    </row>
    <row r="43" spans="1:10" ht="12" customHeight="1" x14ac:dyDescent="0.2">
      <c r="A43" s="15"/>
      <c r="B43" s="43"/>
      <c r="C43" s="40"/>
      <c r="D43" s="46" t="s">
        <v>24</v>
      </c>
      <c r="E43" s="44"/>
      <c r="F43" s="44">
        <v>70051669.299999997</v>
      </c>
      <c r="G43" s="44">
        <f>SUM(E43:F43)</f>
        <v>70051669.299999997</v>
      </c>
      <c r="H43" s="44">
        <v>36354731.189999998</v>
      </c>
      <c r="I43" s="44">
        <f>+H43</f>
        <v>36354731.189999998</v>
      </c>
      <c r="J43" s="45">
        <f t="shared" si="1"/>
        <v>36354731.189999998</v>
      </c>
    </row>
    <row r="44" spans="1:10" ht="12" customHeight="1" x14ac:dyDescent="0.2">
      <c r="A44" s="15"/>
      <c r="B44" s="43"/>
      <c r="C44" s="40"/>
      <c r="D44" s="46" t="s">
        <v>25</v>
      </c>
      <c r="E44" s="44">
        <v>0</v>
      </c>
      <c r="F44" s="44">
        <v>0</v>
      </c>
      <c r="G44" s="44">
        <f t="shared" si="0"/>
        <v>0</v>
      </c>
      <c r="H44" s="44">
        <v>0</v>
      </c>
      <c r="I44" s="44"/>
      <c r="J44" s="45">
        <f t="shared" si="1"/>
        <v>0</v>
      </c>
    </row>
    <row r="45" spans="1:10" ht="12" customHeight="1" x14ac:dyDescent="0.25">
      <c r="A45" s="15"/>
      <c r="B45" s="43"/>
      <c r="C45" s="40"/>
      <c r="D45" s="49" t="s">
        <v>27</v>
      </c>
      <c r="E45" s="50">
        <v>0</v>
      </c>
      <c r="F45" s="48"/>
      <c r="G45" s="44">
        <v>0</v>
      </c>
      <c r="H45" s="44"/>
      <c r="I45" s="44"/>
      <c r="J45" s="45">
        <f t="shared" si="1"/>
        <v>0</v>
      </c>
    </row>
    <row r="46" spans="1:10" ht="12" customHeight="1" x14ac:dyDescent="0.2">
      <c r="A46" s="15"/>
      <c r="B46" s="43"/>
      <c r="C46" s="40"/>
      <c r="D46" s="49" t="s">
        <v>28</v>
      </c>
      <c r="E46" s="44">
        <v>0</v>
      </c>
      <c r="F46" s="44">
        <v>0</v>
      </c>
      <c r="G46" s="44">
        <f t="shared" si="0"/>
        <v>0</v>
      </c>
      <c r="H46" s="44">
        <v>0</v>
      </c>
      <c r="I46" s="44"/>
      <c r="J46" s="45">
        <f t="shared" si="1"/>
        <v>0</v>
      </c>
    </row>
    <row r="47" spans="1:10" ht="12" customHeight="1" x14ac:dyDescent="0.2">
      <c r="A47" s="15"/>
      <c r="B47" s="43"/>
      <c r="C47" s="68" t="s">
        <v>30</v>
      </c>
      <c r="D47" s="68"/>
      <c r="E47" s="44">
        <v>0</v>
      </c>
      <c r="F47" s="44">
        <v>0</v>
      </c>
      <c r="G47" s="44">
        <f t="shared" si="0"/>
        <v>0</v>
      </c>
      <c r="H47" s="44"/>
      <c r="I47" s="44">
        <v>0</v>
      </c>
      <c r="J47" s="45">
        <f t="shared" si="1"/>
        <v>0</v>
      </c>
    </row>
    <row r="48" spans="1:10" ht="12" customHeight="1" x14ac:dyDescent="0.25">
      <c r="A48" s="15"/>
      <c r="B48" s="43"/>
      <c r="C48" s="68" t="s">
        <v>31</v>
      </c>
      <c r="D48" s="68"/>
      <c r="E48" s="48">
        <v>105366286.54000001</v>
      </c>
      <c r="F48" s="44">
        <v>12565764.380000001</v>
      </c>
      <c r="G48" s="44">
        <f>+E48+F48</f>
        <v>117932050.92</v>
      </c>
      <c r="H48" s="48">
        <v>81596377.420000002</v>
      </c>
      <c r="I48" s="48">
        <f>+H48</f>
        <v>81596377.420000002</v>
      </c>
      <c r="J48" s="45">
        <f t="shared" si="1"/>
        <v>-23769909.120000005</v>
      </c>
    </row>
    <row r="49" spans="1:11" ht="12" customHeight="1" x14ac:dyDescent="0.2">
      <c r="A49" s="15"/>
      <c r="B49" s="43"/>
      <c r="C49" s="40"/>
      <c r="D49" s="46"/>
      <c r="E49" s="44"/>
      <c r="F49" s="44"/>
      <c r="G49" s="51"/>
      <c r="H49" s="44"/>
      <c r="I49" s="44"/>
      <c r="J49" s="45">
        <f t="shared" si="1"/>
        <v>0</v>
      </c>
    </row>
    <row r="50" spans="1:11" ht="12" customHeight="1" x14ac:dyDescent="0.2">
      <c r="A50" s="15"/>
      <c r="B50" s="38" t="s">
        <v>37</v>
      </c>
      <c r="C50" s="39"/>
      <c r="D50" s="46"/>
      <c r="E50" s="41">
        <f>+E51+E52+E53</f>
        <v>0</v>
      </c>
      <c r="F50" s="41">
        <v>0</v>
      </c>
      <c r="G50" s="41">
        <f>SUM(E50:F50)</f>
        <v>0</v>
      </c>
      <c r="H50" s="41"/>
      <c r="I50" s="41">
        <v>0</v>
      </c>
      <c r="J50" s="45">
        <f t="shared" si="1"/>
        <v>0</v>
      </c>
    </row>
    <row r="51" spans="1:11" ht="12" customHeight="1" x14ac:dyDescent="0.2">
      <c r="A51" s="15"/>
      <c r="B51" s="38"/>
      <c r="C51" s="68" t="s">
        <v>20</v>
      </c>
      <c r="D51" s="68"/>
      <c r="E51" s="44">
        <v>0</v>
      </c>
      <c r="F51" s="44">
        <v>0</v>
      </c>
      <c r="G51" s="44">
        <f t="shared" si="0"/>
        <v>0</v>
      </c>
      <c r="H51" s="44">
        <v>0</v>
      </c>
      <c r="I51" s="44">
        <v>0</v>
      </c>
      <c r="J51" s="45">
        <f t="shared" si="1"/>
        <v>0</v>
      </c>
    </row>
    <row r="52" spans="1:11" s="54" customFormat="1" ht="12" customHeight="1" x14ac:dyDescent="0.2">
      <c r="A52" s="3"/>
      <c r="B52" s="43"/>
      <c r="C52" s="68" t="s">
        <v>29</v>
      </c>
      <c r="D52" s="68"/>
      <c r="E52" s="44">
        <v>0</v>
      </c>
      <c r="F52" s="44">
        <v>0</v>
      </c>
      <c r="G52" s="44">
        <f t="shared" si="0"/>
        <v>0</v>
      </c>
      <c r="H52" s="44">
        <v>0</v>
      </c>
      <c r="I52" s="44">
        <v>0</v>
      </c>
      <c r="J52" s="45">
        <f t="shared" si="1"/>
        <v>0</v>
      </c>
      <c r="K52" s="53"/>
    </row>
    <row r="53" spans="1:11" ht="12" customHeight="1" x14ac:dyDescent="0.25">
      <c r="A53" s="15"/>
      <c r="B53" s="43"/>
      <c r="C53" s="68" t="s">
        <v>31</v>
      </c>
      <c r="D53" s="68"/>
      <c r="E53" s="50">
        <v>0</v>
      </c>
      <c r="F53" s="48">
        <v>1959454.69</v>
      </c>
      <c r="G53" s="44">
        <f t="shared" si="0"/>
        <v>1959454.69</v>
      </c>
      <c r="H53" s="44">
        <v>861659.63</v>
      </c>
      <c r="I53" s="48">
        <f>+H53</f>
        <v>861659.63</v>
      </c>
      <c r="J53" s="45">
        <f t="shared" si="1"/>
        <v>861659.63</v>
      </c>
    </row>
    <row r="54" spans="1:11" ht="12" customHeight="1" x14ac:dyDescent="0.2">
      <c r="A54" s="15"/>
      <c r="B54" s="55"/>
      <c r="C54" s="56"/>
      <c r="D54" s="56"/>
      <c r="E54" s="57"/>
      <c r="F54" s="57"/>
      <c r="G54" s="57"/>
      <c r="H54" s="57"/>
      <c r="I54" s="57"/>
      <c r="J54" s="45">
        <f t="shared" si="1"/>
        <v>0</v>
      </c>
    </row>
    <row r="55" spans="1:11" ht="12" customHeight="1" x14ac:dyDescent="0.2">
      <c r="A55" s="15"/>
      <c r="B55" s="38" t="s">
        <v>38</v>
      </c>
      <c r="C55" s="58"/>
      <c r="D55" s="46"/>
      <c r="E55" s="41">
        <f>+E56</f>
        <v>0</v>
      </c>
      <c r="F55" s="41">
        <f>+F56</f>
        <v>0</v>
      </c>
      <c r="G55" s="41">
        <f>+G56</f>
        <v>0</v>
      </c>
      <c r="H55" s="41">
        <f>+H56</f>
        <v>0</v>
      </c>
      <c r="I55" s="41">
        <f>+I56</f>
        <v>0</v>
      </c>
      <c r="J55" s="45">
        <f t="shared" si="1"/>
        <v>0</v>
      </c>
    </row>
    <row r="56" spans="1:11" ht="12" customHeight="1" x14ac:dyDescent="0.2">
      <c r="A56" s="3"/>
      <c r="B56" s="43"/>
      <c r="C56" s="68" t="s">
        <v>32</v>
      </c>
      <c r="D56" s="68"/>
      <c r="E56" s="44">
        <v>0</v>
      </c>
      <c r="F56" s="44">
        <v>0</v>
      </c>
      <c r="G56" s="44">
        <f>+E56+F56</f>
        <v>0</v>
      </c>
      <c r="H56" s="44">
        <v>0</v>
      </c>
      <c r="I56" s="44">
        <v>0</v>
      </c>
      <c r="J56" s="45">
        <f t="shared" si="1"/>
        <v>0</v>
      </c>
    </row>
    <row r="57" spans="1:11" ht="12.75" customHeight="1" x14ac:dyDescent="0.2">
      <c r="A57" s="15"/>
      <c r="B57" s="59"/>
      <c r="C57" s="60"/>
      <c r="D57" s="61"/>
      <c r="E57" s="62"/>
      <c r="F57" s="62"/>
      <c r="G57" s="62"/>
      <c r="H57" s="62"/>
      <c r="I57" s="62"/>
      <c r="J57" s="45">
        <f t="shared" si="1"/>
        <v>0</v>
      </c>
    </row>
    <row r="58" spans="1:11" x14ac:dyDescent="0.2">
      <c r="A58" s="15"/>
      <c r="B58" s="63"/>
      <c r="C58" s="64"/>
      <c r="D58" s="65" t="s">
        <v>33</v>
      </c>
      <c r="E58" s="66">
        <f>+E36+E37+E38+E39+E42+E47+E48+E50+E55</f>
        <v>114760466.54000001</v>
      </c>
      <c r="F58" s="66">
        <f>+F36+F37+F38+F39+F42+F47+F48+F50+F55+F53+F43</f>
        <v>94634603.079999998</v>
      </c>
      <c r="G58" s="66">
        <f>+G36+G37+G38+G39+G42+G47+G48+G50+G55+G53+G43</f>
        <v>209395069.62</v>
      </c>
      <c r="H58" s="66">
        <f>+H36+H37+H38+H39+H42+H47+H48+H50+H55+H53+H43</f>
        <v>130404047.75999999</v>
      </c>
      <c r="I58" s="66">
        <f>+I36+I37+I38+I39+I42+I47+I48+I50+I55+I53+I43</f>
        <v>130404047.75999999</v>
      </c>
      <c r="J58" s="66">
        <f t="shared" si="1"/>
        <v>15643581.219999984</v>
      </c>
    </row>
    <row r="59" spans="1:11" x14ac:dyDescent="0.2">
      <c r="B59" s="67" t="s">
        <v>39</v>
      </c>
      <c r="C59" s="67"/>
      <c r="D59" s="67"/>
      <c r="E59" s="67"/>
      <c r="F59" s="67"/>
      <c r="G59" s="67"/>
      <c r="H59" s="67"/>
      <c r="I59" s="67"/>
      <c r="J59" s="67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</sheetData>
  <mergeCells count="38">
    <mergeCell ref="C16:D16"/>
    <mergeCell ref="B1:J1"/>
    <mergeCell ref="D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J28:J29"/>
    <mergeCell ref="H29:I29"/>
    <mergeCell ref="C17:D17"/>
    <mergeCell ref="B18:D18"/>
    <mergeCell ref="C19:D19"/>
    <mergeCell ref="C20:D20"/>
    <mergeCell ref="C21:D21"/>
    <mergeCell ref="C22:D22"/>
    <mergeCell ref="C38:D38"/>
    <mergeCell ref="B23:D23"/>
    <mergeCell ref="B24:D24"/>
    <mergeCell ref="B25:D25"/>
    <mergeCell ref="B26:D26"/>
    <mergeCell ref="B31:D33"/>
    <mergeCell ref="E31:I31"/>
    <mergeCell ref="J31:J32"/>
    <mergeCell ref="C36:D36"/>
    <mergeCell ref="C37:D37"/>
    <mergeCell ref="C53:D53"/>
    <mergeCell ref="C56:D56"/>
    <mergeCell ref="C39:D39"/>
    <mergeCell ref="C42:D42"/>
    <mergeCell ref="C47:D47"/>
    <mergeCell ref="C48:D48"/>
    <mergeCell ref="C51:D51"/>
    <mergeCell ref="C52:D52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</vt:lpstr>
      <vt:lpstr>EAIF!Área_de_impresión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cp:lastPrinted>2017-10-04T18:47:10Z</cp:lastPrinted>
  <dcterms:created xsi:type="dcterms:W3CDTF">2017-10-04T17:59:04Z</dcterms:created>
  <dcterms:modified xsi:type="dcterms:W3CDTF">2017-10-04T18:47:15Z</dcterms:modified>
</cp:coreProperties>
</file>