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"/>
    </mc:Choice>
  </mc:AlternateContent>
  <xr:revisionPtr revIDLastSave="0" documentId="8_{6454A434-341D-4AC7-870F-040340266F7E}" xr6:coauthVersionLast="47" xr6:coauthVersionMax="47" xr10:uidLastSave="{00000000-0000-0000-0000-000000000000}"/>
  <bookViews>
    <workbookView xWindow="-120" yWindow="-120" windowWidth="19440" windowHeight="15000" xr2:uid="{13E77B72-86F9-48F7-B3B5-715D586EB98F}"/>
  </bookViews>
  <sheets>
    <sheet name="ACT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4" i="1" l="1"/>
  <c r="C675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A639" i="1"/>
  <c r="C600" i="1"/>
  <c r="C623" i="1"/>
  <c r="C632" i="1"/>
  <c r="C576" i="1"/>
  <c r="C584" i="1"/>
  <c r="C589" i="1"/>
  <c r="D475" i="1"/>
  <c r="D477" i="1"/>
  <c r="D479" i="1"/>
  <c r="D481" i="1"/>
  <c r="D483" i="1"/>
  <c r="D474" i="1"/>
  <c r="D487" i="1"/>
  <c r="D496" i="1"/>
  <c r="D499" i="1"/>
  <c r="D505" i="1"/>
  <c r="D486" i="1"/>
  <c r="D515" i="1"/>
  <c r="D514" i="1"/>
  <c r="D517" i="1"/>
  <c r="D471" i="1"/>
  <c r="D470" i="1"/>
  <c r="D469" i="1"/>
  <c r="D524" i="1"/>
  <c r="D523" i="1"/>
  <c r="D530" i="1"/>
  <c r="D529" i="1"/>
  <c r="D547" i="1"/>
  <c r="D534" i="1"/>
  <c r="D537" i="1"/>
  <c r="D543" i="1"/>
  <c r="D545" i="1"/>
  <c r="D533" i="1"/>
  <c r="D555" i="1"/>
  <c r="D532" i="1"/>
  <c r="D565" i="1"/>
  <c r="C475" i="1"/>
  <c r="C477" i="1"/>
  <c r="C479" i="1"/>
  <c r="C481" i="1"/>
  <c r="C483" i="1"/>
  <c r="C474" i="1"/>
  <c r="C487" i="1"/>
  <c r="C496" i="1"/>
  <c r="C499" i="1"/>
  <c r="C505" i="1"/>
  <c r="C486" i="1"/>
  <c r="C515" i="1"/>
  <c r="C514" i="1"/>
  <c r="C517" i="1"/>
  <c r="C471" i="1"/>
  <c r="C470" i="1"/>
  <c r="C469" i="1"/>
  <c r="C524" i="1"/>
  <c r="C523" i="1"/>
  <c r="C530" i="1"/>
  <c r="C529" i="1"/>
  <c r="C547" i="1"/>
  <c r="C534" i="1"/>
  <c r="C537" i="1"/>
  <c r="C543" i="1"/>
  <c r="C545" i="1"/>
  <c r="C533" i="1"/>
  <c r="C555" i="1"/>
  <c r="C532" i="1"/>
  <c r="C565" i="1"/>
  <c r="D441" i="1"/>
  <c r="D449" i="1"/>
  <c r="D458" i="1"/>
  <c r="D464" i="1"/>
  <c r="C441" i="1"/>
  <c r="C449" i="1"/>
  <c r="C458" i="1"/>
  <c r="C464" i="1"/>
  <c r="D436" i="1"/>
  <c r="C436" i="1"/>
  <c r="C415" i="1"/>
  <c r="C411" i="1"/>
  <c r="C406" i="1"/>
  <c r="C382" i="1"/>
  <c r="C374" i="1"/>
  <c r="C370" i="1"/>
  <c r="C363" i="1"/>
  <c r="C359" i="1"/>
  <c r="C349" i="1"/>
  <c r="C342" i="1"/>
  <c r="D338" i="1"/>
  <c r="D337" i="1"/>
  <c r="D336" i="1"/>
  <c r="G335" i="1"/>
  <c r="F335" i="1"/>
  <c r="E335" i="1"/>
  <c r="D335" i="1"/>
  <c r="C335" i="1"/>
  <c r="D334" i="1"/>
  <c r="D333" i="1"/>
  <c r="D332" i="1"/>
  <c r="D331" i="1"/>
  <c r="D330" i="1"/>
  <c r="D329" i="1"/>
  <c r="D328" i="1"/>
  <c r="D327" i="1"/>
  <c r="D326" i="1"/>
  <c r="G325" i="1"/>
  <c r="F325" i="1"/>
  <c r="E325" i="1"/>
  <c r="D325" i="1"/>
  <c r="C325" i="1"/>
  <c r="C318" i="1"/>
  <c r="C313" i="1"/>
  <c r="C307" i="1"/>
  <c r="C297" i="1"/>
  <c r="E291" i="1"/>
  <c r="D291" i="1"/>
  <c r="C291" i="1"/>
  <c r="E279" i="1"/>
  <c r="D279" i="1"/>
  <c r="C279" i="1"/>
  <c r="E271" i="1"/>
  <c r="D271" i="1"/>
  <c r="C271" i="1"/>
  <c r="C256" i="1"/>
  <c r="C247" i="1"/>
  <c r="C96" i="1"/>
  <c r="C103" i="1"/>
  <c r="C113" i="1"/>
  <c r="C95" i="1"/>
  <c r="C124" i="1"/>
  <c r="C127" i="1"/>
  <c r="C130" i="1"/>
  <c r="C133" i="1"/>
  <c r="C138" i="1"/>
  <c r="C142" i="1"/>
  <c r="C145" i="1"/>
  <c r="C147" i="1"/>
  <c r="C153" i="1"/>
  <c r="C123" i="1"/>
  <c r="C157" i="1"/>
  <c r="C160" i="1"/>
  <c r="C163" i="1"/>
  <c r="C156" i="1"/>
  <c r="C167" i="1"/>
  <c r="C170" i="1"/>
  <c r="C173" i="1"/>
  <c r="C176" i="1"/>
  <c r="C178" i="1"/>
  <c r="C166" i="1"/>
  <c r="C182" i="1"/>
  <c r="C191" i="1"/>
  <c r="C194" i="1"/>
  <c r="C200" i="1"/>
  <c r="C181" i="1"/>
  <c r="C211" i="1"/>
  <c r="C210" i="1"/>
  <c r="C94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C83" i="1"/>
  <c r="C81" i="1"/>
  <c r="C79" i="1"/>
  <c r="C73" i="1"/>
  <c r="C70" i="1"/>
  <c r="C69" i="1"/>
  <c r="C64" i="1"/>
  <c r="C58" i="1"/>
  <c r="C57" i="1"/>
  <c r="C48" i="1"/>
  <c r="C39" i="1"/>
  <c r="C36" i="1"/>
  <c r="C30" i="1"/>
  <c r="C27" i="1"/>
  <c r="C21" i="1"/>
  <c r="C11" i="1"/>
  <c r="C10" i="1"/>
  <c r="C9" i="1"/>
</calcChain>
</file>

<file path=xl/sharedStrings.xml><?xml version="1.0" encoding="utf-8"?>
<sst xmlns="http://schemas.openxmlformats.org/spreadsheetml/2006/main" count="790" uniqueCount="541">
  <si>
    <t>INSTITUTO TECNOLOGICO SUPERIOR DE IRAPUATO</t>
  </si>
  <si>
    <t>Ejercicio:</t>
  </si>
  <si>
    <t>Notas de Desglose Estado de Actividades</t>
  </si>
  <si>
    <t>Periodicidad:</t>
  </si>
  <si>
    <t>Trimestral</t>
  </si>
  <si>
    <t>Del 1 de Enero al 31 de Diciembre de 2024</t>
  </si>
  <si>
    <t>Corte:</t>
  </si>
  <si>
    <t>(Cifras en Pesos)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</si>
  <si>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</si>
  <si>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</si>
  <si>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</si>
  <si>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</si>
  <si>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</si>
  <si>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</si>
  <si>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</si>
  <si>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Y OTROS BENEFICIOS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</si>
  <si>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</si>
  <si>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</si>
  <si>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</si>
  <si>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</si>
  <si>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</si>
  <si>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</si>
  <si>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</si>
  <si>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</si>
  <si>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</si>
  <si>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</si>
  <si>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</si>
  <si>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</si>
  <si>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</si>
  <si>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</si>
  <si>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</si>
  <si>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</si>
  <si>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</si>
  <si>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</si>
  <si>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</si>
  <si>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</si>
  <si>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</si>
  <si>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</si>
  <si>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</si>
  <si>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</si>
  <si>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</si>
  <si>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</si>
  <si>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</si>
  <si>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</si>
  <si>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</si>
  <si>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</si>
  <si>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</si>
  <si>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</si>
  <si>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</si>
  <si>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</si>
  <si>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</si>
  <si>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</si>
  <si>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</si>
  <si>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</si>
  <si>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</si>
  <si>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</si>
  <si>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</si>
  <si>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</si>
  <si>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</si>
  <si>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</si>
  <si>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</si>
  <si>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</si>
  <si>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</si>
  <si>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</si>
  <si>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</si>
  <si>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</si>
  <si>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</si>
  <si>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</si>
  <si>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</si>
  <si>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</si>
  <si>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</si>
  <si>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</si>
  <si>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</si>
  <si>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</si>
  <si>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</si>
  <si>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</si>
  <si>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</si>
  <si>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</si>
  <si>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</si>
  <si>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</si>
  <si>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</si>
  <si>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</si>
  <si>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</si>
  <si>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</si>
  <si>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</si>
  <si>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</si>
  <si>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</si>
  <si>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</si>
  <si>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</si>
  <si>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</si>
  <si>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</si>
  <si>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</si>
  <si>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</si>
  <si>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</si>
  <si>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</si>
  <si>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</si>
  <si>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</si>
  <si>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</si>
  <si>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</si>
  <si>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</si>
  <si>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</si>
  <si>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</si>
  <si>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</si>
  <si>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</si>
  <si>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</si>
  <si>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</si>
  <si>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</si>
  <si>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</si>
  <si>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</si>
  <si>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</si>
  <si>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</si>
  <si>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</si>
  <si>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</si>
  <si>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</si>
  <si>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</si>
  <si>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</si>
  <si>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</si>
  <si>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</si>
  <si>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</si>
  <si>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</si>
  <si>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</si>
  <si>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</si>
  <si>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</si>
  <si>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</si>
  <si>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</si>
  <si>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</si>
  <si>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</si>
  <si>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</si>
  <si>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</si>
  <si>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</si>
  <si>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</si>
  <si>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</si>
  <si>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</si>
  <si>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</si>
  <si>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</si>
  <si>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</si>
  <si>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</si>
  <si>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</si>
  <si>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</si>
  <si>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</si>
  <si>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</si>
  <si>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</si>
  <si>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</si>
  <si>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</si>
  <si>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</si>
  <si>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</si>
  <si>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</si>
  <si>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</si>
  <si>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</si>
  <si>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</si>
  <si>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</si>
  <si>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</si>
  <si>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</si>
  <si>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</si>
  <si>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</si>
  <si>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</si>
  <si>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</si>
  <si>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</si>
  <si>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</si>
  <si>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</si>
  <si>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</si>
  <si>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</si>
  <si>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</si>
  <si>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</si>
  <si>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</si>
  <si>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</si>
  <si>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</si>
  <si>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</si>
  <si>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</si>
  <si>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</si>
  <si>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</si>
  <si>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</si>
  <si>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</si>
  <si>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</si>
  <si>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</si>
  <si>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</si>
  <si>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</si>
  <si>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</si>
  <si>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</si>
  <si>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</si>
  <si>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</si>
  <si>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</si>
  <si>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</si>
  <si>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</si>
  <si>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</si>
  <si>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</si>
  <si>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</si>
  <si>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</si>
  <si>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</si>
  <si>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</si>
  <si>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</si>
  <si>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</si>
  <si>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</si>
  <si>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</si>
  <si>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</si>
  <si>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</si>
  <si>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</si>
  <si>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</si>
  <si>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</si>
  <si>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</si>
  <si>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</si>
  <si>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</si>
  <si>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</si>
  <si>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</si>
  <si>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</si>
  <si>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</si>
  <si>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</si>
  <si>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</si>
  <si>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</si>
  <si>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</si>
  <si>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</si>
  <si>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</si>
  <si>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</si>
  <si>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</si>
  <si>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</si>
  <si>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</si>
  <si>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</si>
  <si>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</si>
  <si>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</si>
  <si>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</si>
  <si>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</si>
  <si>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</si>
  <si>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</si>
  <si>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</si>
  <si>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</si>
  <si>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</si>
  <si>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</si>
  <si>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</si>
  <si>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</si>
  <si>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</si>
  <si>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</si>
  <si>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</si>
  <si>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</si>
  <si>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</si>
  <si>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</si>
  <si>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</si>
  <si>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</si>
  <si>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</si>
  <si>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</si>
  <si>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</si>
  <si>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</si>
  <si>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</si>
  <si>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</si>
  <si>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</si>
  <si>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</si>
  <si>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</si>
  <si>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</si>
  <si>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</si>
  <si>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</si>
  <si>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</si>
  <si>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</si>
  <si>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</si>
  <si>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</si>
  <si>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Plaza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</si>
  <si>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</si>
  <si>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</si>
  <si>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</si>
  <si>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</si>
  <si>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</si>
  <si>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</si>
  <si>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</si>
  <si>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</si>
  <si>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</si>
  <si>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</si>
  <si>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</si>
  <si>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</si>
  <si>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</si>
  <si>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</si>
  <si>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</si>
  <si>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</si>
  <si>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</si>
  <si>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</si>
  <si>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</si>
  <si>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</si>
  <si>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</si>
  <si>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</si>
  <si>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</si>
  <si>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</si>
  <si>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</si>
  <si>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</si>
  <si>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</si>
  <si>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</si>
  <si>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</si>
  <si>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</si>
  <si>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</si>
  <si>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</si>
  <si>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</si>
  <si>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</si>
  <si>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</si>
  <si>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</si>
  <si>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</si>
  <si>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</si>
  <si>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</si>
  <si>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</si>
  <si>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</si>
  <si>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</si>
  <si>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</si>
  <si>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</si>
  <si>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</si>
  <si>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</si>
  <si>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</si>
  <si>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</si>
  <si>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</si>
  <si>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</si>
  <si>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</si>
  <si>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</si>
  <si>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</si>
  <si>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</si>
  <si>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</si>
  <si>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</si>
  <si>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</si>
  <si>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</si>
  <si>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</si>
  <si>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</si>
  <si>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Características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</si>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</sst>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right" vertical="center"/>
    </xf>
    <xf numFmtId="0" fontId="4" fillId="2" borderId="0" xfId="3" applyFont="1" applyFill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/>
    <xf numFmtId="0" fontId="5" fillId="0" borderId="0" xfId="3" applyFont="1"/>
    <xf numFmtId="0" fontId="6" fillId="3" borderId="0" xfId="4" applyFont="1" applyFill="1"/>
    <xf numFmtId="0" fontId="7" fillId="4" borderId="0" xfId="4" applyFont="1" applyFill="1"/>
    <xf numFmtId="0" fontId="7" fillId="4" borderId="0" xfId="4" applyFont="1" applyFill="1" applyAlignment="1">
      <alignment horizontal="center"/>
    </xf>
    <xf numFmtId="0" fontId="7" fillId="4" borderId="0" xfId="4" applyFont="1" applyFill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0" xfId="4" applyFont="1"/>
    <xf numFmtId="4" fontId="4" fillId="0" borderId="0" xfId="4" applyNumberFormat="1" applyFont="1"/>
    <xf numFmtId="9" fontId="8" fillId="0" borderId="0" xfId="2" applyFont="1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8" fillId="0" borderId="0" xfId="4" applyFont="1"/>
    <xf numFmtId="4" fontId="8" fillId="0" borderId="0" xfId="4" applyNumberFormat="1" applyFont="1"/>
    <xf numFmtId="0" fontId="8" fillId="0" borderId="0" xfId="4" applyFont="1" applyAlignment="1">
      <alignment wrapText="1"/>
    </xf>
    <xf numFmtId="0" fontId="4" fillId="0" borderId="0" xfId="4" applyFont="1" applyAlignment="1">
      <alignment wrapText="1"/>
    </xf>
    <xf numFmtId="0" fontId="4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9" fontId="4" fillId="0" borderId="0" xfId="4" applyNumberFormat="1" applyFont="1"/>
    <xf numFmtId="9" fontId="8" fillId="0" borderId="0" xfId="4" applyNumberFormat="1" applyFont="1"/>
    <xf numFmtId="0" fontId="4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7" fillId="4" borderId="0" xfId="3" applyFont="1" applyFill="1"/>
    <xf numFmtId="0" fontId="5" fillId="0" borderId="0" xfId="3" applyFont="1" applyAlignment="1">
      <alignment horizontal="center"/>
    </xf>
    <xf numFmtId="4" fontId="5" fillId="0" borderId="0" xfId="3" applyNumberFormat="1" applyFont="1"/>
    <xf numFmtId="4" fontId="5" fillId="5" borderId="0" xfId="3" applyNumberFormat="1" applyFont="1" applyFill="1"/>
    <xf numFmtId="0" fontId="7" fillId="6" borderId="0" xfId="3" applyFont="1" applyFill="1"/>
    <xf numFmtId="0" fontId="6" fillId="7" borderId="0" xfId="0" applyFont="1" applyFill="1"/>
    <xf numFmtId="0" fontId="7" fillId="8" borderId="0" xfId="0" applyFont="1" applyFill="1"/>
    <xf numFmtId="0" fontId="7" fillId="9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4" fillId="2" borderId="0" xfId="5" applyFont="1" applyFill="1" applyAlignment="1">
      <alignment horizontal="left" vertical="center"/>
    </xf>
    <xf numFmtId="0" fontId="5" fillId="0" borderId="0" xfId="5" applyFont="1"/>
    <xf numFmtId="0" fontId="6" fillId="3" borderId="0" xfId="5" applyFont="1" applyFill="1" applyAlignment="1">
      <alignment horizontal="center" vertical="center"/>
    </xf>
    <xf numFmtId="0" fontId="6" fillId="3" borderId="0" xfId="5" applyFont="1" applyFill="1"/>
    <xf numFmtId="0" fontId="7" fillId="4" borderId="0" xfId="5" applyFont="1" applyFill="1"/>
    <xf numFmtId="0" fontId="5" fillId="0" borderId="0" xfId="5" applyFont="1" applyAlignment="1">
      <alignment horizontal="center"/>
    </xf>
    <xf numFmtId="4" fontId="5" fillId="0" borderId="0" xfId="5" applyNumberFormat="1" applyFont="1"/>
    <xf numFmtId="0" fontId="5" fillId="0" borderId="0" xfId="5" applyFont="1" applyAlignment="1">
      <alignment vertical="center"/>
    </xf>
    <xf numFmtId="0" fontId="6" fillId="0" borderId="0" xfId="5" applyFont="1"/>
    <xf numFmtId="0" fontId="7" fillId="4" borderId="0" xfId="5" applyFont="1" applyFill="1" applyAlignment="1">
      <alignment horizontal="center"/>
    </xf>
    <xf numFmtId="0" fontId="7" fillId="0" borderId="0" xfId="5" applyFont="1"/>
    <xf numFmtId="0" fontId="3" fillId="0" borderId="0" xfId="5" applyFont="1" applyAlignment="1">
      <alignment horizontal="center"/>
    </xf>
    <xf numFmtId="0" fontId="3" fillId="0" borderId="0" xfId="5" applyFont="1"/>
    <xf numFmtId="4" fontId="3" fillId="0" borderId="0" xfId="5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0" fontId="3" fillId="0" borderId="0" xfId="5" applyFont="1" applyAlignment="1">
      <alignment horizontal="left" indent="1"/>
    </xf>
    <xf numFmtId="0" fontId="3" fillId="0" borderId="0" xfId="6" applyFont="1" applyAlignment="1">
      <alignment horizontal="center"/>
    </xf>
    <xf numFmtId="0" fontId="3" fillId="0" borderId="0" xfId="6" applyFont="1"/>
    <xf numFmtId="4" fontId="3" fillId="0" borderId="0" xfId="7" applyNumberFormat="1" applyFont="1" applyFill="1"/>
    <xf numFmtId="0" fontId="3" fillId="0" borderId="0" xfId="0" applyFont="1" applyAlignment="1">
      <alignment horizontal="center"/>
    </xf>
    <xf numFmtId="0" fontId="12" fillId="0" borderId="0" xfId="0" applyFont="1"/>
    <xf numFmtId="4" fontId="3" fillId="0" borderId="0" xfId="0" applyNumberFormat="1" applyFont="1"/>
    <xf numFmtId="0" fontId="11" fillId="0" borderId="0" xfId="0" applyFont="1"/>
    <xf numFmtId="0" fontId="5" fillId="0" borderId="0" xfId="6" applyFont="1" applyAlignment="1">
      <alignment horizontal="center"/>
    </xf>
    <xf numFmtId="0" fontId="5" fillId="0" borderId="0" xfId="6" applyFont="1"/>
    <xf numFmtId="4" fontId="5" fillId="0" borderId="0" xfId="7" applyNumberFormat="1" applyFont="1" applyFill="1"/>
    <xf numFmtId="0" fontId="4" fillId="0" borderId="0" xfId="5" applyFont="1"/>
    <xf numFmtId="0" fontId="4" fillId="0" borderId="0" xfId="6" applyFont="1"/>
    <xf numFmtId="4" fontId="3" fillId="0" borderId="0" xfId="1" applyNumberFormat="1" applyFont="1" applyFill="1"/>
    <xf numFmtId="0" fontId="8" fillId="0" borderId="0" xfId="6" applyFont="1"/>
    <xf numFmtId="4" fontId="5" fillId="0" borderId="0" xfId="1" applyNumberFormat="1" applyFont="1" applyFill="1"/>
    <xf numFmtId="0" fontId="3" fillId="0" borderId="0" xfId="6" applyFont="1" applyAlignment="1">
      <alignment horizontal="left" indent="1"/>
    </xf>
    <xf numFmtId="4" fontId="3" fillId="0" borderId="0" xfId="6" applyNumberFormat="1" applyFont="1"/>
    <xf numFmtId="4" fontId="5" fillId="0" borderId="0" xfId="6" applyNumberFormat="1" applyFont="1"/>
    <xf numFmtId="0" fontId="3" fillId="0" borderId="0" xfId="0" applyFont="1" applyAlignment="1">
      <alignment horizontal="left"/>
    </xf>
    <xf numFmtId="4" fontId="12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8" fillId="0" borderId="0" xfId="5" applyFont="1"/>
    <xf numFmtId="4" fontId="11" fillId="0" borderId="0" xfId="6" applyNumberFormat="1" applyFont="1" applyAlignment="1" applyProtection="1">
      <alignment vertical="top"/>
      <protection locked="0"/>
    </xf>
    <xf numFmtId="0" fontId="3" fillId="0" borderId="0" xfId="5" quotePrefix="1" applyFont="1" applyAlignment="1">
      <alignment horizontal="left" indent="1"/>
    </xf>
    <xf numFmtId="0" fontId="12" fillId="10" borderId="1" xfId="8" applyFont="1" applyFill="1" applyBorder="1" applyAlignment="1">
      <alignment horizontal="center" vertical="center"/>
    </xf>
    <xf numFmtId="0" fontId="12" fillId="10" borderId="2" xfId="8" applyFont="1" applyFill="1" applyBorder="1" applyAlignment="1">
      <alignment horizontal="center" vertical="center"/>
    </xf>
    <xf numFmtId="0" fontId="12" fillId="10" borderId="3" xfId="8" applyFont="1" applyFill="1" applyBorder="1" applyAlignment="1">
      <alignment horizontal="center" vertical="center"/>
    </xf>
    <xf numFmtId="0" fontId="11" fillId="0" borderId="0" xfId="8" applyFont="1" applyAlignment="1">
      <alignment vertical="center"/>
    </xf>
    <xf numFmtId="0" fontId="12" fillId="10" borderId="4" xfId="8" applyFont="1" applyFill="1" applyBorder="1" applyAlignment="1">
      <alignment horizontal="center" vertical="center"/>
    </xf>
    <xf numFmtId="0" fontId="12" fillId="10" borderId="0" xfId="8" applyFont="1" applyFill="1" applyAlignment="1">
      <alignment horizontal="center" vertical="center"/>
    </xf>
    <xf numFmtId="0" fontId="12" fillId="10" borderId="5" xfId="8" applyFont="1" applyFill="1" applyBorder="1" applyAlignment="1">
      <alignment horizontal="center" vertical="center"/>
    </xf>
    <xf numFmtId="0" fontId="12" fillId="10" borderId="6" xfId="8" applyFont="1" applyFill="1" applyBorder="1" applyAlignment="1">
      <alignment horizontal="center" vertical="center"/>
    </xf>
    <xf numFmtId="0" fontId="12" fillId="10" borderId="7" xfId="8" applyFont="1" applyFill="1" applyBorder="1" applyAlignment="1">
      <alignment horizontal="center" vertical="center"/>
    </xf>
    <xf numFmtId="0" fontId="12" fillId="10" borderId="8" xfId="8" applyFont="1" applyFill="1" applyBorder="1" applyAlignment="1">
      <alignment horizontal="center" vertical="center"/>
    </xf>
    <xf numFmtId="0" fontId="12" fillId="0" borderId="0" xfId="8" applyFont="1"/>
    <xf numFmtId="0" fontId="3" fillId="10" borderId="9" xfId="8" applyFont="1" applyFill="1" applyBorder="1" applyAlignment="1">
      <alignment horizontal="center" vertical="center"/>
    </xf>
    <xf numFmtId="0" fontId="3" fillId="10" borderId="10" xfId="8" applyFont="1" applyFill="1" applyBorder="1" applyAlignment="1">
      <alignment horizontal="center" vertical="center"/>
    </xf>
    <xf numFmtId="0" fontId="3" fillId="10" borderId="11" xfId="8" applyFont="1" applyFill="1" applyBorder="1" applyAlignment="1">
      <alignment horizontal="center" vertical="center" wrapText="1"/>
    </xf>
    <xf numFmtId="0" fontId="3" fillId="10" borderId="9" xfId="8" applyFont="1" applyFill="1" applyBorder="1" applyAlignment="1">
      <alignment vertical="center"/>
    </xf>
    <xf numFmtId="3" fontId="3" fillId="10" borderId="11" xfId="8" applyNumberFormat="1" applyFont="1" applyFill="1" applyBorder="1" applyAlignment="1">
      <alignment horizontal="right" vertical="center" wrapText="1" indent="1"/>
    </xf>
    <xf numFmtId="0" fontId="11" fillId="0" borderId="0" xfId="8" applyFont="1"/>
    <xf numFmtId="0" fontId="3" fillId="0" borderId="12" xfId="8" applyFont="1" applyBorder="1" applyAlignment="1">
      <alignment vertical="center"/>
    </xf>
    <xf numFmtId="0" fontId="3" fillId="0" borderId="12" xfId="8" applyFont="1" applyBorder="1" applyAlignment="1">
      <alignment horizontal="right" vertical="center"/>
    </xf>
    <xf numFmtId="0" fontId="3" fillId="0" borderId="9" xfId="8" applyFont="1" applyBorder="1" applyAlignment="1">
      <alignment vertical="center"/>
    </xf>
    <xf numFmtId="3" fontId="3" fillId="0" borderId="11" xfId="8" applyNumberFormat="1" applyFont="1" applyBorder="1" applyAlignment="1">
      <alignment horizontal="right" vertical="center" wrapText="1" indent="1"/>
    </xf>
    <xf numFmtId="0" fontId="8" fillId="0" borderId="9" xfId="8" applyFont="1" applyBorder="1" applyAlignment="1">
      <alignment vertical="center"/>
    </xf>
    <xf numFmtId="0" fontId="8" fillId="0" borderId="12" xfId="8" applyFont="1" applyBorder="1" applyAlignment="1">
      <alignment horizontal="left" vertical="center" indent="1"/>
    </xf>
    <xf numFmtId="3" fontId="5" fillId="0" borderId="11" xfId="8" applyNumberFormat="1" applyFont="1" applyBorder="1" applyAlignment="1">
      <alignment horizontal="right" vertical="center" wrapText="1" indent="1"/>
    </xf>
    <xf numFmtId="0" fontId="11" fillId="0" borderId="9" xfId="8" applyFont="1" applyBorder="1"/>
    <xf numFmtId="0" fontId="5" fillId="0" borderId="10" xfId="8" applyFont="1" applyBorder="1" applyAlignment="1">
      <alignment horizontal="left" vertical="center" wrapText="1" indent="1"/>
    </xf>
    <xf numFmtId="0" fontId="5" fillId="0" borderId="9" xfId="8" applyFont="1" applyBorder="1" applyAlignment="1">
      <alignment horizontal="left" vertical="center"/>
    </xf>
    <xf numFmtId="0" fontId="5" fillId="0" borderId="12" xfId="8" applyFont="1" applyBorder="1" applyAlignment="1">
      <alignment horizontal="left" vertical="center" indent="1"/>
    </xf>
    <xf numFmtId="0" fontId="5" fillId="0" borderId="12" xfId="8" applyFont="1" applyBorder="1" applyAlignment="1">
      <alignment horizontal="left" vertical="center" wrapText="1"/>
    </xf>
    <xf numFmtId="4" fontId="5" fillId="0" borderId="12" xfId="8" applyNumberFormat="1" applyFont="1" applyBorder="1" applyAlignment="1">
      <alignment horizontal="right" vertical="center" wrapText="1" indent="1"/>
    </xf>
    <xf numFmtId="0" fontId="8" fillId="0" borderId="9" xfId="8" applyFont="1" applyBorder="1" applyAlignment="1">
      <alignment horizontal="left" vertical="center"/>
    </xf>
    <xf numFmtId="0" fontId="8" fillId="0" borderId="9" xfId="8" applyFont="1" applyBorder="1" applyAlignment="1">
      <alignment horizontal="left"/>
    </xf>
    <xf numFmtId="3" fontId="5" fillId="0" borderId="11" xfId="8" applyNumberFormat="1" applyFont="1" applyBorder="1" applyAlignment="1">
      <alignment horizontal="right" vertical="center" indent="1"/>
    </xf>
    <xf numFmtId="0" fontId="5" fillId="0" borderId="12" xfId="8" applyFont="1" applyBorder="1" applyAlignment="1">
      <alignment horizontal="left" vertical="center"/>
    </xf>
    <xf numFmtId="4" fontId="5" fillId="0" borderId="2" xfId="8" applyNumberFormat="1" applyFont="1" applyBorder="1" applyAlignment="1">
      <alignment horizontal="right" vertical="center" indent="1"/>
    </xf>
    <xf numFmtId="0" fontId="3" fillId="10" borderId="11" xfId="8" applyFont="1" applyFill="1" applyBorder="1" applyAlignment="1">
      <alignment vertical="center"/>
    </xf>
    <xf numFmtId="0" fontId="4" fillId="10" borderId="1" xfId="8" applyFont="1" applyFill="1" applyBorder="1" applyAlignment="1" applyProtection="1">
      <alignment horizontal="center" vertical="center" wrapText="1"/>
      <protection locked="0"/>
    </xf>
    <xf numFmtId="0" fontId="4" fillId="10" borderId="2" xfId="8" applyFont="1" applyFill="1" applyBorder="1" applyAlignment="1" applyProtection="1">
      <alignment horizontal="center" vertical="center" wrapText="1"/>
      <protection locked="0"/>
    </xf>
    <xf numFmtId="0" fontId="4" fillId="10" borderId="3" xfId="8" applyFont="1" applyFill="1" applyBorder="1" applyAlignment="1" applyProtection="1">
      <alignment horizontal="center" vertical="center" wrapText="1"/>
      <protection locked="0"/>
    </xf>
    <xf numFmtId="0" fontId="11" fillId="0" borderId="0" xfId="8" applyFont="1" applyAlignment="1">
      <alignment horizontal="center" vertical="center"/>
    </xf>
    <xf numFmtId="0" fontId="4" fillId="10" borderId="4" xfId="8" applyFont="1" applyFill="1" applyBorder="1" applyAlignment="1" applyProtection="1">
      <alignment horizontal="center" vertical="center" wrapText="1"/>
      <protection locked="0"/>
    </xf>
    <xf numFmtId="0" fontId="4" fillId="10" borderId="0" xfId="8" applyFont="1" applyFill="1" applyAlignment="1" applyProtection="1">
      <alignment horizontal="center" vertical="center" wrapText="1"/>
      <protection locked="0"/>
    </xf>
    <xf numFmtId="0" fontId="4" fillId="10" borderId="5" xfId="8" applyFont="1" applyFill="1" applyBorder="1" applyAlignment="1" applyProtection="1">
      <alignment horizontal="center" vertical="center" wrapText="1"/>
      <protection locked="0"/>
    </xf>
    <xf numFmtId="0" fontId="12" fillId="10" borderId="9" xfId="8" applyFont="1" applyFill="1" applyBorder="1" applyAlignment="1">
      <alignment horizontal="center" vertical="center"/>
    </xf>
    <xf numFmtId="0" fontId="12" fillId="10" borderId="10" xfId="8" applyFont="1" applyFill="1" applyBorder="1" applyAlignment="1">
      <alignment horizontal="center" vertical="center"/>
    </xf>
    <xf numFmtId="0" fontId="3" fillId="10" borderId="6" xfId="8" applyFont="1" applyFill="1" applyBorder="1" applyAlignment="1">
      <alignment vertical="center"/>
    </xf>
    <xf numFmtId="3" fontId="3" fillId="10" borderId="11" xfId="8" applyNumberFormat="1" applyFont="1" applyFill="1" applyBorder="1" applyAlignment="1">
      <alignment horizontal="right" vertical="center"/>
    </xf>
    <xf numFmtId="0" fontId="11" fillId="0" borderId="12" xfId="8" applyFont="1" applyBorder="1"/>
    <xf numFmtId="4" fontId="3" fillId="0" borderId="12" xfId="8" applyNumberFormat="1" applyFont="1" applyBorder="1" applyAlignment="1">
      <alignment horizontal="right" vertical="center"/>
    </xf>
    <xf numFmtId="0" fontId="3" fillId="0" borderId="10" xfId="8" applyFont="1" applyBorder="1" applyAlignment="1">
      <alignment vertical="center"/>
    </xf>
    <xf numFmtId="49" fontId="8" fillId="0" borderId="9" xfId="8" applyNumberFormat="1" applyFont="1" applyBorder="1" applyAlignment="1">
      <alignment vertical="center"/>
    </xf>
    <xf numFmtId="0" fontId="8" fillId="0" borderId="10" xfId="8" applyFont="1" applyBorder="1" applyAlignment="1">
      <alignment horizontal="left" vertical="center" indent="1"/>
    </xf>
    <xf numFmtId="3" fontId="8" fillId="0" borderId="11" xfId="8" applyNumberFormat="1" applyFont="1" applyBorder="1" applyAlignment="1">
      <alignment horizontal="right" vertical="center" wrapText="1" indent="1"/>
    </xf>
    <xf numFmtId="49" fontId="8" fillId="0" borderId="9" xfId="8" applyNumberFormat="1" applyFont="1" applyBorder="1"/>
    <xf numFmtId="0" fontId="8" fillId="0" borderId="10" xfId="8" applyFont="1" applyBorder="1" applyAlignment="1">
      <alignment horizontal="left" vertical="center" wrapText="1" indent="1"/>
    </xf>
    <xf numFmtId="0" fontId="8" fillId="0" borderId="12" xfId="8" applyFont="1" applyBorder="1"/>
    <xf numFmtId="0" fontId="8" fillId="0" borderId="12" xfId="8" applyFont="1" applyBorder="1" applyAlignment="1">
      <alignment vertical="center"/>
    </xf>
    <xf numFmtId="4" fontId="8" fillId="0" borderId="12" xfId="8" applyNumberFormat="1" applyFont="1" applyBorder="1" applyAlignment="1">
      <alignment horizontal="right" vertical="center"/>
    </xf>
    <xf numFmtId="0" fontId="4" fillId="0" borderId="9" xfId="8" applyFont="1" applyBorder="1" applyAlignment="1">
      <alignment vertical="center"/>
    </xf>
    <xf numFmtId="0" fontId="4" fillId="0" borderId="10" xfId="8" applyFont="1" applyBorder="1" applyAlignment="1">
      <alignment vertical="center"/>
    </xf>
    <xf numFmtId="3" fontId="4" fillId="0" borderId="11" xfId="8" applyNumberFormat="1" applyFont="1" applyBorder="1" applyAlignment="1">
      <alignment horizontal="right" vertical="center" wrapText="1" indent="1"/>
    </xf>
    <xf numFmtId="3" fontId="8" fillId="0" borderId="11" xfId="8" applyNumberFormat="1" applyFont="1" applyBorder="1" applyAlignment="1">
      <alignment horizontal="right" vertical="center" indent="1"/>
    </xf>
    <xf numFmtId="0" fontId="5" fillId="0" borderId="12" xfId="8" applyFont="1" applyBorder="1" applyAlignment="1">
      <alignment vertical="center"/>
    </xf>
    <xf numFmtId="4" fontId="5" fillId="0" borderId="12" xfId="8" applyNumberFormat="1" applyFont="1" applyBorder="1" applyAlignment="1">
      <alignment horizontal="right" vertical="center"/>
    </xf>
    <xf numFmtId="0" fontId="3" fillId="5" borderId="9" xfId="8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center"/>
    </xf>
    <xf numFmtId="0" fontId="3" fillId="2" borderId="0" xfId="5" applyFont="1" applyFill="1"/>
    <xf numFmtId="0" fontId="6" fillId="2" borderId="0" xfId="5" applyFont="1" applyFill="1"/>
    <xf numFmtId="0" fontId="12" fillId="10" borderId="11" xfId="8" applyFont="1" applyFill="1" applyBorder="1" applyAlignment="1">
      <alignment horizontal="center" vertical="center"/>
    </xf>
    <xf numFmtId="0" fontId="3" fillId="10" borderId="9" xfId="8" applyFont="1" applyFill="1" applyBorder="1" applyAlignment="1">
      <alignment horizontal="center" vertical="center"/>
    </xf>
    <xf numFmtId="0" fontId="4" fillId="10" borderId="11" xfId="5" applyFont="1" applyFill="1" applyBorder="1" applyAlignment="1">
      <alignment horizontal="center" vertical="center"/>
    </xf>
    <xf numFmtId="0" fontId="8" fillId="0" borderId="11" xfId="8" applyFont="1" applyBorder="1" applyAlignment="1">
      <alignment horizontal="left" vertical="center" indent="1"/>
    </xf>
    <xf numFmtId="4" fontId="5" fillId="0" borderId="11" xfId="8" applyNumberFormat="1" applyFont="1" applyBorder="1" applyAlignment="1">
      <alignment horizontal="right" vertical="center" wrapText="1" indent="1"/>
    </xf>
    <xf numFmtId="0" fontId="8" fillId="0" borderId="2" xfId="8" applyFont="1" applyBorder="1" applyAlignment="1">
      <alignment horizontal="left" vertical="center" indent="1"/>
    </xf>
    <xf numFmtId="4" fontId="5" fillId="0" borderId="2" xfId="8" applyNumberFormat="1" applyFont="1" applyBorder="1" applyAlignment="1">
      <alignment horizontal="right" vertical="center" wrapText="1" indent="1"/>
    </xf>
    <xf numFmtId="0" fontId="5" fillId="0" borderId="0" xfId="8" applyFont="1" applyAlignment="1">
      <alignment horizontal="left" vertical="center"/>
    </xf>
    <xf numFmtId="4" fontId="5" fillId="0" borderId="0" xfId="8" applyNumberFormat="1" applyFont="1" applyAlignment="1">
      <alignment horizontal="right" vertical="center" indent="1"/>
    </xf>
    <xf numFmtId="0" fontId="3" fillId="10" borderId="1" xfId="8" applyFont="1" applyFill="1" applyBorder="1" applyAlignment="1">
      <alignment horizontal="center" vertical="center"/>
    </xf>
    <xf numFmtId="4" fontId="5" fillId="0" borderId="10" xfId="8" applyNumberFormat="1" applyFont="1" applyBorder="1" applyAlignment="1">
      <alignment horizontal="right" vertical="center" wrapText="1" indent="1"/>
    </xf>
  </cellXfs>
  <cellStyles count="9">
    <cellStyle name="Millares" xfId="1" builtinId="3"/>
    <cellStyle name="Millares 3" xfId="7" xr:uid="{5CE2F87E-E907-47A8-AFAD-C8DC5D4EE219}"/>
    <cellStyle name="Normal" xfId="0" builtinId="0"/>
    <cellStyle name="Normal 2" xfId="6" xr:uid="{8B580A16-76DC-4C0D-A2BA-FA49E44D4C9E}"/>
    <cellStyle name="Normal 2 3" xfId="5" xr:uid="{E863B9E6-9D8C-4C49-B3E5-618339722173}"/>
    <cellStyle name="Normal 3" xfId="3" xr:uid="{9460F645-FAA9-46E8-B625-A85511BC3C71}"/>
    <cellStyle name="Normal 3 2 2" xfId="8" xr:uid="{DF217089-53D7-4C48-81F0-3C2B2D69D21D}"/>
    <cellStyle name="Normal 3 3" xfId="4" xr:uid="{EA7AA43F-4B1F-4F15-8EAA-2DF46E405EA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INA.GUZMAN/Downloads/0319_NDM_PEGT_ITI_240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06CC0-6B1D-47F0-86B0-0E2063502D7D}">
  <dimension ref="A1:J693"/>
  <sheetViews>
    <sheetView tabSelected="1" zoomScaleNormal="100" workbookViewId="0">
      <selection activeCell="B700" sqref="B700"/>
    </sheetView>
  </sheetViews>
  <sheetFormatPr baseColWidth="10" defaultColWidth="9.140625" defaultRowHeight="11.25" x14ac:dyDescent="0.2"/>
  <cols>
    <col min="1" max="1" width="10" style="8" customWidth="1"/>
    <col min="2" max="2" width="83" style="8" customWidth="1"/>
    <col min="3" max="4" width="15.7109375" style="8" customWidth="1"/>
    <col min="5" max="5" width="16.7109375" style="8" customWidth="1"/>
    <col min="6" max="16384" width="9.140625" style="8"/>
  </cols>
  <sheetData>
    <row r="1" spans="1:5" s="4" customFormat="1" ht="18.95" customHeight="1" x14ac:dyDescent="0.25">
      <c r="A1" s="1" t="s">
        <v>0</v>
      </c>
      <c r="B1" s="1"/>
      <c r="C1" s="1"/>
      <c r="D1" s="2" t="s">
        <v>1</v>
      </c>
      <c r="E1" s="3">
        <v>2024</v>
      </c>
    </row>
    <row r="2" spans="1:5" s="5" customFormat="1" ht="18.95" customHeight="1" x14ac:dyDescent="0.25">
      <c r="A2" s="1" t="s">
        <v>2</v>
      </c>
      <c r="B2" s="1"/>
      <c r="C2" s="1"/>
      <c r="D2" s="2" t="s">
        <v>3</v>
      </c>
      <c r="E2" s="3" t="s">
        <v>4</v>
      </c>
    </row>
    <row r="3" spans="1:5" s="5" customFormat="1" ht="18.95" customHeight="1" x14ac:dyDescent="0.25">
      <c r="A3" s="1" t="s">
        <v>5</v>
      </c>
      <c r="B3" s="1"/>
      <c r="C3" s="1"/>
      <c r="D3" s="2" t="s">
        <v>6</v>
      </c>
      <c r="E3" s="3">
        <v>4</v>
      </c>
    </row>
    <row r="4" spans="1:5" s="5" customFormat="1" ht="18.95" customHeight="1" x14ac:dyDescent="0.25">
      <c r="A4" s="1" t="s">
        <v>7</v>
      </c>
      <c r="B4" s="1"/>
      <c r="C4" s="1"/>
      <c r="D4" s="2"/>
      <c r="E4" s="3"/>
    </row>
    <row r="5" spans="1:5" x14ac:dyDescent="0.2">
      <c r="A5" s="6" t="s">
        <v>8</v>
      </c>
      <c r="B5" s="7"/>
      <c r="C5" s="7"/>
      <c r="D5" s="7"/>
      <c r="E5" s="7"/>
    </row>
    <row r="7" spans="1:5" x14ac:dyDescent="0.2">
      <c r="A7" s="9" t="s">
        <v>9</v>
      </c>
      <c r="B7" s="9"/>
      <c r="C7" s="9"/>
      <c r="D7" s="9"/>
      <c r="E7" s="9"/>
    </row>
    <row r="8" spans="1:5" x14ac:dyDescent="0.2">
      <c r="A8" s="10" t="s">
        <v>10</v>
      </c>
      <c r="B8" s="10" t="s">
        <v>11</v>
      </c>
      <c r="C8" s="10" t="s">
        <v>12</v>
      </c>
      <c r="D8" s="11" t="s">
        <v>13</v>
      </c>
      <c r="E8" s="12" t="s">
        <v>14</v>
      </c>
    </row>
    <row r="9" spans="1:5" x14ac:dyDescent="0.2">
      <c r="A9" s="13">
        <v>4000</v>
      </c>
      <c r="B9" s="14" t="s">
        <v>15</v>
      </c>
      <c r="C9" s="15">
        <f>SUM(C10+C57+C69)</f>
        <v>261286370.89000002</v>
      </c>
      <c r="D9" s="16"/>
      <c r="E9" s="17"/>
    </row>
    <row r="10" spans="1:5" x14ac:dyDescent="0.2">
      <c r="A10" s="13">
        <v>4100</v>
      </c>
      <c r="B10" s="14" t="s">
        <v>16</v>
      </c>
      <c r="C10" s="15">
        <f>SUM(C11+C21+C27+C30+C36+C39+C48)</f>
        <v>39097005.020000003</v>
      </c>
      <c r="D10" s="16"/>
      <c r="E10" s="17"/>
    </row>
    <row r="11" spans="1:5" x14ac:dyDescent="0.2">
      <c r="A11" s="13">
        <v>4110</v>
      </c>
      <c r="B11" s="14" t="s">
        <v>17</v>
      </c>
      <c r="C11" s="15">
        <f>SUM(C12:C20)</f>
        <v>0</v>
      </c>
      <c r="D11" s="16"/>
      <c r="E11" s="17"/>
    </row>
    <row r="12" spans="1:5" x14ac:dyDescent="0.2">
      <c r="A12" s="18">
        <v>4111</v>
      </c>
      <c r="B12" s="19" t="s">
        <v>18</v>
      </c>
      <c r="C12" s="20">
        <v>0</v>
      </c>
      <c r="D12" s="16"/>
      <c r="E12" s="17"/>
    </row>
    <row r="13" spans="1:5" x14ac:dyDescent="0.2">
      <c r="A13" s="18">
        <v>4112</v>
      </c>
      <c r="B13" s="19" t="s">
        <v>19</v>
      </c>
      <c r="C13" s="20">
        <v>0</v>
      </c>
      <c r="D13" s="16"/>
      <c r="E13" s="17"/>
    </row>
    <row r="14" spans="1:5" x14ac:dyDescent="0.2">
      <c r="A14" s="18">
        <v>4113</v>
      </c>
      <c r="B14" s="19" t="s">
        <v>20</v>
      </c>
      <c r="C14" s="20">
        <v>0</v>
      </c>
      <c r="D14" s="16"/>
      <c r="E14" s="17"/>
    </row>
    <row r="15" spans="1:5" x14ac:dyDescent="0.2">
      <c r="A15" s="18">
        <v>4114</v>
      </c>
      <c r="B15" s="19" t="s">
        <v>21</v>
      </c>
      <c r="C15" s="20">
        <v>0</v>
      </c>
      <c r="D15" s="16"/>
      <c r="E15" s="17"/>
    </row>
    <row r="16" spans="1:5" x14ac:dyDescent="0.2">
      <c r="A16" s="18">
        <v>4115</v>
      </c>
      <c r="B16" s="19" t="s">
        <v>22</v>
      </c>
      <c r="C16" s="20">
        <v>0</v>
      </c>
      <c r="D16" s="16"/>
      <c r="E16" s="17"/>
    </row>
    <row r="17" spans="1:5" x14ac:dyDescent="0.2">
      <c r="A17" s="18">
        <v>4116</v>
      </c>
      <c r="B17" s="19" t="s">
        <v>23</v>
      </c>
      <c r="C17" s="20">
        <v>0</v>
      </c>
      <c r="D17" s="16"/>
      <c r="E17" s="17"/>
    </row>
    <row r="18" spans="1:5" x14ac:dyDescent="0.2">
      <c r="A18" s="18">
        <v>4117</v>
      </c>
      <c r="B18" s="19" t="s">
        <v>24</v>
      </c>
      <c r="C18" s="20">
        <v>0</v>
      </c>
      <c r="D18" s="16"/>
      <c r="E18" s="17"/>
    </row>
    <row r="19" spans="1:5" ht="22.5" x14ac:dyDescent="0.2">
      <c r="A19" s="18">
        <v>4118</v>
      </c>
      <c r="B19" s="21" t="s">
        <v>25</v>
      </c>
      <c r="C19" s="20">
        <v>0</v>
      </c>
      <c r="D19" s="16"/>
      <c r="E19" s="17"/>
    </row>
    <row r="20" spans="1:5" x14ac:dyDescent="0.2">
      <c r="A20" s="18">
        <v>4119</v>
      </c>
      <c r="B20" s="19" t="s">
        <v>26</v>
      </c>
      <c r="C20" s="20">
        <v>0</v>
      </c>
      <c r="D20" s="16"/>
      <c r="E20" s="17"/>
    </row>
    <row r="21" spans="1:5" x14ac:dyDescent="0.2">
      <c r="A21" s="13">
        <v>4120</v>
      </c>
      <c r="B21" s="14" t="s">
        <v>27</v>
      </c>
      <c r="C21" s="15">
        <f>SUM(C22:C26)</f>
        <v>0</v>
      </c>
      <c r="D21" s="16"/>
      <c r="E21" s="17"/>
    </row>
    <row r="22" spans="1:5" x14ac:dyDescent="0.2">
      <c r="A22" s="18">
        <v>4121</v>
      </c>
      <c r="B22" s="19" t="s">
        <v>28</v>
      </c>
      <c r="C22" s="20">
        <v>0</v>
      </c>
      <c r="D22" s="16"/>
      <c r="E22" s="17"/>
    </row>
    <row r="23" spans="1:5" x14ac:dyDescent="0.2">
      <c r="A23" s="18">
        <v>4122</v>
      </c>
      <c r="B23" s="19" t="s">
        <v>29</v>
      </c>
      <c r="C23" s="20">
        <v>0</v>
      </c>
      <c r="D23" s="16"/>
      <c r="E23" s="17"/>
    </row>
    <row r="24" spans="1:5" x14ac:dyDescent="0.2">
      <c r="A24" s="18">
        <v>4123</v>
      </c>
      <c r="B24" s="19" t="s">
        <v>30</v>
      </c>
      <c r="C24" s="20">
        <v>0</v>
      </c>
      <c r="D24" s="16"/>
      <c r="E24" s="17"/>
    </row>
    <row r="25" spans="1:5" x14ac:dyDescent="0.2">
      <c r="A25" s="18">
        <v>4124</v>
      </c>
      <c r="B25" s="19" t="s">
        <v>31</v>
      </c>
      <c r="C25" s="20">
        <v>0</v>
      </c>
      <c r="D25" s="16"/>
      <c r="E25" s="17"/>
    </row>
    <row r="26" spans="1:5" x14ac:dyDescent="0.2">
      <c r="A26" s="18">
        <v>4129</v>
      </c>
      <c r="B26" s="19" t="s">
        <v>32</v>
      </c>
      <c r="C26" s="20">
        <v>0</v>
      </c>
      <c r="D26" s="16"/>
      <c r="E26" s="17"/>
    </row>
    <row r="27" spans="1:5" x14ac:dyDescent="0.2">
      <c r="A27" s="13">
        <v>4130</v>
      </c>
      <c r="B27" s="14" t="s">
        <v>33</v>
      </c>
      <c r="C27" s="15">
        <f>SUM(C28:C29)</f>
        <v>0</v>
      </c>
      <c r="D27" s="16"/>
      <c r="E27" s="17"/>
    </row>
    <row r="28" spans="1:5" x14ac:dyDescent="0.2">
      <c r="A28" s="18">
        <v>4131</v>
      </c>
      <c r="B28" s="19" t="s">
        <v>34</v>
      </c>
      <c r="C28" s="20">
        <v>0</v>
      </c>
      <c r="D28" s="16"/>
      <c r="E28" s="17"/>
    </row>
    <row r="29" spans="1:5" ht="22.5" x14ac:dyDescent="0.2">
      <c r="A29" s="18">
        <v>4132</v>
      </c>
      <c r="B29" s="21" t="s">
        <v>35</v>
      </c>
      <c r="C29" s="20">
        <v>0</v>
      </c>
      <c r="D29" s="16"/>
      <c r="E29" s="17"/>
    </row>
    <row r="30" spans="1:5" x14ac:dyDescent="0.2">
      <c r="A30" s="13">
        <v>4140</v>
      </c>
      <c r="B30" s="14" t="s">
        <v>36</v>
      </c>
      <c r="C30" s="15">
        <f>SUM(C31:C35)</f>
        <v>0</v>
      </c>
      <c r="D30" s="16"/>
      <c r="E30" s="17"/>
    </row>
    <row r="31" spans="1:5" x14ac:dyDescent="0.2">
      <c r="A31" s="18">
        <v>4141</v>
      </c>
      <c r="B31" s="19" t="s">
        <v>37</v>
      </c>
      <c r="C31" s="20">
        <v>0</v>
      </c>
      <c r="D31" s="16"/>
      <c r="E31" s="17"/>
    </row>
    <row r="32" spans="1:5" x14ac:dyDescent="0.2">
      <c r="A32" s="18">
        <v>4143</v>
      </c>
      <c r="B32" s="19" t="s">
        <v>38</v>
      </c>
      <c r="C32" s="20">
        <v>0</v>
      </c>
      <c r="D32" s="16"/>
      <c r="E32" s="17"/>
    </row>
    <row r="33" spans="1:5" x14ac:dyDescent="0.2">
      <c r="A33" s="18">
        <v>4144</v>
      </c>
      <c r="B33" s="19" t="s">
        <v>39</v>
      </c>
      <c r="C33" s="20">
        <v>0</v>
      </c>
      <c r="D33" s="16"/>
      <c r="E33" s="17"/>
    </row>
    <row r="34" spans="1:5" ht="22.5" x14ac:dyDescent="0.2">
      <c r="A34" s="18">
        <v>4145</v>
      </c>
      <c r="B34" s="21" t="s">
        <v>40</v>
      </c>
      <c r="C34" s="20">
        <v>0</v>
      </c>
      <c r="D34" s="16"/>
      <c r="E34" s="17"/>
    </row>
    <row r="35" spans="1:5" x14ac:dyDescent="0.2">
      <c r="A35" s="18">
        <v>4149</v>
      </c>
      <c r="B35" s="19" t="s">
        <v>41</v>
      </c>
      <c r="C35" s="20">
        <v>0</v>
      </c>
      <c r="D35" s="16"/>
      <c r="E35" s="17"/>
    </row>
    <row r="36" spans="1:5" x14ac:dyDescent="0.2">
      <c r="A36" s="13">
        <v>4150</v>
      </c>
      <c r="B36" s="14" t="s">
        <v>42</v>
      </c>
      <c r="C36" s="15">
        <f>SUM(C37:C38)</f>
        <v>0</v>
      </c>
      <c r="D36" s="16"/>
      <c r="E36" s="17"/>
    </row>
    <row r="37" spans="1:5" x14ac:dyDescent="0.2">
      <c r="A37" s="18">
        <v>4151</v>
      </c>
      <c r="B37" s="19" t="s">
        <v>42</v>
      </c>
      <c r="C37" s="20">
        <v>0</v>
      </c>
      <c r="D37" s="16"/>
      <c r="E37" s="17"/>
    </row>
    <row r="38" spans="1:5" ht="22.5" x14ac:dyDescent="0.2">
      <c r="A38" s="18">
        <v>4154</v>
      </c>
      <c r="B38" s="21" t="s">
        <v>43</v>
      </c>
      <c r="C38" s="20">
        <v>0</v>
      </c>
      <c r="D38" s="16"/>
      <c r="E38" s="17"/>
    </row>
    <row r="39" spans="1:5" x14ac:dyDescent="0.2">
      <c r="A39" s="13">
        <v>4160</v>
      </c>
      <c r="B39" s="14" t="s">
        <v>44</v>
      </c>
      <c r="C39" s="15">
        <f>SUM(C40:C47)</f>
        <v>0</v>
      </c>
      <c r="D39" s="16"/>
      <c r="E39" s="17"/>
    </row>
    <row r="40" spans="1:5" x14ac:dyDescent="0.2">
      <c r="A40" s="18">
        <v>4161</v>
      </c>
      <c r="B40" s="19" t="s">
        <v>45</v>
      </c>
      <c r="C40" s="20">
        <v>0</v>
      </c>
      <c r="D40" s="16"/>
      <c r="E40" s="17"/>
    </row>
    <row r="41" spans="1:5" x14ac:dyDescent="0.2">
      <c r="A41" s="18">
        <v>4162</v>
      </c>
      <c r="B41" s="19" t="s">
        <v>46</v>
      </c>
      <c r="C41" s="20">
        <v>0</v>
      </c>
      <c r="D41" s="16"/>
      <c r="E41" s="17"/>
    </row>
    <row r="42" spans="1:5" x14ac:dyDescent="0.2">
      <c r="A42" s="18">
        <v>4163</v>
      </c>
      <c r="B42" s="19" t="s">
        <v>47</v>
      </c>
      <c r="C42" s="20">
        <v>0</v>
      </c>
      <c r="D42" s="16"/>
      <c r="E42" s="17"/>
    </row>
    <row r="43" spans="1:5" x14ac:dyDescent="0.2">
      <c r="A43" s="18">
        <v>4164</v>
      </c>
      <c r="B43" s="19" t="s">
        <v>48</v>
      </c>
      <c r="C43" s="20">
        <v>0</v>
      </c>
      <c r="D43" s="16"/>
      <c r="E43" s="17"/>
    </row>
    <row r="44" spans="1:5" x14ac:dyDescent="0.2">
      <c r="A44" s="18">
        <v>4165</v>
      </c>
      <c r="B44" s="19" t="s">
        <v>49</v>
      </c>
      <c r="C44" s="20">
        <v>0</v>
      </c>
      <c r="D44" s="16"/>
      <c r="E44" s="17"/>
    </row>
    <row r="45" spans="1:5" ht="22.5" x14ac:dyDescent="0.2">
      <c r="A45" s="18">
        <v>4166</v>
      </c>
      <c r="B45" s="21" t="s">
        <v>50</v>
      </c>
      <c r="C45" s="20">
        <v>0</v>
      </c>
      <c r="D45" s="16"/>
      <c r="E45" s="17"/>
    </row>
    <row r="46" spans="1:5" x14ac:dyDescent="0.2">
      <c r="A46" s="18">
        <v>4168</v>
      </c>
      <c r="B46" s="19" t="s">
        <v>51</v>
      </c>
      <c r="C46" s="20">
        <v>0</v>
      </c>
      <c r="D46" s="16"/>
      <c r="E46" s="17"/>
    </row>
    <row r="47" spans="1:5" x14ac:dyDescent="0.2">
      <c r="A47" s="18">
        <v>4169</v>
      </c>
      <c r="B47" s="19" t="s">
        <v>52</v>
      </c>
      <c r="C47" s="20">
        <v>0</v>
      </c>
      <c r="D47" s="16"/>
      <c r="E47" s="17"/>
    </row>
    <row r="48" spans="1:5" x14ac:dyDescent="0.2">
      <c r="A48" s="13">
        <v>4170</v>
      </c>
      <c r="B48" s="14" t="s">
        <v>53</v>
      </c>
      <c r="C48" s="15">
        <f>SUM(C49:C56)</f>
        <v>39097005.020000003</v>
      </c>
      <c r="D48" s="16"/>
      <c r="E48" s="17"/>
    </row>
    <row r="49" spans="1:5" x14ac:dyDescent="0.2">
      <c r="A49" s="18">
        <v>4171</v>
      </c>
      <c r="B49" s="19" t="s">
        <v>54</v>
      </c>
      <c r="C49" s="20">
        <v>0</v>
      </c>
      <c r="D49" s="16"/>
      <c r="E49" s="17"/>
    </row>
    <row r="50" spans="1:5" x14ac:dyDescent="0.2">
      <c r="A50" s="18">
        <v>4172</v>
      </c>
      <c r="B50" s="19" t="s">
        <v>55</v>
      </c>
      <c r="C50" s="20">
        <v>0</v>
      </c>
      <c r="D50" s="16"/>
      <c r="E50" s="17"/>
    </row>
    <row r="51" spans="1:5" ht="22.5" x14ac:dyDescent="0.2">
      <c r="A51" s="18">
        <v>4173</v>
      </c>
      <c r="B51" s="21" t="s">
        <v>56</v>
      </c>
      <c r="C51" s="20">
        <v>39097005.020000003</v>
      </c>
      <c r="D51" s="16"/>
      <c r="E51" s="17"/>
    </row>
    <row r="52" spans="1:5" ht="22.5" x14ac:dyDescent="0.2">
      <c r="A52" s="18">
        <v>4174</v>
      </c>
      <c r="B52" s="21" t="s">
        <v>57</v>
      </c>
      <c r="C52" s="20">
        <v>0</v>
      </c>
      <c r="D52" s="16"/>
      <c r="E52" s="17"/>
    </row>
    <row r="53" spans="1:5" ht="22.5" x14ac:dyDescent="0.2">
      <c r="A53" s="18">
        <v>4175</v>
      </c>
      <c r="B53" s="21" t="s">
        <v>58</v>
      </c>
      <c r="C53" s="20">
        <v>0</v>
      </c>
      <c r="D53" s="16"/>
      <c r="E53" s="17"/>
    </row>
    <row r="54" spans="1:5" ht="22.5" x14ac:dyDescent="0.2">
      <c r="A54" s="18">
        <v>4176</v>
      </c>
      <c r="B54" s="21" t="s">
        <v>59</v>
      </c>
      <c r="C54" s="20">
        <v>0</v>
      </c>
      <c r="D54" s="16"/>
      <c r="E54" s="17"/>
    </row>
    <row r="55" spans="1:5" ht="22.5" x14ac:dyDescent="0.2">
      <c r="A55" s="18">
        <v>4177</v>
      </c>
      <c r="B55" s="21" t="s">
        <v>60</v>
      </c>
      <c r="C55" s="20">
        <v>0</v>
      </c>
      <c r="D55" s="16"/>
      <c r="E55" s="17"/>
    </row>
    <row r="56" spans="1:5" ht="22.5" x14ac:dyDescent="0.2">
      <c r="A56" s="18">
        <v>4178</v>
      </c>
      <c r="B56" s="21" t="s">
        <v>61</v>
      </c>
      <c r="C56" s="20">
        <v>0</v>
      </c>
      <c r="D56" s="16"/>
      <c r="E56" s="17"/>
    </row>
    <row r="57" spans="1:5" ht="33.75" x14ac:dyDescent="0.2">
      <c r="A57" s="13">
        <v>4200</v>
      </c>
      <c r="B57" s="22" t="s">
        <v>62</v>
      </c>
      <c r="C57" s="15">
        <f>+C58+C64</f>
        <v>209882606.80000001</v>
      </c>
      <c r="D57" s="16"/>
      <c r="E57" s="17"/>
    </row>
    <row r="58" spans="1:5" ht="22.5" x14ac:dyDescent="0.2">
      <c r="A58" s="13">
        <v>4210</v>
      </c>
      <c r="B58" s="22" t="s">
        <v>63</v>
      </c>
      <c r="C58" s="15">
        <f>SUM(C59:C63)</f>
        <v>87609531</v>
      </c>
      <c r="D58" s="16"/>
      <c r="E58" s="17"/>
    </row>
    <row r="59" spans="1:5" x14ac:dyDescent="0.2">
      <c r="A59" s="18">
        <v>4211</v>
      </c>
      <c r="B59" s="19" t="s">
        <v>64</v>
      </c>
      <c r="C59" s="20">
        <v>0</v>
      </c>
      <c r="D59" s="16"/>
      <c r="E59" s="17"/>
    </row>
    <row r="60" spans="1:5" x14ac:dyDescent="0.2">
      <c r="A60" s="18">
        <v>4212</v>
      </c>
      <c r="B60" s="19" t="s">
        <v>65</v>
      </c>
      <c r="C60" s="20">
        <v>0</v>
      </c>
      <c r="D60" s="16"/>
      <c r="E60" s="17"/>
    </row>
    <row r="61" spans="1:5" x14ac:dyDescent="0.2">
      <c r="A61" s="18">
        <v>4213</v>
      </c>
      <c r="B61" s="19" t="s">
        <v>66</v>
      </c>
      <c r="C61" s="20">
        <v>87609531</v>
      </c>
      <c r="D61" s="16"/>
      <c r="E61" s="17"/>
    </row>
    <row r="62" spans="1:5" x14ac:dyDescent="0.2">
      <c r="A62" s="18">
        <v>4214</v>
      </c>
      <c r="B62" s="19" t="s">
        <v>67</v>
      </c>
      <c r="C62" s="20">
        <v>0</v>
      </c>
      <c r="D62" s="16"/>
      <c r="E62" s="17"/>
    </row>
    <row r="63" spans="1:5" x14ac:dyDescent="0.2">
      <c r="A63" s="18">
        <v>4215</v>
      </c>
      <c r="B63" s="19" t="s">
        <v>68</v>
      </c>
      <c r="C63" s="20">
        <v>0</v>
      </c>
      <c r="D63" s="16"/>
      <c r="E63" s="17"/>
    </row>
    <row r="64" spans="1:5" x14ac:dyDescent="0.2">
      <c r="A64" s="13">
        <v>4220</v>
      </c>
      <c r="B64" s="14" t="s">
        <v>69</v>
      </c>
      <c r="C64" s="15">
        <f>SUM(C65:C68)</f>
        <v>122273075.8</v>
      </c>
      <c r="D64" s="16"/>
      <c r="E64" s="17"/>
    </row>
    <row r="65" spans="1:5" x14ac:dyDescent="0.2">
      <c r="A65" s="18">
        <v>4221</v>
      </c>
      <c r="B65" s="19" t="s">
        <v>70</v>
      </c>
      <c r="C65" s="20">
        <v>122273075.8</v>
      </c>
      <c r="D65" s="16"/>
      <c r="E65" s="17"/>
    </row>
    <row r="66" spans="1:5" x14ac:dyDescent="0.2">
      <c r="A66" s="18">
        <v>4223</v>
      </c>
      <c r="B66" s="19" t="s">
        <v>71</v>
      </c>
      <c r="C66" s="20">
        <v>0</v>
      </c>
      <c r="D66" s="16"/>
      <c r="E66" s="17"/>
    </row>
    <row r="67" spans="1:5" x14ac:dyDescent="0.2">
      <c r="A67" s="18">
        <v>4225</v>
      </c>
      <c r="B67" s="19" t="s">
        <v>72</v>
      </c>
      <c r="C67" s="20">
        <v>0</v>
      </c>
      <c r="D67" s="16"/>
      <c r="E67" s="17"/>
    </row>
    <row r="68" spans="1:5" x14ac:dyDescent="0.2">
      <c r="A68" s="18">
        <v>4227</v>
      </c>
      <c r="B68" s="19" t="s">
        <v>73</v>
      </c>
      <c r="C68" s="20">
        <v>0</v>
      </c>
      <c r="D68" s="16"/>
      <c r="E68" s="17"/>
    </row>
    <row r="69" spans="1:5" x14ac:dyDescent="0.2">
      <c r="A69" s="23">
        <v>4300</v>
      </c>
      <c r="B69" s="14" t="s">
        <v>74</v>
      </c>
      <c r="C69" s="15">
        <f>C70+C73+C79+C81+C83</f>
        <v>12306759.07</v>
      </c>
      <c r="D69" s="19"/>
      <c r="E69" s="19"/>
    </row>
    <row r="70" spans="1:5" x14ac:dyDescent="0.2">
      <c r="A70" s="23">
        <v>4310</v>
      </c>
      <c r="B70" s="14" t="s">
        <v>75</v>
      </c>
      <c r="C70" s="15">
        <f>SUM(C71:C72)</f>
        <v>0</v>
      </c>
      <c r="D70" s="19"/>
      <c r="E70" s="19"/>
    </row>
    <row r="71" spans="1:5" x14ac:dyDescent="0.2">
      <c r="A71" s="24">
        <v>4311</v>
      </c>
      <c r="B71" s="19" t="s">
        <v>76</v>
      </c>
      <c r="C71" s="20">
        <v>0</v>
      </c>
      <c r="D71" s="19"/>
      <c r="E71" s="19"/>
    </row>
    <row r="72" spans="1:5" x14ac:dyDescent="0.2">
      <c r="A72" s="24">
        <v>4319</v>
      </c>
      <c r="B72" s="19" t="s">
        <v>77</v>
      </c>
      <c r="C72" s="20">
        <v>0</v>
      </c>
      <c r="D72" s="19"/>
      <c r="E72" s="19"/>
    </row>
    <row r="73" spans="1:5" x14ac:dyDescent="0.2">
      <c r="A73" s="23">
        <v>4320</v>
      </c>
      <c r="B73" s="14" t="s">
        <v>78</v>
      </c>
      <c r="C73" s="15">
        <f>SUM(C74:C78)</f>
        <v>0</v>
      </c>
      <c r="D73" s="19"/>
      <c r="E73" s="19"/>
    </row>
    <row r="74" spans="1:5" x14ac:dyDescent="0.2">
      <c r="A74" s="24">
        <v>4321</v>
      </c>
      <c r="B74" s="19" t="s">
        <v>79</v>
      </c>
      <c r="C74" s="20">
        <v>0</v>
      </c>
      <c r="D74" s="19"/>
      <c r="E74" s="19"/>
    </row>
    <row r="75" spans="1:5" x14ac:dyDescent="0.2">
      <c r="A75" s="24">
        <v>4322</v>
      </c>
      <c r="B75" s="19" t="s">
        <v>80</v>
      </c>
      <c r="C75" s="20">
        <v>0</v>
      </c>
      <c r="D75" s="19"/>
      <c r="E75" s="19"/>
    </row>
    <row r="76" spans="1:5" x14ac:dyDescent="0.2">
      <c r="A76" s="24">
        <v>4323</v>
      </c>
      <c r="B76" s="19" t="s">
        <v>81</v>
      </c>
      <c r="C76" s="20">
        <v>0</v>
      </c>
      <c r="D76" s="19"/>
      <c r="E76" s="19"/>
    </row>
    <row r="77" spans="1:5" x14ac:dyDescent="0.2">
      <c r="A77" s="24">
        <v>4324</v>
      </c>
      <c r="B77" s="19" t="s">
        <v>82</v>
      </c>
      <c r="C77" s="20">
        <v>0</v>
      </c>
      <c r="D77" s="19"/>
      <c r="E77" s="19"/>
    </row>
    <row r="78" spans="1:5" x14ac:dyDescent="0.2">
      <c r="A78" s="24">
        <v>4325</v>
      </c>
      <c r="B78" s="19" t="s">
        <v>83</v>
      </c>
      <c r="C78" s="20">
        <v>0</v>
      </c>
      <c r="D78" s="19"/>
      <c r="E78" s="19"/>
    </row>
    <row r="79" spans="1:5" x14ac:dyDescent="0.2">
      <c r="A79" s="23">
        <v>4330</v>
      </c>
      <c r="B79" s="14" t="s">
        <v>84</v>
      </c>
      <c r="C79" s="15">
        <f>SUM(C80)</f>
        <v>0</v>
      </c>
      <c r="D79" s="19"/>
      <c r="E79" s="19"/>
    </row>
    <row r="80" spans="1:5" x14ac:dyDescent="0.2">
      <c r="A80" s="24">
        <v>4331</v>
      </c>
      <c r="B80" s="19" t="s">
        <v>84</v>
      </c>
      <c r="C80" s="20">
        <v>0</v>
      </c>
      <c r="D80" s="19"/>
      <c r="E80" s="19"/>
    </row>
    <row r="81" spans="1:5" x14ac:dyDescent="0.2">
      <c r="A81" s="23">
        <v>4340</v>
      </c>
      <c r="B81" s="14" t="s">
        <v>85</v>
      </c>
      <c r="C81" s="15">
        <f>SUM(C82)</f>
        <v>0</v>
      </c>
      <c r="D81" s="19"/>
      <c r="E81" s="19"/>
    </row>
    <row r="82" spans="1:5" x14ac:dyDescent="0.2">
      <c r="A82" s="24">
        <v>4341</v>
      </c>
      <c r="B82" s="19" t="s">
        <v>85</v>
      </c>
      <c r="C82" s="20">
        <v>0</v>
      </c>
      <c r="D82" s="19"/>
      <c r="E82" s="19"/>
    </row>
    <row r="83" spans="1:5" x14ac:dyDescent="0.2">
      <c r="A83" s="23">
        <v>4390</v>
      </c>
      <c r="B83" s="14" t="s">
        <v>86</v>
      </c>
      <c r="C83" s="15">
        <f>SUM(C84:C90)</f>
        <v>12306759.07</v>
      </c>
      <c r="D83" s="19"/>
      <c r="E83" s="19"/>
    </row>
    <row r="84" spans="1:5" x14ac:dyDescent="0.2">
      <c r="A84" s="24">
        <v>4392</v>
      </c>
      <c r="B84" s="19" t="s">
        <v>87</v>
      </c>
      <c r="C84" s="20">
        <v>0</v>
      </c>
      <c r="D84" s="19"/>
      <c r="E84" s="19"/>
    </row>
    <row r="85" spans="1:5" x14ac:dyDescent="0.2">
      <c r="A85" s="24">
        <v>4393</v>
      </c>
      <c r="B85" s="19" t="s">
        <v>88</v>
      </c>
      <c r="C85" s="20">
        <v>0</v>
      </c>
      <c r="D85" s="19"/>
      <c r="E85" s="19"/>
    </row>
    <row r="86" spans="1:5" x14ac:dyDescent="0.2">
      <c r="A86" s="24">
        <v>4394</v>
      </c>
      <c r="B86" s="19" t="s">
        <v>89</v>
      </c>
      <c r="C86" s="20">
        <v>0</v>
      </c>
      <c r="D86" s="19"/>
      <c r="E86" s="19"/>
    </row>
    <row r="87" spans="1:5" x14ac:dyDescent="0.2">
      <c r="A87" s="24">
        <v>4395</v>
      </c>
      <c r="B87" s="19" t="s">
        <v>90</v>
      </c>
      <c r="C87" s="20">
        <v>0</v>
      </c>
      <c r="D87" s="19"/>
      <c r="E87" s="19"/>
    </row>
    <row r="88" spans="1:5" x14ac:dyDescent="0.2">
      <c r="A88" s="24">
        <v>4396</v>
      </c>
      <c r="B88" s="19" t="s">
        <v>91</v>
      </c>
      <c r="C88" s="20">
        <v>0</v>
      </c>
      <c r="D88" s="19"/>
      <c r="E88" s="19"/>
    </row>
    <row r="89" spans="1:5" x14ac:dyDescent="0.2">
      <c r="A89" s="24">
        <v>4397</v>
      </c>
      <c r="B89" s="19" t="s">
        <v>92</v>
      </c>
      <c r="C89" s="20">
        <v>0</v>
      </c>
      <c r="D89" s="19"/>
      <c r="E89" s="19"/>
    </row>
    <row r="90" spans="1:5" x14ac:dyDescent="0.2">
      <c r="A90" s="24">
        <v>4399</v>
      </c>
      <c r="B90" s="19" t="s">
        <v>86</v>
      </c>
      <c r="C90" s="20">
        <v>12306759.07</v>
      </c>
      <c r="D90" s="19"/>
      <c r="E90" s="19"/>
    </row>
    <row r="91" spans="1:5" x14ac:dyDescent="0.2">
      <c r="A91" s="17"/>
      <c r="B91" s="17"/>
      <c r="C91" s="17"/>
      <c r="D91" s="17"/>
      <c r="E91" s="17"/>
    </row>
    <row r="92" spans="1:5" x14ac:dyDescent="0.2">
      <c r="A92" s="9" t="s">
        <v>93</v>
      </c>
      <c r="B92" s="9"/>
      <c r="C92" s="9"/>
      <c r="D92" s="9"/>
      <c r="E92" s="9"/>
    </row>
    <row r="93" spans="1:5" x14ac:dyDescent="0.2">
      <c r="A93" s="10" t="s">
        <v>10</v>
      </c>
      <c r="B93" s="10" t="s">
        <v>11</v>
      </c>
      <c r="C93" s="10" t="s">
        <v>12</v>
      </c>
      <c r="D93" s="10" t="s">
        <v>13</v>
      </c>
      <c r="E93" s="10" t="s">
        <v>14</v>
      </c>
    </row>
    <row r="94" spans="1:5" x14ac:dyDescent="0.2">
      <c r="A94" s="23">
        <v>5000</v>
      </c>
      <c r="B94" s="14" t="s">
        <v>94</v>
      </c>
      <c r="C94" s="15">
        <f>C95+C123+C156+C166+C181+C210</f>
        <v>246037114.09000003</v>
      </c>
      <c r="D94" s="25">
        <v>1</v>
      </c>
      <c r="E94" s="19"/>
    </row>
    <row r="95" spans="1:5" x14ac:dyDescent="0.2">
      <c r="A95" s="23">
        <v>5100</v>
      </c>
      <c r="B95" s="14" t="s">
        <v>95</v>
      </c>
      <c r="C95" s="15">
        <f>C96+C103+C113</f>
        <v>229479408.34000003</v>
      </c>
      <c r="D95" s="25">
        <f>C95/$C$94</f>
        <v>0.9327024062558984</v>
      </c>
      <c r="E95" s="19"/>
    </row>
    <row r="96" spans="1:5" x14ac:dyDescent="0.2">
      <c r="A96" s="23">
        <v>5110</v>
      </c>
      <c r="B96" s="14" t="s">
        <v>96</v>
      </c>
      <c r="C96" s="15">
        <f>SUM(C97:C102)</f>
        <v>183246235.21000001</v>
      </c>
      <c r="D96" s="25">
        <f t="shared" ref="D96:D159" si="0">C96/$C$94</f>
        <v>0.7447910283282253</v>
      </c>
      <c r="E96" s="19"/>
    </row>
    <row r="97" spans="1:5" x14ac:dyDescent="0.2">
      <c r="A97" s="24">
        <v>5111</v>
      </c>
      <c r="B97" s="19" t="s">
        <v>97</v>
      </c>
      <c r="C97" s="20">
        <v>99091486.549999997</v>
      </c>
      <c r="D97" s="26">
        <f t="shared" si="0"/>
        <v>0.40275015790403262</v>
      </c>
      <c r="E97" s="19"/>
    </row>
    <row r="98" spans="1:5" x14ac:dyDescent="0.2">
      <c r="A98" s="24">
        <v>5112</v>
      </c>
      <c r="B98" s="19" t="s">
        <v>98</v>
      </c>
      <c r="C98" s="20">
        <v>0</v>
      </c>
      <c r="D98" s="26">
        <f t="shared" si="0"/>
        <v>0</v>
      </c>
      <c r="E98" s="19"/>
    </row>
    <row r="99" spans="1:5" x14ac:dyDescent="0.2">
      <c r="A99" s="24">
        <v>5113</v>
      </c>
      <c r="B99" s="19" t="s">
        <v>99</v>
      </c>
      <c r="C99" s="20">
        <v>42519297.060000002</v>
      </c>
      <c r="D99" s="26">
        <f t="shared" si="0"/>
        <v>0.172816598086281</v>
      </c>
      <c r="E99" s="19"/>
    </row>
    <row r="100" spans="1:5" x14ac:dyDescent="0.2">
      <c r="A100" s="24">
        <v>5114</v>
      </c>
      <c r="B100" s="19" t="s">
        <v>100</v>
      </c>
      <c r="C100" s="20">
        <v>27495974.949999999</v>
      </c>
      <c r="D100" s="26">
        <f t="shared" si="0"/>
        <v>0.11175539532601578</v>
      </c>
      <c r="E100" s="19"/>
    </row>
    <row r="101" spans="1:5" x14ac:dyDescent="0.2">
      <c r="A101" s="24">
        <v>5115</v>
      </c>
      <c r="B101" s="19" t="s">
        <v>101</v>
      </c>
      <c r="C101" s="20">
        <v>8951043.4900000002</v>
      </c>
      <c r="D101" s="26">
        <f t="shared" si="0"/>
        <v>3.638086685867125E-2</v>
      </c>
      <c r="E101" s="19"/>
    </row>
    <row r="102" spans="1:5" x14ac:dyDescent="0.2">
      <c r="A102" s="24">
        <v>5116</v>
      </c>
      <c r="B102" s="19" t="s">
        <v>102</v>
      </c>
      <c r="C102" s="20">
        <v>5188433.16</v>
      </c>
      <c r="D102" s="26">
        <f t="shared" si="0"/>
        <v>2.10880101532246E-2</v>
      </c>
      <c r="E102" s="19"/>
    </row>
    <row r="103" spans="1:5" x14ac:dyDescent="0.2">
      <c r="A103" s="23">
        <v>5120</v>
      </c>
      <c r="B103" s="14" t="s">
        <v>103</v>
      </c>
      <c r="C103" s="15">
        <f>SUM(C104:C112)</f>
        <v>10559580.330000002</v>
      </c>
      <c r="D103" s="25">
        <f t="shared" si="0"/>
        <v>4.2918648144024817E-2</v>
      </c>
      <c r="E103" s="19"/>
    </row>
    <row r="104" spans="1:5" x14ac:dyDescent="0.2">
      <c r="A104" s="24">
        <v>5121</v>
      </c>
      <c r="B104" s="19" t="s">
        <v>104</v>
      </c>
      <c r="C104" s="20">
        <v>2253647.37</v>
      </c>
      <c r="D104" s="26">
        <f t="shared" si="0"/>
        <v>9.1597862311765654E-3</v>
      </c>
      <c r="E104" s="19"/>
    </row>
    <row r="105" spans="1:5" x14ac:dyDescent="0.2">
      <c r="A105" s="24">
        <v>5122</v>
      </c>
      <c r="B105" s="19" t="s">
        <v>105</v>
      </c>
      <c r="C105" s="20">
        <v>164932.13</v>
      </c>
      <c r="D105" s="26">
        <f t="shared" si="0"/>
        <v>6.7035467640734914E-4</v>
      </c>
      <c r="E105" s="19"/>
    </row>
    <row r="106" spans="1:5" x14ac:dyDescent="0.2">
      <c r="A106" s="24">
        <v>5123</v>
      </c>
      <c r="B106" s="19" t="s">
        <v>106</v>
      </c>
      <c r="C106" s="20">
        <v>5327.81</v>
      </c>
      <c r="D106" s="26">
        <f t="shared" si="0"/>
        <v>2.1654497207486734E-5</v>
      </c>
      <c r="E106" s="19"/>
    </row>
    <row r="107" spans="1:5" x14ac:dyDescent="0.2">
      <c r="A107" s="24">
        <v>5124</v>
      </c>
      <c r="B107" s="19" t="s">
        <v>107</v>
      </c>
      <c r="C107" s="20">
        <v>4023092.99</v>
      </c>
      <c r="D107" s="26">
        <f t="shared" si="0"/>
        <v>1.6351569578760213E-2</v>
      </c>
      <c r="E107" s="19"/>
    </row>
    <row r="108" spans="1:5" x14ac:dyDescent="0.2">
      <c r="A108" s="24">
        <v>5125</v>
      </c>
      <c r="B108" s="19" t="s">
        <v>108</v>
      </c>
      <c r="C108" s="20">
        <v>1044676.21</v>
      </c>
      <c r="D108" s="26">
        <f t="shared" si="0"/>
        <v>4.2460106633256103E-3</v>
      </c>
      <c r="E108" s="19"/>
    </row>
    <row r="109" spans="1:5" x14ac:dyDescent="0.2">
      <c r="A109" s="24">
        <v>5126</v>
      </c>
      <c r="B109" s="19" t="s">
        <v>109</v>
      </c>
      <c r="C109" s="20">
        <v>939066.05</v>
      </c>
      <c r="D109" s="26">
        <f t="shared" si="0"/>
        <v>3.8167658301198047E-3</v>
      </c>
      <c r="E109" s="19"/>
    </row>
    <row r="110" spans="1:5" x14ac:dyDescent="0.2">
      <c r="A110" s="24">
        <v>5127</v>
      </c>
      <c r="B110" s="19" t="s">
        <v>110</v>
      </c>
      <c r="C110" s="20">
        <v>891752.81</v>
      </c>
      <c r="D110" s="26">
        <f t="shared" si="0"/>
        <v>3.6244645987588611E-3</v>
      </c>
      <c r="E110" s="19"/>
    </row>
    <row r="111" spans="1:5" x14ac:dyDescent="0.2">
      <c r="A111" s="24">
        <v>5128</v>
      </c>
      <c r="B111" s="19" t="s">
        <v>111</v>
      </c>
      <c r="C111" s="20">
        <v>0</v>
      </c>
      <c r="D111" s="26">
        <f t="shared" si="0"/>
        <v>0</v>
      </c>
      <c r="E111" s="19"/>
    </row>
    <row r="112" spans="1:5" x14ac:dyDescent="0.2">
      <c r="A112" s="24">
        <v>5129</v>
      </c>
      <c r="B112" s="19" t="s">
        <v>112</v>
      </c>
      <c r="C112" s="20">
        <v>1237084.96</v>
      </c>
      <c r="D112" s="26">
        <f t="shared" si="0"/>
        <v>5.02804206826892E-3</v>
      </c>
      <c r="E112" s="19"/>
    </row>
    <row r="113" spans="1:5" x14ac:dyDescent="0.2">
      <c r="A113" s="23">
        <v>5130</v>
      </c>
      <c r="B113" s="14" t="s">
        <v>113</v>
      </c>
      <c r="C113" s="15">
        <f>SUM(C114:C122)</f>
        <v>35673592.799999997</v>
      </c>
      <c r="D113" s="25">
        <f t="shared" si="0"/>
        <v>0.14499272978364819</v>
      </c>
      <c r="E113" s="19"/>
    </row>
    <row r="114" spans="1:5" x14ac:dyDescent="0.2">
      <c r="A114" s="24">
        <v>5131</v>
      </c>
      <c r="B114" s="19" t="s">
        <v>114</v>
      </c>
      <c r="C114" s="20">
        <v>4433506.4000000004</v>
      </c>
      <c r="D114" s="26">
        <f t="shared" si="0"/>
        <v>1.801966510783503E-2</v>
      </c>
      <c r="E114" s="19"/>
    </row>
    <row r="115" spans="1:5" x14ac:dyDescent="0.2">
      <c r="A115" s="24">
        <v>5132</v>
      </c>
      <c r="B115" s="19" t="s">
        <v>115</v>
      </c>
      <c r="C115" s="20">
        <v>3195541.27</v>
      </c>
      <c r="D115" s="26">
        <f t="shared" si="0"/>
        <v>1.2988045652458253E-2</v>
      </c>
      <c r="E115" s="19"/>
    </row>
    <row r="116" spans="1:5" x14ac:dyDescent="0.2">
      <c r="A116" s="24">
        <v>5133</v>
      </c>
      <c r="B116" s="19" t="s">
        <v>116</v>
      </c>
      <c r="C116" s="20">
        <v>7266501.5800000001</v>
      </c>
      <c r="D116" s="26">
        <f t="shared" si="0"/>
        <v>2.9534168480540395E-2</v>
      </c>
      <c r="E116" s="19"/>
    </row>
    <row r="117" spans="1:5" x14ac:dyDescent="0.2">
      <c r="A117" s="24">
        <v>5134</v>
      </c>
      <c r="B117" s="19" t="s">
        <v>117</v>
      </c>
      <c r="C117" s="20">
        <v>465078.12</v>
      </c>
      <c r="D117" s="26">
        <f t="shared" si="0"/>
        <v>1.8902762768948553E-3</v>
      </c>
      <c r="E117" s="19"/>
    </row>
    <row r="118" spans="1:5" x14ac:dyDescent="0.2">
      <c r="A118" s="24">
        <v>5135</v>
      </c>
      <c r="B118" s="19" t="s">
        <v>118</v>
      </c>
      <c r="C118" s="20">
        <v>12199209.890000001</v>
      </c>
      <c r="D118" s="26">
        <f t="shared" si="0"/>
        <v>4.9582803534012947E-2</v>
      </c>
      <c r="E118" s="19"/>
    </row>
    <row r="119" spans="1:5" x14ac:dyDescent="0.2">
      <c r="A119" s="24">
        <v>5136</v>
      </c>
      <c r="B119" s="19" t="s">
        <v>119</v>
      </c>
      <c r="C119" s="20">
        <v>341939.54</v>
      </c>
      <c r="D119" s="26">
        <f t="shared" si="0"/>
        <v>1.3897884523020334E-3</v>
      </c>
      <c r="E119" s="19"/>
    </row>
    <row r="120" spans="1:5" x14ac:dyDescent="0.2">
      <c r="A120" s="24">
        <v>5137</v>
      </c>
      <c r="B120" s="19" t="s">
        <v>120</v>
      </c>
      <c r="C120" s="20">
        <v>885795.72</v>
      </c>
      <c r="D120" s="26">
        <f t="shared" si="0"/>
        <v>3.6002524386462165E-3</v>
      </c>
      <c r="E120" s="19"/>
    </row>
    <row r="121" spans="1:5" x14ac:dyDescent="0.2">
      <c r="A121" s="24">
        <v>5138</v>
      </c>
      <c r="B121" s="19" t="s">
        <v>121</v>
      </c>
      <c r="C121" s="20">
        <v>1214698.3500000001</v>
      </c>
      <c r="D121" s="26">
        <f t="shared" si="0"/>
        <v>4.9370533160930557E-3</v>
      </c>
      <c r="E121" s="19"/>
    </row>
    <row r="122" spans="1:5" x14ac:dyDescent="0.2">
      <c r="A122" s="24">
        <v>5139</v>
      </c>
      <c r="B122" s="19" t="s">
        <v>122</v>
      </c>
      <c r="C122" s="20">
        <v>5671321.9299999997</v>
      </c>
      <c r="D122" s="26">
        <f t="shared" si="0"/>
        <v>2.3050676524865425E-2</v>
      </c>
      <c r="E122" s="19"/>
    </row>
    <row r="123" spans="1:5" x14ac:dyDescent="0.2">
      <c r="A123" s="23">
        <v>5200</v>
      </c>
      <c r="B123" s="14" t="s">
        <v>123</v>
      </c>
      <c r="C123" s="15">
        <f>C124+C127+C130+C133+C138+C142+C145+C147+C153</f>
        <v>5717476.9399999995</v>
      </c>
      <c r="D123" s="25">
        <f t="shared" si="0"/>
        <v>2.3238270214422017E-2</v>
      </c>
      <c r="E123" s="19"/>
    </row>
    <row r="124" spans="1:5" x14ac:dyDescent="0.2">
      <c r="A124" s="23">
        <v>5210</v>
      </c>
      <c r="B124" s="14" t="s">
        <v>124</v>
      </c>
      <c r="C124" s="15">
        <f>SUM(C125:C126)</f>
        <v>0</v>
      </c>
      <c r="D124" s="25">
        <f t="shared" si="0"/>
        <v>0</v>
      </c>
      <c r="E124" s="19"/>
    </row>
    <row r="125" spans="1:5" x14ac:dyDescent="0.2">
      <c r="A125" s="24">
        <v>5211</v>
      </c>
      <c r="B125" s="19" t="s">
        <v>125</v>
      </c>
      <c r="C125" s="20">
        <v>0</v>
      </c>
      <c r="D125" s="26">
        <f t="shared" si="0"/>
        <v>0</v>
      </c>
      <c r="E125" s="19"/>
    </row>
    <row r="126" spans="1:5" x14ac:dyDescent="0.2">
      <c r="A126" s="24">
        <v>5212</v>
      </c>
      <c r="B126" s="19" t="s">
        <v>126</v>
      </c>
      <c r="C126" s="20">
        <v>0</v>
      </c>
      <c r="D126" s="26">
        <f t="shared" si="0"/>
        <v>0</v>
      </c>
      <c r="E126" s="19"/>
    </row>
    <row r="127" spans="1:5" x14ac:dyDescent="0.2">
      <c r="A127" s="23">
        <v>5220</v>
      </c>
      <c r="B127" s="14" t="s">
        <v>127</v>
      </c>
      <c r="C127" s="15">
        <f>SUM(C128:C129)</f>
        <v>1029150</v>
      </c>
      <c r="D127" s="25">
        <f t="shared" si="0"/>
        <v>4.1829055092214192E-3</v>
      </c>
      <c r="E127" s="19"/>
    </row>
    <row r="128" spans="1:5" x14ac:dyDescent="0.2">
      <c r="A128" s="24">
        <v>5221</v>
      </c>
      <c r="B128" s="19" t="s">
        <v>128</v>
      </c>
      <c r="C128" s="20">
        <v>129150</v>
      </c>
      <c r="D128" s="26">
        <f t="shared" si="0"/>
        <v>5.2492080504877451E-4</v>
      </c>
      <c r="E128" s="19"/>
    </row>
    <row r="129" spans="1:5" x14ac:dyDescent="0.2">
      <c r="A129" s="24">
        <v>5222</v>
      </c>
      <c r="B129" s="19" t="s">
        <v>129</v>
      </c>
      <c r="C129" s="20">
        <v>900000</v>
      </c>
      <c r="D129" s="26">
        <f t="shared" si="0"/>
        <v>3.6579847041726446E-3</v>
      </c>
      <c r="E129" s="19"/>
    </row>
    <row r="130" spans="1:5" x14ac:dyDescent="0.2">
      <c r="A130" s="23">
        <v>5230</v>
      </c>
      <c r="B130" s="14" t="s">
        <v>71</v>
      </c>
      <c r="C130" s="15">
        <f>SUM(C131:C132)</f>
        <v>0</v>
      </c>
      <c r="D130" s="25">
        <f t="shared" si="0"/>
        <v>0</v>
      </c>
      <c r="E130" s="19"/>
    </row>
    <row r="131" spans="1:5" x14ac:dyDescent="0.2">
      <c r="A131" s="24">
        <v>5231</v>
      </c>
      <c r="B131" s="19" t="s">
        <v>130</v>
      </c>
      <c r="C131" s="20">
        <v>0</v>
      </c>
      <c r="D131" s="26">
        <f t="shared" si="0"/>
        <v>0</v>
      </c>
      <c r="E131" s="19"/>
    </row>
    <row r="132" spans="1:5" x14ac:dyDescent="0.2">
      <c r="A132" s="24">
        <v>5232</v>
      </c>
      <c r="B132" s="19" t="s">
        <v>131</v>
      </c>
      <c r="C132" s="20">
        <v>0</v>
      </c>
      <c r="D132" s="26">
        <f t="shared" si="0"/>
        <v>0</v>
      </c>
      <c r="E132" s="19"/>
    </row>
    <row r="133" spans="1:5" x14ac:dyDescent="0.2">
      <c r="A133" s="23">
        <v>5240</v>
      </c>
      <c r="B133" s="14" t="s">
        <v>132</v>
      </c>
      <c r="C133" s="15">
        <f>SUM(C134:C137)</f>
        <v>4688326.9399999995</v>
      </c>
      <c r="D133" s="25">
        <f t="shared" si="0"/>
        <v>1.9055364705200598E-2</v>
      </c>
      <c r="E133" s="19"/>
    </row>
    <row r="134" spans="1:5" x14ac:dyDescent="0.2">
      <c r="A134" s="24">
        <v>5241</v>
      </c>
      <c r="B134" s="19" t="s">
        <v>133</v>
      </c>
      <c r="C134" s="20">
        <v>507891</v>
      </c>
      <c r="D134" s="26">
        <f t="shared" si="0"/>
        <v>2.0642861215410539E-3</v>
      </c>
      <c r="E134" s="19"/>
    </row>
    <row r="135" spans="1:5" x14ac:dyDescent="0.2">
      <c r="A135" s="24">
        <v>5242</v>
      </c>
      <c r="B135" s="19" t="s">
        <v>134</v>
      </c>
      <c r="C135" s="20">
        <v>3212935.94</v>
      </c>
      <c r="D135" s="26">
        <f t="shared" si="0"/>
        <v>1.3058745026673953E-2</v>
      </c>
      <c r="E135" s="19"/>
    </row>
    <row r="136" spans="1:5" x14ac:dyDescent="0.2">
      <c r="A136" s="24">
        <v>5243</v>
      </c>
      <c r="B136" s="19" t="s">
        <v>135</v>
      </c>
      <c r="C136" s="20">
        <v>967500</v>
      </c>
      <c r="D136" s="26">
        <f t="shared" si="0"/>
        <v>3.9323335569855927E-3</v>
      </c>
      <c r="E136" s="19"/>
    </row>
    <row r="137" spans="1:5" x14ac:dyDescent="0.2">
      <c r="A137" s="24">
        <v>5244</v>
      </c>
      <c r="B137" s="19" t="s">
        <v>136</v>
      </c>
      <c r="C137" s="20">
        <v>0</v>
      </c>
      <c r="D137" s="26">
        <f t="shared" si="0"/>
        <v>0</v>
      </c>
      <c r="E137" s="19"/>
    </row>
    <row r="138" spans="1:5" x14ac:dyDescent="0.2">
      <c r="A138" s="23">
        <v>5250</v>
      </c>
      <c r="B138" s="14" t="s">
        <v>72</v>
      </c>
      <c r="C138" s="15">
        <f>SUM(C139:C141)</f>
        <v>0</v>
      </c>
      <c r="D138" s="25">
        <f t="shared" si="0"/>
        <v>0</v>
      </c>
      <c r="E138" s="19"/>
    </row>
    <row r="139" spans="1:5" x14ac:dyDescent="0.2">
      <c r="A139" s="24">
        <v>5251</v>
      </c>
      <c r="B139" s="19" t="s">
        <v>137</v>
      </c>
      <c r="C139" s="20">
        <v>0</v>
      </c>
      <c r="D139" s="26">
        <f t="shared" si="0"/>
        <v>0</v>
      </c>
      <c r="E139" s="19"/>
    </row>
    <row r="140" spans="1:5" x14ac:dyDescent="0.2">
      <c r="A140" s="24">
        <v>5252</v>
      </c>
      <c r="B140" s="19" t="s">
        <v>138</v>
      </c>
      <c r="C140" s="20">
        <v>0</v>
      </c>
      <c r="D140" s="26">
        <f t="shared" si="0"/>
        <v>0</v>
      </c>
      <c r="E140" s="19"/>
    </row>
    <row r="141" spans="1:5" x14ac:dyDescent="0.2">
      <c r="A141" s="24">
        <v>5259</v>
      </c>
      <c r="B141" s="19" t="s">
        <v>139</v>
      </c>
      <c r="C141" s="20">
        <v>0</v>
      </c>
      <c r="D141" s="26">
        <f t="shared" si="0"/>
        <v>0</v>
      </c>
      <c r="E141" s="19"/>
    </row>
    <row r="142" spans="1:5" x14ac:dyDescent="0.2">
      <c r="A142" s="23">
        <v>5260</v>
      </c>
      <c r="B142" s="14" t="s">
        <v>140</v>
      </c>
      <c r="C142" s="15">
        <f>SUM(C143:C144)</f>
        <v>0</v>
      </c>
      <c r="D142" s="25">
        <f t="shared" si="0"/>
        <v>0</v>
      </c>
      <c r="E142" s="19"/>
    </row>
    <row r="143" spans="1:5" x14ac:dyDescent="0.2">
      <c r="A143" s="24">
        <v>5261</v>
      </c>
      <c r="B143" s="19" t="s">
        <v>141</v>
      </c>
      <c r="C143" s="20">
        <v>0</v>
      </c>
      <c r="D143" s="26">
        <f t="shared" si="0"/>
        <v>0</v>
      </c>
      <c r="E143" s="19"/>
    </row>
    <row r="144" spans="1:5" x14ac:dyDescent="0.2">
      <c r="A144" s="24">
        <v>5262</v>
      </c>
      <c r="B144" s="19" t="s">
        <v>142</v>
      </c>
      <c r="C144" s="20">
        <v>0</v>
      </c>
      <c r="D144" s="26">
        <f t="shared" si="0"/>
        <v>0</v>
      </c>
      <c r="E144" s="19"/>
    </row>
    <row r="145" spans="1:5" x14ac:dyDescent="0.2">
      <c r="A145" s="23">
        <v>5270</v>
      </c>
      <c r="B145" s="14" t="s">
        <v>143</v>
      </c>
      <c r="C145" s="15">
        <f>SUM(C146)</f>
        <v>0</v>
      </c>
      <c r="D145" s="25">
        <f t="shared" si="0"/>
        <v>0</v>
      </c>
      <c r="E145" s="19"/>
    </row>
    <row r="146" spans="1:5" x14ac:dyDescent="0.2">
      <c r="A146" s="24">
        <v>5271</v>
      </c>
      <c r="B146" s="19" t="s">
        <v>144</v>
      </c>
      <c r="C146" s="20">
        <v>0</v>
      </c>
      <c r="D146" s="26">
        <f t="shared" si="0"/>
        <v>0</v>
      </c>
      <c r="E146" s="19"/>
    </row>
    <row r="147" spans="1:5" x14ac:dyDescent="0.2">
      <c r="A147" s="23">
        <v>5280</v>
      </c>
      <c r="B147" s="14" t="s">
        <v>145</v>
      </c>
      <c r="C147" s="15">
        <f>SUM(C148:C152)</f>
        <v>0</v>
      </c>
      <c r="D147" s="25">
        <f t="shared" si="0"/>
        <v>0</v>
      </c>
      <c r="E147" s="19"/>
    </row>
    <row r="148" spans="1:5" x14ac:dyDescent="0.2">
      <c r="A148" s="24">
        <v>5281</v>
      </c>
      <c r="B148" s="19" t="s">
        <v>146</v>
      </c>
      <c r="C148" s="20">
        <v>0</v>
      </c>
      <c r="D148" s="26">
        <f t="shared" si="0"/>
        <v>0</v>
      </c>
      <c r="E148" s="19"/>
    </row>
    <row r="149" spans="1:5" x14ac:dyDescent="0.2">
      <c r="A149" s="24">
        <v>5282</v>
      </c>
      <c r="B149" s="19" t="s">
        <v>147</v>
      </c>
      <c r="C149" s="20">
        <v>0</v>
      </c>
      <c r="D149" s="26">
        <f t="shared" si="0"/>
        <v>0</v>
      </c>
      <c r="E149" s="19"/>
    </row>
    <row r="150" spans="1:5" x14ac:dyDescent="0.2">
      <c r="A150" s="24">
        <v>5283</v>
      </c>
      <c r="B150" s="19" t="s">
        <v>148</v>
      </c>
      <c r="C150" s="20">
        <v>0</v>
      </c>
      <c r="D150" s="26">
        <f t="shared" si="0"/>
        <v>0</v>
      </c>
      <c r="E150" s="19"/>
    </row>
    <row r="151" spans="1:5" x14ac:dyDescent="0.2">
      <c r="A151" s="24">
        <v>5284</v>
      </c>
      <c r="B151" s="19" t="s">
        <v>149</v>
      </c>
      <c r="C151" s="20">
        <v>0</v>
      </c>
      <c r="D151" s="26">
        <f t="shared" si="0"/>
        <v>0</v>
      </c>
      <c r="E151" s="19"/>
    </row>
    <row r="152" spans="1:5" x14ac:dyDescent="0.2">
      <c r="A152" s="24">
        <v>5285</v>
      </c>
      <c r="B152" s="19" t="s">
        <v>150</v>
      </c>
      <c r="C152" s="20">
        <v>0</v>
      </c>
      <c r="D152" s="26">
        <f t="shared" si="0"/>
        <v>0</v>
      </c>
      <c r="E152" s="19"/>
    </row>
    <row r="153" spans="1:5" x14ac:dyDescent="0.2">
      <c r="A153" s="23">
        <v>5290</v>
      </c>
      <c r="B153" s="14" t="s">
        <v>151</v>
      </c>
      <c r="C153" s="15">
        <f>SUM(C154:C155)</f>
        <v>0</v>
      </c>
      <c r="D153" s="25">
        <f t="shared" si="0"/>
        <v>0</v>
      </c>
      <c r="E153" s="19"/>
    </row>
    <row r="154" spans="1:5" x14ac:dyDescent="0.2">
      <c r="A154" s="24">
        <v>5291</v>
      </c>
      <c r="B154" s="19" t="s">
        <v>152</v>
      </c>
      <c r="C154" s="20">
        <v>0</v>
      </c>
      <c r="D154" s="26">
        <f t="shared" si="0"/>
        <v>0</v>
      </c>
      <c r="E154" s="19"/>
    </row>
    <row r="155" spans="1:5" x14ac:dyDescent="0.2">
      <c r="A155" s="24">
        <v>5292</v>
      </c>
      <c r="B155" s="19" t="s">
        <v>153</v>
      </c>
      <c r="C155" s="20">
        <v>0</v>
      </c>
      <c r="D155" s="26">
        <f t="shared" si="0"/>
        <v>0</v>
      </c>
      <c r="E155" s="19"/>
    </row>
    <row r="156" spans="1:5" x14ac:dyDescent="0.2">
      <c r="A156" s="23">
        <v>5300</v>
      </c>
      <c r="B156" s="14" t="s">
        <v>154</v>
      </c>
      <c r="C156" s="15">
        <f>C157+C160+C163</f>
        <v>0</v>
      </c>
      <c r="D156" s="25">
        <f t="shared" si="0"/>
        <v>0</v>
      </c>
      <c r="E156" s="19"/>
    </row>
    <row r="157" spans="1:5" x14ac:dyDescent="0.2">
      <c r="A157" s="23">
        <v>5310</v>
      </c>
      <c r="B157" s="14" t="s">
        <v>64</v>
      </c>
      <c r="C157" s="15">
        <f>C158+C159</f>
        <v>0</v>
      </c>
      <c r="D157" s="25">
        <f t="shared" si="0"/>
        <v>0</v>
      </c>
      <c r="E157" s="19"/>
    </row>
    <row r="158" spans="1:5" x14ac:dyDescent="0.2">
      <c r="A158" s="24">
        <v>5311</v>
      </c>
      <c r="B158" s="19" t="s">
        <v>155</v>
      </c>
      <c r="C158" s="20">
        <v>0</v>
      </c>
      <c r="D158" s="26">
        <f t="shared" si="0"/>
        <v>0</v>
      </c>
      <c r="E158" s="19"/>
    </row>
    <row r="159" spans="1:5" x14ac:dyDescent="0.2">
      <c r="A159" s="24">
        <v>5312</v>
      </c>
      <c r="B159" s="19" t="s">
        <v>156</v>
      </c>
      <c r="C159" s="20">
        <v>0</v>
      </c>
      <c r="D159" s="26">
        <f t="shared" si="0"/>
        <v>0</v>
      </c>
      <c r="E159" s="19"/>
    </row>
    <row r="160" spans="1:5" x14ac:dyDescent="0.2">
      <c r="A160" s="23">
        <v>5320</v>
      </c>
      <c r="B160" s="14" t="s">
        <v>65</v>
      </c>
      <c r="C160" s="15">
        <f>SUM(C161:C162)</f>
        <v>0</v>
      </c>
      <c r="D160" s="25">
        <f t="shared" ref="D160:D212" si="1">C160/$C$94</f>
        <v>0</v>
      </c>
      <c r="E160" s="19"/>
    </row>
    <row r="161" spans="1:5" x14ac:dyDescent="0.2">
      <c r="A161" s="24">
        <v>5321</v>
      </c>
      <c r="B161" s="19" t="s">
        <v>157</v>
      </c>
      <c r="C161" s="20">
        <v>0</v>
      </c>
      <c r="D161" s="26">
        <f t="shared" si="1"/>
        <v>0</v>
      </c>
      <c r="E161" s="19"/>
    </row>
    <row r="162" spans="1:5" x14ac:dyDescent="0.2">
      <c r="A162" s="24">
        <v>5322</v>
      </c>
      <c r="B162" s="19" t="s">
        <v>158</v>
      </c>
      <c r="C162" s="20">
        <v>0</v>
      </c>
      <c r="D162" s="26">
        <f t="shared" si="1"/>
        <v>0</v>
      </c>
      <c r="E162" s="19"/>
    </row>
    <row r="163" spans="1:5" x14ac:dyDescent="0.2">
      <c r="A163" s="23">
        <v>5330</v>
      </c>
      <c r="B163" s="14" t="s">
        <v>66</v>
      </c>
      <c r="C163" s="15">
        <f>SUM(C164:C165)</f>
        <v>0</v>
      </c>
      <c r="D163" s="25">
        <f t="shared" si="1"/>
        <v>0</v>
      </c>
      <c r="E163" s="19"/>
    </row>
    <row r="164" spans="1:5" x14ac:dyDescent="0.2">
      <c r="A164" s="24">
        <v>5331</v>
      </c>
      <c r="B164" s="19" t="s">
        <v>159</v>
      </c>
      <c r="C164" s="20">
        <v>0</v>
      </c>
      <c r="D164" s="26">
        <f t="shared" si="1"/>
        <v>0</v>
      </c>
      <c r="E164" s="19"/>
    </row>
    <row r="165" spans="1:5" x14ac:dyDescent="0.2">
      <c r="A165" s="24">
        <v>5332</v>
      </c>
      <c r="B165" s="19" t="s">
        <v>160</v>
      </c>
      <c r="C165" s="20">
        <v>0</v>
      </c>
      <c r="D165" s="26">
        <f t="shared" si="1"/>
        <v>0</v>
      </c>
      <c r="E165" s="19"/>
    </row>
    <row r="166" spans="1:5" x14ac:dyDescent="0.2">
      <c r="A166" s="23">
        <v>5400</v>
      </c>
      <c r="B166" s="14" t="s">
        <v>161</v>
      </c>
      <c r="C166" s="15">
        <f>C167+C170+C173+C176+C178</f>
        <v>0</v>
      </c>
      <c r="D166" s="25">
        <f t="shared" si="1"/>
        <v>0</v>
      </c>
      <c r="E166" s="19"/>
    </row>
    <row r="167" spans="1:5" x14ac:dyDescent="0.2">
      <c r="A167" s="23">
        <v>5410</v>
      </c>
      <c r="B167" s="14" t="s">
        <v>162</v>
      </c>
      <c r="C167" s="15">
        <f>SUM(C168:C169)</f>
        <v>0</v>
      </c>
      <c r="D167" s="25">
        <f t="shared" si="1"/>
        <v>0</v>
      </c>
      <c r="E167" s="19"/>
    </row>
    <row r="168" spans="1:5" x14ac:dyDescent="0.2">
      <c r="A168" s="24">
        <v>5411</v>
      </c>
      <c r="B168" s="19" t="s">
        <v>163</v>
      </c>
      <c r="C168" s="20">
        <v>0</v>
      </c>
      <c r="D168" s="26">
        <f t="shared" si="1"/>
        <v>0</v>
      </c>
      <c r="E168" s="19"/>
    </row>
    <row r="169" spans="1:5" x14ac:dyDescent="0.2">
      <c r="A169" s="24">
        <v>5412</v>
      </c>
      <c r="B169" s="19" t="s">
        <v>164</v>
      </c>
      <c r="C169" s="20">
        <v>0</v>
      </c>
      <c r="D169" s="26">
        <f t="shared" si="1"/>
        <v>0</v>
      </c>
      <c r="E169" s="19"/>
    </row>
    <row r="170" spans="1:5" x14ac:dyDescent="0.2">
      <c r="A170" s="23">
        <v>5420</v>
      </c>
      <c r="B170" s="14" t="s">
        <v>165</v>
      </c>
      <c r="C170" s="15">
        <f>SUM(C171:C172)</f>
        <v>0</v>
      </c>
      <c r="D170" s="25">
        <f t="shared" si="1"/>
        <v>0</v>
      </c>
      <c r="E170" s="19"/>
    </row>
    <row r="171" spans="1:5" x14ac:dyDescent="0.2">
      <c r="A171" s="24">
        <v>5421</v>
      </c>
      <c r="B171" s="19" t="s">
        <v>166</v>
      </c>
      <c r="C171" s="20">
        <v>0</v>
      </c>
      <c r="D171" s="26">
        <f t="shared" si="1"/>
        <v>0</v>
      </c>
      <c r="E171" s="19"/>
    </row>
    <row r="172" spans="1:5" x14ac:dyDescent="0.2">
      <c r="A172" s="24">
        <v>5422</v>
      </c>
      <c r="B172" s="19" t="s">
        <v>167</v>
      </c>
      <c r="C172" s="20">
        <v>0</v>
      </c>
      <c r="D172" s="26">
        <f t="shared" si="1"/>
        <v>0</v>
      </c>
      <c r="E172" s="19"/>
    </row>
    <row r="173" spans="1:5" x14ac:dyDescent="0.2">
      <c r="A173" s="23">
        <v>5430</v>
      </c>
      <c r="B173" s="14" t="s">
        <v>168</v>
      </c>
      <c r="C173" s="15">
        <f>SUM(C174:C175)</f>
        <v>0</v>
      </c>
      <c r="D173" s="25">
        <f t="shared" si="1"/>
        <v>0</v>
      </c>
      <c r="E173" s="19"/>
    </row>
    <row r="174" spans="1:5" x14ac:dyDescent="0.2">
      <c r="A174" s="24">
        <v>5431</v>
      </c>
      <c r="B174" s="19" t="s">
        <v>169</v>
      </c>
      <c r="C174" s="20">
        <v>0</v>
      </c>
      <c r="D174" s="26">
        <f t="shared" si="1"/>
        <v>0</v>
      </c>
      <c r="E174" s="19"/>
    </row>
    <row r="175" spans="1:5" x14ac:dyDescent="0.2">
      <c r="A175" s="24">
        <v>5432</v>
      </c>
      <c r="B175" s="19" t="s">
        <v>170</v>
      </c>
      <c r="C175" s="20">
        <v>0</v>
      </c>
      <c r="D175" s="26">
        <f t="shared" si="1"/>
        <v>0</v>
      </c>
      <c r="E175" s="19"/>
    </row>
    <row r="176" spans="1:5" x14ac:dyDescent="0.2">
      <c r="A176" s="23">
        <v>5440</v>
      </c>
      <c r="B176" s="14" t="s">
        <v>171</v>
      </c>
      <c r="C176" s="15">
        <f>SUM(C177)</f>
        <v>0</v>
      </c>
      <c r="D176" s="25">
        <f t="shared" si="1"/>
        <v>0</v>
      </c>
      <c r="E176" s="19"/>
    </row>
    <row r="177" spans="1:5" x14ac:dyDescent="0.2">
      <c r="A177" s="24">
        <v>5441</v>
      </c>
      <c r="B177" s="19" t="s">
        <v>171</v>
      </c>
      <c r="C177" s="20">
        <v>0</v>
      </c>
      <c r="D177" s="26">
        <f t="shared" si="1"/>
        <v>0</v>
      </c>
      <c r="E177" s="19"/>
    </row>
    <row r="178" spans="1:5" x14ac:dyDescent="0.2">
      <c r="A178" s="23">
        <v>5450</v>
      </c>
      <c r="B178" s="14" t="s">
        <v>172</v>
      </c>
      <c r="C178" s="15">
        <f>SUM(C179:C180)</f>
        <v>0</v>
      </c>
      <c r="D178" s="25">
        <f t="shared" si="1"/>
        <v>0</v>
      </c>
      <c r="E178" s="19"/>
    </row>
    <row r="179" spans="1:5" x14ac:dyDescent="0.2">
      <c r="A179" s="24">
        <v>5451</v>
      </c>
      <c r="B179" s="19" t="s">
        <v>173</v>
      </c>
      <c r="C179" s="20">
        <v>0</v>
      </c>
      <c r="D179" s="26">
        <f t="shared" si="1"/>
        <v>0</v>
      </c>
      <c r="E179" s="19"/>
    </row>
    <row r="180" spans="1:5" x14ac:dyDescent="0.2">
      <c r="A180" s="24">
        <v>5452</v>
      </c>
      <c r="B180" s="19" t="s">
        <v>174</v>
      </c>
      <c r="C180" s="20">
        <v>0</v>
      </c>
      <c r="D180" s="26">
        <f t="shared" si="1"/>
        <v>0</v>
      </c>
      <c r="E180" s="19"/>
    </row>
    <row r="181" spans="1:5" x14ac:dyDescent="0.2">
      <c r="A181" s="23">
        <v>5500</v>
      </c>
      <c r="B181" s="14" t="s">
        <v>175</v>
      </c>
      <c r="C181" s="15">
        <f>C182+C191+C194+C200</f>
        <v>10840228.810000002</v>
      </c>
      <c r="D181" s="25">
        <f t="shared" si="1"/>
        <v>4.4059323529679596E-2</v>
      </c>
      <c r="E181" s="19"/>
    </row>
    <row r="182" spans="1:5" x14ac:dyDescent="0.2">
      <c r="A182" s="23">
        <v>5510</v>
      </c>
      <c r="B182" s="14" t="s">
        <v>176</v>
      </c>
      <c r="C182" s="15">
        <f>SUM(C183:C190)</f>
        <v>10840228.810000002</v>
      </c>
      <c r="D182" s="25">
        <f t="shared" si="1"/>
        <v>4.4059323529679596E-2</v>
      </c>
      <c r="E182" s="19"/>
    </row>
    <row r="183" spans="1:5" x14ac:dyDescent="0.2">
      <c r="A183" s="24">
        <v>5511</v>
      </c>
      <c r="B183" s="19" t="s">
        <v>177</v>
      </c>
      <c r="C183" s="20">
        <v>0</v>
      </c>
      <c r="D183" s="26">
        <f t="shared" si="1"/>
        <v>0</v>
      </c>
      <c r="E183" s="19"/>
    </row>
    <row r="184" spans="1:5" x14ac:dyDescent="0.2">
      <c r="A184" s="24">
        <v>5512</v>
      </c>
      <c r="B184" s="19" t="s">
        <v>178</v>
      </c>
      <c r="C184" s="20">
        <v>0</v>
      </c>
      <c r="D184" s="26">
        <f t="shared" si="1"/>
        <v>0</v>
      </c>
      <c r="E184" s="19"/>
    </row>
    <row r="185" spans="1:5" x14ac:dyDescent="0.2">
      <c r="A185" s="24">
        <v>5513</v>
      </c>
      <c r="B185" s="19" t="s">
        <v>179</v>
      </c>
      <c r="C185" s="20">
        <v>232437.38</v>
      </c>
      <c r="D185" s="26">
        <f t="shared" si="1"/>
        <v>9.4472486746440508E-4</v>
      </c>
      <c r="E185" s="19"/>
    </row>
    <row r="186" spans="1:5" x14ac:dyDescent="0.2">
      <c r="A186" s="24">
        <v>5514</v>
      </c>
      <c r="B186" s="19" t="s">
        <v>180</v>
      </c>
      <c r="C186" s="20">
        <v>0</v>
      </c>
      <c r="D186" s="26">
        <f t="shared" si="1"/>
        <v>0</v>
      </c>
      <c r="E186" s="19"/>
    </row>
    <row r="187" spans="1:5" x14ac:dyDescent="0.2">
      <c r="A187" s="24">
        <v>5515</v>
      </c>
      <c r="B187" s="19" t="s">
        <v>181</v>
      </c>
      <c r="C187" s="20">
        <v>10269951.970000001</v>
      </c>
      <c r="D187" s="26">
        <f t="shared" si="1"/>
        <v>4.1741474687608582E-2</v>
      </c>
      <c r="E187" s="19"/>
    </row>
    <row r="188" spans="1:5" x14ac:dyDescent="0.2">
      <c r="A188" s="24">
        <v>5516</v>
      </c>
      <c r="B188" s="19" t="s">
        <v>182</v>
      </c>
      <c r="C188" s="20">
        <v>0</v>
      </c>
      <c r="D188" s="26">
        <f t="shared" si="1"/>
        <v>0</v>
      </c>
      <c r="E188" s="19"/>
    </row>
    <row r="189" spans="1:5" x14ac:dyDescent="0.2">
      <c r="A189" s="24">
        <v>5517</v>
      </c>
      <c r="B189" s="19" t="s">
        <v>183</v>
      </c>
      <c r="C189" s="20">
        <v>0</v>
      </c>
      <c r="D189" s="26">
        <f t="shared" si="1"/>
        <v>0</v>
      </c>
      <c r="E189" s="19"/>
    </row>
    <row r="190" spans="1:5" x14ac:dyDescent="0.2">
      <c r="A190" s="24">
        <v>5518</v>
      </c>
      <c r="B190" s="19" t="s">
        <v>184</v>
      </c>
      <c r="C190" s="20">
        <v>337839.46</v>
      </c>
      <c r="D190" s="26">
        <f t="shared" si="1"/>
        <v>1.3731239746066068E-3</v>
      </c>
      <c r="E190" s="19"/>
    </row>
    <row r="191" spans="1:5" x14ac:dyDescent="0.2">
      <c r="A191" s="23">
        <v>5520</v>
      </c>
      <c r="B191" s="14" t="s">
        <v>185</v>
      </c>
      <c r="C191" s="15">
        <f>SUM(C192:C193)</f>
        <v>0</v>
      </c>
      <c r="D191" s="25">
        <f t="shared" si="1"/>
        <v>0</v>
      </c>
      <c r="E191" s="19"/>
    </row>
    <row r="192" spans="1:5" x14ac:dyDescent="0.2">
      <c r="A192" s="24">
        <v>5521</v>
      </c>
      <c r="B192" s="19" t="s">
        <v>186</v>
      </c>
      <c r="C192" s="20">
        <v>0</v>
      </c>
      <c r="D192" s="26">
        <f t="shared" si="1"/>
        <v>0</v>
      </c>
      <c r="E192" s="19"/>
    </row>
    <row r="193" spans="1:5" x14ac:dyDescent="0.2">
      <c r="A193" s="24">
        <v>5522</v>
      </c>
      <c r="B193" s="19" t="s">
        <v>187</v>
      </c>
      <c r="C193" s="20">
        <v>0</v>
      </c>
      <c r="D193" s="26">
        <f t="shared" si="1"/>
        <v>0</v>
      </c>
      <c r="E193" s="19"/>
    </row>
    <row r="194" spans="1:5" x14ac:dyDescent="0.2">
      <c r="A194" s="23">
        <v>5530</v>
      </c>
      <c r="B194" s="14" t="s">
        <v>188</v>
      </c>
      <c r="C194" s="15">
        <f>SUM(C195:C199)</f>
        <v>0</v>
      </c>
      <c r="D194" s="25">
        <f t="shared" si="1"/>
        <v>0</v>
      </c>
      <c r="E194" s="19"/>
    </row>
    <row r="195" spans="1:5" x14ac:dyDescent="0.2">
      <c r="A195" s="24">
        <v>5531</v>
      </c>
      <c r="B195" s="19" t="s">
        <v>189</v>
      </c>
      <c r="C195" s="20">
        <v>0</v>
      </c>
      <c r="D195" s="26">
        <f t="shared" si="1"/>
        <v>0</v>
      </c>
      <c r="E195" s="19"/>
    </row>
    <row r="196" spans="1:5" x14ac:dyDescent="0.2">
      <c r="A196" s="24">
        <v>5532</v>
      </c>
      <c r="B196" s="19" t="s">
        <v>190</v>
      </c>
      <c r="C196" s="20">
        <v>0</v>
      </c>
      <c r="D196" s="26">
        <f t="shared" si="1"/>
        <v>0</v>
      </c>
      <c r="E196" s="19"/>
    </row>
    <row r="197" spans="1:5" x14ac:dyDescent="0.2">
      <c r="A197" s="24">
        <v>5533</v>
      </c>
      <c r="B197" s="19" t="s">
        <v>191</v>
      </c>
      <c r="C197" s="20">
        <v>0</v>
      </c>
      <c r="D197" s="26">
        <f t="shared" si="1"/>
        <v>0</v>
      </c>
      <c r="E197" s="19"/>
    </row>
    <row r="198" spans="1:5" x14ac:dyDescent="0.2">
      <c r="A198" s="24">
        <v>5534</v>
      </c>
      <c r="B198" s="19" t="s">
        <v>192</v>
      </c>
      <c r="C198" s="20">
        <v>0</v>
      </c>
      <c r="D198" s="26">
        <f t="shared" si="1"/>
        <v>0</v>
      </c>
      <c r="E198" s="19"/>
    </row>
    <row r="199" spans="1:5" x14ac:dyDescent="0.2">
      <c r="A199" s="24">
        <v>5535</v>
      </c>
      <c r="B199" s="19" t="s">
        <v>193</v>
      </c>
      <c r="C199" s="20">
        <v>0</v>
      </c>
      <c r="D199" s="26">
        <f t="shared" si="1"/>
        <v>0</v>
      </c>
      <c r="E199" s="19"/>
    </row>
    <row r="200" spans="1:5" x14ac:dyDescent="0.2">
      <c r="A200" s="23">
        <v>5590</v>
      </c>
      <c r="B200" s="14" t="s">
        <v>194</v>
      </c>
      <c r="C200" s="15">
        <f>SUM(C201:C209)</f>
        <v>0</v>
      </c>
      <c r="D200" s="25">
        <f t="shared" si="1"/>
        <v>0</v>
      </c>
      <c r="E200" s="19"/>
    </row>
    <row r="201" spans="1:5" x14ac:dyDescent="0.2">
      <c r="A201" s="24">
        <v>5591</v>
      </c>
      <c r="B201" s="19" t="s">
        <v>195</v>
      </c>
      <c r="C201" s="20">
        <v>0</v>
      </c>
      <c r="D201" s="26">
        <f t="shared" si="1"/>
        <v>0</v>
      </c>
      <c r="E201" s="19"/>
    </row>
    <row r="202" spans="1:5" x14ac:dyDescent="0.2">
      <c r="A202" s="24">
        <v>5592</v>
      </c>
      <c r="B202" s="19" t="s">
        <v>196</v>
      </c>
      <c r="C202" s="20">
        <v>0</v>
      </c>
      <c r="D202" s="26">
        <f t="shared" si="1"/>
        <v>0</v>
      </c>
      <c r="E202" s="19"/>
    </row>
    <row r="203" spans="1:5" x14ac:dyDescent="0.2">
      <c r="A203" s="24">
        <v>5593</v>
      </c>
      <c r="B203" s="19" t="s">
        <v>197</v>
      </c>
      <c r="C203" s="20">
        <v>0</v>
      </c>
      <c r="D203" s="26">
        <f t="shared" si="1"/>
        <v>0</v>
      </c>
      <c r="E203" s="19"/>
    </row>
    <row r="204" spans="1:5" x14ac:dyDescent="0.2">
      <c r="A204" s="24">
        <v>5594</v>
      </c>
      <c r="B204" s="19" t="s">
        <v>198</v>
      </c>
      <c r="C204" s="20">
        <v>0</v>
      </c>
      <c r="D204" s="26">
        <f t="shared" si="1"/>
        <v>0</v>
      </c>
      <c r="E204" s="19"/>
    </row>
    <row r="205" spans="1:5" x14ac:dyDescent="0.2">
      <c r="A205" s="24">
        <v>5595</v>
      </c>
      <c r="B205" s="19" t="s">
        <v>199</v>
      </c>
      <c r="C205" s="20">
        <v>0</v>
      </c>
      <c r="D205" s="26">
        <f t="shared" si="1"/>
        <v>0</v>
      </c>
      <c r="E205" s="19"/>
    </row>
    <row r="206" spans="1:5" x14ac:dyDescent="0.2">
      <c r="A206" s="24">
        <v>5596</v>
      </c>
      <c r="B206" s="19" t="s">
        <v>90</v>
      </c>
      <c r="C206" s="20">
        <v>0</v>
      </c>
      <c r="D206" s="26">
        <f t="shared" si="1"/>
        <v>0</v>
      </c>
      <c r="E206" s="19"/>
    </row>
    <row r="207" spans="1:5" x14ac:dyDescent="0.2">
      <c r="A207" s="24">
        <v>5597</v>
      </c>
      <c r="B207" s="19" t="s">
        <v>200</v>
      </c>
      <c r="C207" s="20">
        <v>0</v>
      </c>
      <c r="D207" s="26">
        <f t="shared" si="1"/>
        <v>0</v>
      </c>
      <c r="E207" s="19"/>
    </row>
    <row r="208" spans="1:5" x14ac:dyDescent="0.2">
      <c r="A208" s="24">
        <v>5598</v>
      </c>
      <c r="B208" s="19" t="s">
        <v>201</v>
      </c>
      <c r="C208" s="20">
        <v>0</v>
      </c>
      <c r="D208" s="26">
        <f t="shared" si="1"/>
        <v>0</v>
      </c>
      <c r="E208" s="19"/>
    </row>
    <row r="209" spans="1:8" x14ac:dyDescent="0.2">
      <c r="A209" s="24">
        <v>5599</v>
      </c>
      <c r="B209" s="19" t="s">
        <v>202</v>
      </c>
      <c r="C209" s="20">
        <v>0</v>
      </c>
      <c r="D209" s="26">
        <f t="shared" si="1"/>
        <v>0</v>
      </c>
      <c r="E209" s="19"/>
    </row>
    <row r="210" spans="1:8" x14ac:dyDescent="0.2">
      <c r="A210" s="23">
        <v>5600</v>
      </c>
      <c r="B210" s="14" t="s">
        <v>203</v>
      </c>
      <c r="C210" s="15">
        <f>C211</f>
        <v>0</v>
      </c>
      <c r="D210" s="25">
        <f t="shared" si="1"/>
        <v>0</v>
      </c>
      <c r="E210" s="19"/>
    </row>
    <row r="211" spans="1:8" x14ac:dyDescent="0.2">
      <c r="A211" s="23">
        <v>5610</v>
      </c>
      <c r="B211" s="14" t="s">
        <v>204</v>
      </c>
      <c r="C211" s="15">
        <f>C212</f>
        <v>0</v>
      </c>
      <c r="D211" s="25">
        <f t="shared" si="1"/>
        <v>0</v>
      </c>
      <c r="E211" s="19"/>
    </row>
    <row r="212" spans="1:8" x14ac:dyDescent="0.2">
      <c r="A212" s="24">
        <v>5611</v>
      </c>
      <c r="B212" s="19" t="s">
        <v>205</v>
      </c>
      <c r="C212" s="20">
        <v>0</v>
      </c>
      <c r="D212" s="26">
        <f t="shared" si="1"/>
        <v>0</v>
      </c>
      <c r="E212" s="19"/>
    </row>
    <row r="214" spans="1:8" x14ac:dyDescent="0.2">
      <c r="B214" s="8" t="s">
        <v>206</v>
      </c>
    </row>
    <row r="216" spans="1:8" s="5" customFormat="1" ht="18.95" customHeight="1" x14ac:dyDescent="0.25">
      <c r="A216" s="27" t="s">
        <v>0</v>
      </c>
      <c r="B216" s="28"/>
      <c r="C216" s="28"/>
      <c r="D216" s="28"/>
      <c r="E216" s="28"/>
      <c r="F216" s="28"/>
      <c r="G216" s="2" t="s">
        <v>1</v>
      </c>
      <c r="H216" s="3">
        <v>2024</v>
      </c>
    </row>
    <row r="217" spans="1:8" s="5" customFormat="1" ht="18.95" customHeight="1" x14ac:dyDescent="0.25">
      <c r="A217" s="27" t="s">
        <v>207</v>
      </c>
      <c r="B217" s="28"/>
      <c r="C217" s="28"/>
      <c r="D217" s="28"/>
      <c r="E217" s="28"/>
      <c r="F217" s="28"/>
      <c r="G217" s="2" t="s">
        <v>3</v>
      </c>
      <c r="H217" s="3" t="s">
        <v>4</v>
      </c>
    </row>
    <row r="218" spans="1:8" s="5" customFormat="1" ht="18.95" customHeight="1" x14ac:dyDescent="0.25">
      <c r="A218" s="27" t="s">
        <v>5</v>
      </c>
      <c r="B218" s="28"/>
      <c r="C218" s="28"/>
      <c r="D218" s="28"/>
      <c r="E218" s="28"/>
      <c r="F218" s="28"/>
      <c r="G218" s="2" t="s">
        <v>6</v>
      </c>
      <c r="H218" s="3">
        <v>4</v>
      </c>
    </row>
    <row r="219" spans="1:8" s="5" customFormat="1" ht="18.95" customHeight="1" x14ac:dyDescent="0.25">
      <c r="A219" s="27" t="s">
        <v>7</v>
      </c>
      <c r="B219" s="28"/>
      <c r="C219" s="28"/>
      <c r="D219" s="28"/>
      <c r="E219" s="28"/>
      <c r="F219" s="28"/>
      <c r="G219" s="2"/>
      <c r="H219" s="3"/>
    </row>
    <row r="220" spans="1:8" x14ac:dyDescent="0.2">
      <c r="A220" s="6" t="s">
        <v>8</v>
      </c>
      <c r="B220" s="7"/>
      <c r="C220" s="7"/>
      <c r="D220" s="7"/>
      <c r="E220" s="7"/>
      <c r="F220" s="7"/>
      <c r="G220" s="7"/>
      <c r="H220" s="7"/>
    </row>
    <row r="222" spans="1:8" x14ac:dyDescent="0.2">
      <c r="A222" s="7" t="s">
        <v>208</v>
      </c>
      <c r="B222" s="7"/>
      <c r="C222" s="7"/>
      <c r="D222" s="7"/>
      <c r="E222" s="7"/>
      <c r="F222" s="7"/>
      <c r="G222" s="7"/>
      <c r="H222" s="7"/>
    </row>
    <row r="223" spans="1:8" x14ac:dyDescent="0.2">
      <c r="A223" s="29" t="s">
        <v>10</v>
      </c>
      <c r="B223" s="29" t="s">
        <v>11</v>
      </c>
      <c r="C223" s="29" t="s">
        <v>12</v>
      </c>
      <c r="D223" s="29" t="s">
        <v>209</v>
      </c>
      <c r="E223" s="29"/>
      <c r="F223" s="29"/>
      <c r="G223" s="29"/>
      <c r="H223" s="29"/>
    </row>
    <row r="224" spans="1:8" x14ac:dyDescent="0.2">
      <c r="A224" s="30">
        <v>1114</v>
      </c>
      <c r="B224" s="8" t="s">
        <v>210</v>
      </c>
      <c r="C224" s="31">
        <v>62261194.530000001</v>
      </c>
    </row>
    <row r="225" spans="1:8" x14ac:dyDescent="0.2">
      <c r="A225" s="30">
        <v>1115</v>
      </c>
      <c r="B225" s="8" t="s">
        <v>211</v>
      </c>
      <c r="C225" s="31">
        <v>0</v>
      </c>
    </row>
    <row r="226" spans="1:8" x14ac:dyDescent="0.2">
      <c r="A226" s="30">
        <v>1121</v>
      </c>
      <c r="B226" s="8" t="s">
        <v>212</v>
      </c>
      <c r="C226" s="31">
        <v>13640234.67</v>
      </c>
    </row>
    <row r="228" spans="1:8" x14ac:dyDescent="0.2">
      <c r="A228" s="7" t="s">
        <v>213</v>
      </c>
      <c r="B228" s="7"/>
      <c r="C228" s="7"/>
      <c r="D228" s="7"/>
      <c r="E228" s="7"/>
      <c r="F228" s="7"/>
      <c r="G228" s="7"/>
      <c r="H228" s="7"/>
    </row>
    <row r="229" spans="1:8" x14ac:dyDescent="0.2">
      <c r="A229" s="29" t="s">
        <v>10</v>
      </c>
      <c r="B229" s="29" t="s">
        <v>11</v>
      </c>
      <c r="C229" s="29" t="s">
        <v>12</v>
      </c>
      <c r="D229" s="29">
        <v>2023</v>
      </c>
      <c r="E229" s="29">
        <v>2022</v>
      </c>
      <c r="F229" s="29">
        <v>2021</v>
      </c>
      <c r="G229" s="29">
        <v>2020</v>
      </c>
      <c r="H229" s="29" t="s">
        <v>214</v>
      </c>
    </row>
    <row r="230" spans="1:8" x14ac:dyDescent="0.2">
      <c r="A230" s="30">
        <v>1122</v>
      </c>
      <c r="B230" s="8" t="s">
        <v>215</v>
      </c>
      <c r="C230" s="31">
        <v>0</v>
      </c>
      <c r="D230" s="31">
        <v>20987</v>
      </c>
      <c r="E230" s="31">
        <v>0</v>
      </c>
      <c r="F230" s="31">
        <v>386740.09</v>
      </c>
      <c r="G230" s="31">
        <v>2321807.44</v>
      </c>
    </row>
    <row r="231" spans="1:8" x14ac:dyDescent="0.2">
      <c r="A231" s="30">
        <v>1124</v>
      </c>
      <c r="B231" s="8" t="s">
        <v>216</v>
      </c>
      <c r="C231" s="31">
        <v>0</v>
      </c>
      <c r="D231" s="31">
        <v>0</v>
      </c>
      <c r="E231" s="31">
        <v>0</v>
      </c>
      <c r="F231" s="31">
        <v>0</v>
      </c>
      <c r="G231" s="31">
        <v>0</v>
      </c>
    </row>
    <row r="233" spans="1:8" x14ac:dyDescent="0.2">
      <c r="A233" s="7" t="s">
        <v>217</v>
      </c>
      <c r="B233" s="7"/>
      <c r="C233" s="7"/>
      <c r="D233" s="7"/>
      <c r="E233" s="7"/>
      <c r="F233" s="7"/>
      <c r="G233" s="7"/>
      <c r="H233" s="7"/>
    </row>
    <row r="234" spans="1:8" x14ac:dyDescent="0.2">
      <c r="A234" s="29" t="s">
        <v>10</v>
      </c>
      <c r="B234" s="29" t="s">
        <v>11</v>
      </c>
      <c r="C234" s="29" t="s">
        <v>12</v>
      </c>
      <c r="D234" s="29" t="s">
        <v>218</v>
      </c>
      <c r="E234" s="29" t="s">
        <v>219</v>
      </c>
      <c r="F234" s="29" t="s">
        <v>220</v>
      </c>
      <c r="G234" s="29" t="s">
        <v>221</v>
      </c>
      <c r="H234" s="29" t="s">
        <v>222</v>
      </c>
    </row>
    <row r="235" spans="1:8" x14ac:dyDescent="0.2">
      <c r="A235" s="30">
        <v>1123</v>
      </c>
      <c r="B235" s="8" t="s">
        <v>223</v>
      </c>
      <c r="C235" s="31">
        <v>22820.39</v>
      </c>
      <c r="D235" s="31">
        <v>22820.39</v>
      </c>
      <c r="E235" s="31">
        <v>0</v>
      </c>
      <c r="F235" s="31">
        <v>0</v>
      </c>
      <c r="G235" s="31">
        <v>0</v>
      </c>
    </row>
    <row r="236" spans="1:8" x14ac:dyDescent="0.2">
      <c r="A236" s="30">
        <v>1125</v>
      </c>
      <c r="B236" s="8" t="s">
        <v>224</v>
      </c>
      <c r="C236" s="31">
        <v>0</v>
      </c>
      <c r="D236" s="31">
        <v>0</v>
      </c>
      <c r="E236" s="31">
        <v>0</v>
      </c>
      <c r="F236" s="31">
        <v>0</v>
      </c>
      <c r="G236" s="31">
        <v>0</v>
      </c>
    </row>
    <row r="237" spans="1:8" x14ac:dyDescent="0.2">
      <c r="A237" s="30">
        <v>1126</v>
      </c>
      <c r="B237" s="8" t="s">
        <v>225</v>
      </c>
      <c r="C237" s="31">
        <v>0</v>
      </c>
      <c r="D237" s="31">
        <v>0</v>
      </c>
      <c r="E237" s="31">
        <v>0</v>
      </c>
      <c r="F237" s="31">
        <v>0</v>
      </c>
      <c r="G237" s="31">
        <v>0</v>
      </c>
    </row>
    <row r="238" spans="1:8" x14ac:dyDescent="0.2">
      <c r="A238" s="30">
        <v>1129</v>
      </c>
      <c r="B238" s="8" t="s">
        <v>226</v>
      </c>
      <c r="C238" s="31">
        <v>0</v>
      </c>
      <c r="D238" s="31">
        <v>0</v>
      </c>
      <c r="E238" s="31">
        <v>0</v>
      </c>
      <c r="F238" s="31">
        <v>0</v>
      </c>
      <c r="G238" s="31">
        <v>0</v>
      </c>
    </row>
    <row r="239" spans="1:8" x14ac:dyDescent="0.2">
      <c r="A239" s="30">
        <v>1131</v>
      </c>
      <c r="B239" s="8" t="s">
        <v>227</v>
      </c>
      <c r="C239" s="31">
        <v>1554.02</v>
      </c>
      <c r="D239" s="31">
        <v>1554.02</v>
      </c>
      <c r="E239" s="31">
        <v>0</v>
      </c>
      <c r="F239" s="31">
        <v>0</v>
      </c>
      <c r="G239" s="31">
        <v>0</v>
      </c>
    </row>
    <row r="240" spans="1:8" x14ac:dyDescent="0.2">
      <c r="A240" s="30">
        <v>1132</v>
      </c>
      <c r="B240" s="8" t="s">
        <v>228</v>
      </c>
      <c r="C240" s="31">
        <v>0</v>
      </c>
      <c r="D240" s="31">
        <v>0</v>
      </c>
      <c r="E240" s="31">
        <v>0</v>
      </c>
      <c r="F240" s="31">
        <v>0</v>
      </c>
      <c r="G240" s="31">
        <v>0</v>
      </c>
    </row>
    <row r="241" spans="1:8" x14ac:dyDescent="0.2">
      <c r="A241" s="30">
        <v>1133</v>
      </c>
      <c r="B241" s="8" t="s">
        <v>229</v>
      </c>
      <c r="C241" s="31">
        <v>0</v>
      </c>
      <c r="D241" s="31">
        <v>0</v>
      </c>
      <c r="E241" s="31">
        <v>0</v>
      </c>
      <c r="F241" s="31">
        <v>0</v>
      </c>
      <c r="G241" s="31">
        <v>0</v>
      </c>
    </row>
    <row r="242" spans="1:8" x14ac:dyDescent="0.2">
      <c r="A242" s="30">
        <v>1134</v>
      </c>
      <c r="B242" s="8" t="s">
        <v>230</v>
      </c>
      <c r="C242" s="31">
        <v>16183382.34</v>
      </c>
      <c r="D242" s="31">
        <v>16183382.34</v>
      </c>
      <c r="E242" s="31">
        <v>0</v>
      </c>
      <c r="F242" s="31">
        <v>0</v>
      </c>
      <c r="G242" s="31">
        <v>0</v>
      </c>
    </row>
    <row r="243" spans="1:8" x14ac:dyDescent="0.2">
      <c r="A243" s="30">
        <v>1139</v>
      </c>
      <c r="B243" s="8" t="s">
        <v>231</v>
      </c>
      <c r="C243" s="31">
        <v>0</v>
      </c>
      <c r="D243" s="31">
        <v>0</v>
      </c>
      <c r="E243" s="31">
        <v>0</v>
      </c>
      <c r="F243" s="31">
        <v>0</v>
      </c>
      <c r="G243" s="31">
        <v>0</v>
      </c>
    </row>
    <row r="245" spans="1:8" x14ac:dyDescent="0.2">
      <c r="A245" s="7" t="s">
        <v>232</v>
      </c>
      <c r="B245" s="7"/>
      <c r="C245" s="7"/>
      <c r="D245" s="7"/>
      <c r="E245" s="7"/>
      <c r="F245" s="7"/>
      <c r="G245" s="7"/>
      <c r="H245" s="7"/>
    </row>
    <row r="246" spans="1:8" x14ac:dyDescent="0.2">
      <c r="A246" s="29" t="s">
        <v>10</v>
      </c>
      <c r="B246" s="29" t="s">
        <v>11</v>
      </c>
      <c r="C246" s="29" t="s">
        <v>12</v>
      </c>
      <c r="D246" s="29" t="s">
        <v>233</v>
      </c>
      <c r="E246" s="29" t="s">
        <v>234</v>
      </c>
      <c r="F246" s="29" t="s">
        <v>235</v>
      </c>
      <c r="G246" s="29" t="s">
        <v>236</v>
      </c>
      <c r="H246" s="29"/>
    </row>
    <row r="247" spans="1:8" x14ac:dyDescent="0.2">
      <c r="A247" s="30">
        <v>1140</v>
      </c>
      <c r="B247" s="8" t="s">
        <v>237</v>
      </c>
      <c r="C247" s="31">
        <f>SUM(C248:C252)</f>
        <v>6048.86</v>
      </c>
    </row>
    <row r="248" spans="1:8" x14ac:dyDescent="0.2">
      <c r="A248" s="30">
        <v>1141</v>
      </c>
      <c r="B248" s="8" t="s">
        <v>238</v>
      </c>
      <c r="C248" s="31">
        <v>6048.86</v>
      </c>
    </row>
    <row r="249" spans="1:8" x14ac:dyDescent="0.2">
      <c r="A249" s="30">
        <v>1142</v>
      </c>
      <c r="B249" s="8" t="s">
        <v>239</v>
      </c>
      <c r="C249" s="31">
        <v>0</v>
      </c>
    </row>
    <row r="250" spans="1:8" x14ac:dyDescent="0.2">
      <c r="A250" s="30">
        <v>1143</v>
      </c>
      <c r="B250" s="8" t="s">
        <v>240</v>
      </c>
      <c r="C250" s="31">
        <v>0</v>
      </c>
    </row>
    <row r="251" spans="1:8" x14ac:dyDescent="0.2">
      <c r="A251" s="30">
        <v>1144</v>
      </c>
      <c r="B251" s="8" t="s">
        <v>241</v>
      </c>
      <c r="C251" s="31">
        <v>0</v>
      </c>
    </row>
    <row r="252" spans="1:8" x14ac:dyDescent="0.2">
      <c r="A252" s="30">
        <v>1145</v>
      </c>
      <c r="B252" s="8" t="s">
        <v>242</v>
      </c>
      <c r="C252" s="31">
        <v>0</v>
      </c>
    </row>
    <row r="254" spans="1:8" x14ac:dyDescent="0.2">
      <c r="A254" s="7" t="s">
        <v>243</v>
      </c>
      <c r="B254" s="7"/>
      <c r="C254" s="7"/>
      <c r="D254" s="7"/>
      <c r="E254" s="7"/>
      <c r="F254" s="7"/>
      <c r="G254" s="7"/>
      <c r="H254" s="7"/>
    </row>
    <row r="255" spans="1:8" x14ac:dyDescent="0.2">
      <c r="A255" s="29" t="s">
        <v>10</v>
      </c>
      <c r="B255" s="29" t="s">
        <v>11</v>
      </c>
      <c r="C255" s="29" t="s">
        <v>12</v>
      </c>
      <c r="D255" s="29" t="s">
        <v>244</v>
      </c>
      <c r="E255" s="29" t="s">
        <v>245</v>
      </c>
      <c r="F255" s="29" t="s">
        <v>246</v>
      </c>
      <c r="G255" s="29"/>
      <c r="H255" s="29"/>
    </row>
    <row r="256" spans="1:8" x14ac:dyDescent="0.2">
      <c r="A256" s="30">
        <v>1150</v>
      </c>
      <c r="B256" s="8" t="s">
        <v>247</v>
      </c>
      <c r="C256" s="31">
        <f>C257</f>
        <v>0</v>
      </c>
    </row>
    <row r="257" spans="1:10" x14ac:dyDescent="0.2">
      <c r="A257" s="30">
        <v>1151</v>
      </c>
      <c r="B257" s="8" t="s">
        <v>248</v>
      </c>
      <c r="C257" s="31">
        <v>0</v>
      </c>
    </row>
    <row r="259" spans="1:10" x14ac:dyDescent="0.2">
      <c r="A259" s="7" t="s">
        <v>249</v>
      </c>
      <c r="B259" s="7"/>
      <c r="C259" s="7"/>
      <c r="D259" s="7"/>
      <c r="E259" s="7"/>
      <c r="F259" s="7"/>
      <c r="G259" s="7"/>
      <c r="H259" s="7"/>
    </row>
    <row r="260" spans="1:10" x14ac:dyDescent="0.2">
      <c r="A260" s="29" t="s">
        <v>10</v>
      </c>
      <c r="B260" s="29" t="s">
        <v>11</v>
      </c>
      <c r="C260" s="29" t="s">
        <v>12</v>
      </c>
      <c r="D260" s="29" t="s">
        <v>209</v>
      </c>
      <c r="E260" s="29" t="s">
        <v>222</v>
      </c>
      <c r="F260" s="29"/>
      <c r="G260" s="29"/>
      <c r="H260" s="29"/>
    </row>
    <row r="261" spans="1:10" x14ac:dyDescent="0.2">
      <c r="A261" s="30">
        <v>1213</v>
      </c>
      <c r="B261" s="8" t="s">
        <v>250</v>
      </c>
      <c r="C261" s="31">
        <v>0</v>
      </c>
    </row>
    <row r="263" spans="1:10" x14ac:dyDescent="0.2">
      <c r="A263" s="7" t="s">
        <v>251</v>
      </c>
      <c r="B263" s="7"/>
      <c r="C263" s="7"/>
      <c r="D263" s="7"/>
      <c r="E263" s="7"/>
      <c r="F263" s="7"/>
      <c r="G263" s="7"/>
      <c r="H263" s="7"/>
    </row>
    <row r="264" spans="1:10" x14ac:dyDescent="0.2">
      <c r="A264" s="29" t="s">
        <v>10</v>
      </c>
      <c r="B264" s="29" t="s">
        <v>11</v>
      </c>
      <c r="C264" s="29" t="s">
        <v>12</v>
      </c>
      <c r="D264" s="29"/>
      <c r="E264" s="29"/>
      <c r="F264" s="29"/>
      <c r="G264" s="29"/>
      <c r="H264" s="29"/>
    </row>
    <row r="265" spans="1:10" x14ac:dyDescent="0.2">
      <c r="A265" s="30">
        <v>1211</v>
      </c>
      <c r="B265" s="8" t="s">
        <v>252</v>
      </c>
      <c r="C265" s="31">
        <v>0</v>
      </c>
    </row>
    <row r="266" spans="1:10" x14ac:dyDescent="0.2">
      <c r="A266" s="30">
        <v>1212</v>
      </c>
      <c r="B266" s="8" t="s">
        <v>253</v>
      </c>
      <c r="C266" s="31">
        <v>0</v>
      </c>
    </row>
    <row r="267" spans="1:10" x14ac:dyDescent="0.2">
      <c r="A267" s="30">
        <v>1214</v>
      </c>
      <c r="B267" s="8" t="s">
        <v>254</v>
      </c>
      <c r="C267" s="31">
        <v>0</v>
      </c>
    </row>
    <row r="269" spans="1:10" x14ac:dyDescent="0.2">
      <c r="A269" s="7" t="s">
        <v>255</v>
      </c>
      <c r="B269" s="7"/>
      <c r="C269" s="7"/>
      <c r="D269" s="7"/>
      <c r="E269" s="7"/>
      <c r="F269" s="7"/>
      <c r="G269" s="7"/>
      <c r="H269" s="7"/>
      <c r="I269" s="7"/>
      <c r="J269" s="7"/>
    </row>
    <row r="270" spans="1:10" x14ac:dyDescent="0.2">
      <c r="A270" s="29" t="s">
        <v>10</v>
      </c>
      <c r="B270" s="29" t="s">
        <v>11</v>
      </c>
      <c r="C270" s="29" t="s">
        <v>12</v>
      </c>
      <c r="D270" s="29" t="s">
        <v>256</v>
      </c>
      <c r="E270" s="29" t="s">
        <v>257</v>
      </c>
      <c r="F270" s="29" t="s">
        <v>258</v>
      </c>
      <c r="G270" s="29" t="s">
        <v>259</v>
      </c>
      <c r="H270" s="29" t="s">
        <v>260</v>
      </c>
      <c r="I270" s="29" t="s">
        <v>261</v>
      </c>
      <c r="J270" s="29" t="s">
        <v>222</v>
      </c>
    </row>
    <row r="271" spans="1:10" x14ac:dyDescent="0.2">
      <c r="A271" s="30">
        <v>1230</v>
      </c>
      <c r="B271" s="8" t="s">
        <v>262</v>
      </c>
      <c r="C271" s="31">
        <f>SUM(C272:C278)</f>
        <v>367759613.88</v>
      </c>
      <c r="D271" s="31">
        <f>SUM(D272:D278)</f>
        <v>232437.38</v>
      </c>
      <c r="E271" s="31">
        <f>SUM(E272:E278)</f>
        <v>2827988.12</v>
      </c>
    </row>
    <row r="272" spans="1:10" x14ac:dyDescent="0.2">
      <c r="A272" s="30">
        <v>1231</v>
      </c>
      <c r="B272" s="8" t="s">
        <v>263</v>
      </c>
      <c r="C272" s="31">
        <v>1805942.1</v>
      </c>
      <c r="D272" s="32"/>
      <c r="E272" s="32"/>
    </row>
    <row r="273" spans="1:5" x14ac:dyDescent="0.2">
      <c r="A273" s="30">
        <v>1232</v>
      </c>
      <c r="B273" s="8" t="s">
        <v>264</v>
      </c>
      <c r="C273" s="31">
        <v>0</v>
      </c>
      <c r="D273" s="31">
        <v>0</v>
      </c>
      <c r="E273" s="31">
        <v>0</v>
      </c>
    </row>
    <row r="274" spans="1:5" x14ac:dyDescent="0.2">
      <c r="A274" s="30">
        <v>1233</v>
      </c>
      <c r="B274" s="8" t="s">
        <v>265</v>
      </c>
      <c r="C274" s="31">
        <v>172454557.16</v>
      </c>
      <c r="D274" s="31">
        <v>232437.38</v>
      </c>
      <c r="E274" s="31">
        <v>2827988.12</v>
      </c>
    </row>
    <row r="275" spans="1:5" x14ac:dyDescent="0.2">
      <c r="A275" s="30">
        <v>1234</v>
      </c>
      <c r="B275" s="8" t="s">
        <v>266</v>
      </c>
      <c r="C275" s="31">
        <v>0</v>
      </c>
      <c r="D275" s="31">
        <v>0</v>
      </c>
      <c r="E275" s="31">
        <v>0</v>
      </c>
    </row>
    <row r="276" spans="1:5" x14ac:dyDescent="0.2">
      <c r="A276" s="30">
        <v>1235</v>
      </c>
      <c r="B276" s="8" t="s">
        <v>267</v>
      </c>
      <c r="C276" s="31">
        <v>0</v>
      </c>
      <c r="D276" s="31">
        <v>0</v>
      </c>
      <c r="E276" s="31">
        <v>0</v>
      </c>
    </row>
    <row r="277" spans="1:5" x14ac:dyDescent="0.2">
      <c r="A277" s="30">
        <v>1236</v>
      </c>
      <c r="B277" s="8" t="s">
        <v>268</v>
      </c>
      <c r="C277" s="31">
        <v>193499114.62</v>
      </c>
      <c r="D277" s="31">
        <v>0</v>
      </c>
      <c r="E277" s="31">
        <v>0</v>
      </c>
    </row>
    <row r="278" spans="1:5" x14ac:dyDescent="0.2">
      <c r="A278" s="30">
        <v>1239</v>
      </c>
      <c r="B278" s="8" t="s">
        <v>269</v>
      </c>
      <c r="C278" s="31">
        <v>0</v>
      </c>
      <c r="D278" s="31">
        <v>0</v>
      </c>
      <c r="E278" s="31">
        <v>0</v>
      </c>
    </row>
    <row r="279" spans="1:5" x14ac:dyDescent="0.2">
      <c r="A279" s="30">
        <v>1240</v>
      </c>
      <c r="B279" s="8" t="s">
        <v>270</v>
      </c>
      <c r="C279" s="31">
        <f>SUM(C280:C287)</f>
        <v>192641311.04000002</v>
      </c>
      <c r="D279" s="31">
        <f t="shared" ref="D279:E279" si="2">SUM(D280:D287)</f>
        <v>10269951.970000001</v>
      </c>
      <c r="E279" s="31">
        <f t="shared" si="2"/>
        <v>154625268.47</v>
      </c>
    </row>
    <row r="280" spans="1:5" x14ac:dyDescent="0.2">
      <c r="A280" s="30">
        <v>1241</v>
      </c>
      <c r="B280" s="8" t="s">
        <v>271</v>
      </c>
      <c r="C280" s="31">
        <v>58752795.890000001</v>
      </c>
      <c r="D280" s="31">
        <v>3020695.31</v>
      </c>
      <c r="E280" s="31">
        <v>48629917.539999999</v>
      </c>
    </row>
    <row r="281" spans="1:5" x14ac:dyDescent="0.2">
      <c r="A281" s="30">
        <v>1242</v>
      </c>
      <c r="B281" s="8" t="s">
        <v>272</v>
      </c>
      <c r="C281" s="31">
        <v>29608743.239999998</v>
      </c>
      <c r="D281" s="31">
        <v>2153223.69</v>
      </c>
      <c r="E281" s="31">
        <v>27479735.91</v>
      </c>
    </row>
    <row r="282" spans="1:5" x14ac:dyDescent="0.2">
      <c r="A282" s="30">
        <v>1243</v>
      </c>
      <c r="B282" s="8" t="s">
        <v>273</v>
      </c>
      <c r="C282" s="31">
        <v>42022763.210000001</v>
      </c>
      <c r="D282" s="31">
        <v>1907188.55</v>
      </c>
      <c r="E282" s="31">
        <v>38417008</v>
      </c>
    </row>
    <row r="283" spans="1:5" x14ac:dyDescent="0.2">
      <c r="A283" s="30">
        <v>1244</v>
      </c>
      <c r="B283" s="8" t="s">
        <v>274</v>
      </c>
      <c r="C283" s="31">
        <v>17164591.989999998</v>
      </c>
      <c r="D283" s="31">
        <v>1963858.52</v>
      </c>
      <c r="E283" s="31">
        <v>8885448.5</v>
      </c>
    </row>
    <row r="284" spans="1:5" x14ac:dyDescent="0.2">
      <c r="A284" s="30">
        <v>1245</v>
      </c>
      <c r="B284" s="8" t="s">
        <v>275</v>
      </c>
      <c r="C284" s="31">
        <v>0</v>
      </c>
      <c r="D284" s="31">
        <v>0</v>
      </c>
      <c r="E284" s="31">
        <v>0</v>
      </c>
    </row>
    <row r="285" spans="1:5" x14ac:dyDescent="0.2">
      <c r="A285" s="30">
        <v>1246</v>
      </c>
      <c r="B285" s="8" t="s">
        <v>276</v>
      </c>
      <c r="C285" s="31">
        <v>44818912.189999998</v>
      </c>
      <c r="D285" s="31">
        <v>1224985.8999999999</v>
      </c>
      <c r="E285" s="31">
        <v>31213158.52</v>
      </c>
    </row>
    <row r="286" spans="1:5" x14ac:dyDescent="0.2">
      <c r="A286" s="30">
        <v>1247</v>
      </c>
      <c r="B286" s="8" t="s">
        <v>277</v>
      </c>
      <c r="C286" s="31">
        <v>273504.52</v>
      </c>
      <c r="D286" s="31">
        <v>0</v>
      </c>
      <c r="E286" s="31">
        <v>0</v>
      </c>
    </row>
    <row r="287" spans="1:5" x14ac:dyDescent="0.2">
      <c r="A287" s="30">
        <v>1248</v>
      </c>
      <c r="B287" s="8" t="s">
        <v>278</v>
      </c>
      <c r="C287" s="31">
        <v>0</v>
      </c>
      <c r="D287" s="31">
        <v>0</v>
      </c>
      <c r="E287" s="31">
        <v>0</v>
      </c>
    </row>
    <row r="289" spans="1:9" x14ac:dyDescent="0.2">
      <c r="A289" s="7" t="s">
        <v>279</v>
      </c>
      <c r="B289" s="7"/>
      <c r="C289" s="7"/>
      <c r="D289" s="7"/>
      <c r="E289" s="7"/>
      <c r="F289" s="7"/>
      <c r="G289" s="7"/>
      <c r="H289" s="7"/>
      <c r="I289" s="7"/>
    </row>
    <row r="290" spans="1:9" x14ac:dyDescent="0.2">
      <c r="A290" s="29" t="s">
        <v>10</v>
      </c>
      <c r="B290" s="29" t="s">
        <v>11</v>
      </c>
      <c r="C290" s="29" t="s">
        <v>12</v>
      </c>
      <c r="D290" s="29" t="s">
        <v>280</v>
      </c>
      <c r="E290" s="29" t="s">
        <v>281</v>
      </c>
      <c r="F290" s="29" t="s">
        <v>282</v>
      </c>
      <c r="G290" s="29" t="s">
        <v>283</v>
      </c>
      <c r="H290" s="29" t="s">
        <v>260</v>
      </c>
      <c r="I290" s="29" t="s">
        <v>222</v>
      </c>
    </row>
    <row r="291" spans="1:9" x14ac:dyDescent="0.2">
      <c r="A291" s="30">
        <v>1250</v>
      </c>
      <c r="B291" s="8" t="s">
        <v>284</v>
      </c>
      <c r="C291" s="31">
        <f>SUM(C292:C296)</f>
        <v>0</v>
      </c>
      <c r="D291" s="31">
        <f>SUM(D292:D296)</f>
        <v>0</v>
      </c>
      <c r="E291" s="31">
        <f>SUM(E292:E296)</f>
        <v>0</v>
      </c>
    </row>
    <row r="292" spans="1:9" x14ac:dyDescent="0.2">
      <c r="A292" s="30">
        <v>1251</v>
      </c>
      <c r="B292" s="8" t="s">
        <v>285</v>
      </c>
      <c r="C292" s="31">
        <v>0</v>
      </c>
      <c r="D292" s="31">
        <v>0</v>
      </c>
      <c r="E292" s="31">
        <v>0</v>
      </c>
    </row>
    <row r="293" spans="1:9" x14ac:dyDescent="0.2">
      <c r="A293" s="30">
        <v>1252</v>
      </c>
      <c r="B293" s="8" t="s">
        <v>286</v>
      </c>
      <c r="C293" s="31">
        <v>0</v>
      </c>
      <c r="D293" s="31">
        <v>0</v>
      </c>
      <c r="E293" s="31">
        <v>0</v>
      </c>
    </row>
    <row r="294" spans="1:9" x14ac:dyDescent="0.2">
      <c r="A294" s="30">
        <v>1253</v>
      </c>
      <c r="B294" s="8" t="s">
        <v>287</v>
      </c>
      <c r="C294" s="31">
        <v>0</v>
      </c>
      <c r="D294" s="31">
        <v>0</v>
      </c>
      <c r="E294" s="31">
        <v>0</v>
      </c>
    </row>
    <row r="295" spans="1:9" x14ac:dyDescent="0.2">
      <c r="A295" s="30">
        <v>1254</v>
      </c>
      <c r="B295" s="8" t="s">
        <v>288</v>
      </c>
      <c r="C295" s="31">
        <v>0</v>
      </c>
      <c r="D295" s="31">
        <v>0</v>
      </c>
      <c r="E295" s="31">
        <v>0</v>
      </c>
    </row>
    <row r="296" spans="1:9" x14ac:dyDescent="0.2">
      <c r="A296" s="30">
        <v>1259</v>
      </c>
      <c r="B296" s="8" t="s">
        <v>289</v>
      </c>
      <c r="C296" s="31">
        <v>0</v>
      </c>
      <c r="D296" s="31">
        <v>0</v>
      </c>
      <c r="E296" s="31">
        <v>0</v>
      </c>
    </row>
    <row r="297" spans="1:9" x14ac:dyDescent="0.2">
      <c r="A297" s="30">
        <v>1270</v>
      </c>
      <c r="B297" s="8" t="s">
        <v>290</v>
      </c>
      <c r="C297" s="31">
        <f>SUM(C298:C303)</f>
        <v>0</v>
      </c>
      <c r="D297" s="32"/>
      <c r="E297" s="32"/>
    </row>
    <row r="298" spans="1:9" x14ac:dyDescent="0.2">
      <c r="A298" s="30">
        <v>1271</v>
      </c>
      <c r="B298" s="8" t="s">
        <v>291</v>
      </c>
      <c r="C298" s="31">
        <v>0</v>
      </c>
      <c r="D298" s="32"/>
      <c r="E298" s="32"/>
    </row>
    <row r="299" spans="1:9" x14ac:dyDescent="0.2">
      <c r="A299" s="30">
        <v>1272</v>
      </c>
      <c r="B299" s="8" t="s">
        <v>292</v>
      </c>
      <c r="C299" s="31">
        <v>0</v>
      </c>
      <c r="D299" s="32"/>
      <c r="E299" s="32"/>
    </row>
    <row r="300" spans="1:9" x14ac:dyDescent="0.2">
      <c r="A300" s="30">
        <v>1273</v>
      </c>
      <c r="B300" s="8" t="s">
        <v>293</v>
      </c>
      <c r="C300" s="31">
        <v>0</v>
      </c>
      <c r="D300" s="32"/>
      <c r="E300" s="32"/>
    </row>
    <row r="301" spans="1:9" x14ac:dyDescent="0.2">
      <c r="A301" s="30">
        <v>1274</v>
      </c>
      <c r="B301" s="8" t="s">
        <v>294</v>
      </c>
      <c r="C301" s="31">
        <v>0</v>
      </c>
      <c r="D301" s="32"/>
      <c r="E301" s="32"/>
    </row>
    <row r="302" spans="1:9" x14ac:dyDescent="0.2">
      <c r="A302" s="30">
        <v>1275</v>
      </c>
      <c r="B302" s="8" t="s">
        <v>295</v>
      </c>
      <c r="C302" s="31">
        <v>0</v>
      </c>
      <c r="D302" s="32"/>
      <c r="E302" s="32"/>
    </row>
    <row r="303" spans="1:9" x14ac:dyDescent="0.2">
      <c r="A303" s="30">
        <v>1279</v>
      </c>
      <c r="B303" s="8" t="s">
        <v>296</v>
      </c>
      <c r="C303" s="31">
        <v>0</v>
      </c>
      <c r="D303" s="32"/>
      <c r="E303" s="32"/>
    </row>
    <row r="305" spans="1:8" x14ac:dyDescent="0.2">
      <c r="A305" s="7" t="s">
        <v>297</v>
      </c>
      <c r="B305" s="7"/>
      <c r="C305" s="7"/>
      <c r="D305" s="7"/>
      <c r="E305" s="7"/>
      <c r="F305" s="7"/>
      <c r="G305" s="7"/>
      <c r="H305" s="7"/>
    </row>
    <row r="306" spans="1:8" x14ac:dyDescent="0.2">
      <c r="A306" s="29" t="s">
        <v>10</v>
      </c>
      <c r="B306" s="29" t="s">
        <v>11</v>
      </c>
      <c r="C306" s="29" t="s">
        <v>12</v>
      </c>
      <c r="D306" s="29" t="s">
        <v>298</v>
      </c>
      <c r="E306" s="29"/>
      <c r="F306" s="29"/>
      <c r="G306" s="29"/>
      <c r="H306" s="29"/>
    </row>
    <row r="307" spans="1:8" x14ac:dyDescent="0.2">
      <c r="A307" s="30">
        <v>1160</v>
      </c>
      <c r="B307" s="8" t="s">
        <v>299</v>
      </c>
      <c r="C307" s="31">
        <f>SUM(C308:C309)</f>
        <v>0</v>
      </c>
    </row>
    <row r="308" spans="1:8" x14ac:dyDescent="0.2">
      <c r="A308" s="30">
        <v>1161</v>
      </c>
      <c r="B308" s="8" t="s">
        <v>300</v>
      </c>
      <c r="C308" s="31">
        <v>0</v>
      </c>
    </row>
    <row r="309" spans="1:8" x14ac:dyDescent="0.2">
      <c r="A309" s="30">
        <v>1162</v>
      </c>
      <c r="B309" s="8" t="s">
        <v>301</v>
      </c>
      <c r="C309" s="31">
        <v>0</v>
      </c>
    </row>
    <row r="311" spans="1:8" x14ac:dyDescent="0.2">
      <c r="A311" s="7" t="s">
        <v>302</v>
      </c>
      <c r="B311" s="7"/>
      <c r="C311" s="7"/>
      <c r="D311" s="7"/>
      <c r="E311" s="7"/>
      <c r="F311" s="7"/>
      <c r="G311" s="7"/>
      <c r="H311" s="7"/>
    </row>
    <row r="312" spans="1:8" x14ac:dyDescent="0.2">
      <c r="A312" s="29" t="s">
        <v>10</v>
      </c>
      <c r="B312" s="29" t="s">
        <v>11</v>
      </c>
      <c r="C312" s="29" t="s">
        <v>12</v>
      </c>
      <c r="D312" s="29" t="s">
        <v>222</v>
      </c>
      <c r="E312" s="29"/>
      <c r="F312" s="29"/>
      <c r="G312" s="29"/>
      <c r="H312" s="29"/>
    </row>
    <row r="313" spans="1:8" x14ac:dyDescent="0.2">
      <c r="A313" s="30">
        <v>1190</v>
      </c>
      <c r="B313" s="8" t="s">
        <v>303</v>
      </c>
      <c r="C313" s="31">
        <f>SUM(C314:C317)</f>
        <v>147358</v>
      </c>
    </row>
    <row r="314" spans="1:8" x14ac:dyDescent="0.2">
      <c r="A314" s="30">
        <v>1191</v>
      </c>
      <c r="B314" s="8" t="s">
        <v>304</v>
      </c>
      <c r="C314" s="31">
        <v>147358</v>
      </c>
    </row>
    <row r="315" spans="1:8" x14ac:dyDescent="0.2">
      <c r="A315" s="30">
        <v>1192</v>
      </c>
      <c r="B315" s="8" t="s">
        <v>305</v>
      </c>
      <c r="C315" s="31">
        <v>0</v>
      </c>
    </row>
    <row r="316" spans="1:8" x14ac:dyDescent="0.2">
      <c r="A316" s="30">
        <v>1193</v>
      </c>
      <c r="B316" s="8" t="s">
        <v>306</v>
      </c>
      <c r="C316" s="31">
        <v>0</v>
      </c>
    </row>
    <row r="317" spans="1:8" x14ac:dyDescent="0.2">
      <c r="A317" s="30">
        <v>1194</v>
      </c>
      <c r="B317" s="8" t="s">
        <v>307</v>
      </c>
      <c r="C317" s="31">
        <v>0</v>
      </c>
    </row>
    <row r="318" spans="1:8" x14ac:dyDescent="0.2">
      <c r="A318" s="30">
        <v>1290</v>
      </c>
      <c r="B318" s="8" t="s">
        <v>308</v>
      </c>
      <c r="C318" s="31">
        <f>SUM(C319:C321)</f>
        <v>0</v>
      </c>
    </row>
    <row r="319" spans="1:8" x14ac:dyDescent="0.2">
      <c r="A319" s="30">
        <v>1291</v>
      </c>
      <c r="B319" s="8" t="s">
        <v>309</v>
      </c>
      <c r="C319" s="31">
        <v>0</v>
      </c>
    </row>
    <row r="320" spans="1:8" x14ac:dyDescent="0.2">
      <c r="A320" s="30">
        <v>1292</v>
      </c>
      <c r="B320" s="8" t="s">
        <v>310</v>
      </c>
      <c r="C320" s="31">
        <v>0</v>
      </c>
    </row>
    <row r="321" spans="1:8" x14ac:dyDescent="0.2">
      <c r="A321" s="30">
        <v>1293</v>
      </c>
      <c r="B321" s="8" t="s">
        <v>311</v>
      </c>
      <c r="C321" s="31">
        <v>0</v>
      </c>
    </row>
    <row r="323" spans="1:8" x14ac:dyDescent="0.2">
      <c r="A323" s="7" t="s">
        <v>312</v>
      </c>
      <c r="B323" s="7"/>
      <c r="C323" s="7"/>
      <c r="D323" s="7"/>
      <c r="E323" s="7"/>
      <c r="F323" s="7"/>
      <c r="G323" s="7"/>
      <c r="H323" s="7"/>
    </row>
    <row r="324" spans="1:8" x14ac:dyDescent="0.2">
      <c r="A324" s="29" t="s">
        <v>10</v>
      </c>
      <c r="B324" s="29" t="s">
        <v>11</v>
      </c>
      <c r="C324" s="29" t="s">
        <v>12</v>
      </c>
      <c r="D324" s="29" t="s">
        <v>218</v>
      </c>
      <c r="E324" s="29" t="s">
        <v>219</v>
      </c>
      <c r="F324" s="29" t="s">
        <v>220</v>
      </c>
      <c r="G324" s="29" t="s">
        <v>313</v>
      </c>
      <c r="H324" s="29" t="s">
        <v>314</v>
      </c>
    </row>
    <row r="325" spans="1:8" x14ac:dyDescent="0.2">
      <c r="A325" s="30">
        <v>2110</v>
      </c>
      <c r="B325" s="8" t="s">
        <v>315</v>
      </c>
      <c r="C325" s="31">
        <f>SUM(C326:C334)</f>
        <v>13139042.169999998</v>
      </c>
      <c r="D325" s="31">
        <f>SUM(D326:D334)</f>
        <v>13139042.169999998</v>
      </c>
      <c r="E325" s="31">
        <f>SUM(E326:E334)</f>
        <v>0</v>
      </c>
      <c r="F325" s="31">
        <f>SUM(F326:F334)</f>
        <v>0</v>
      </c>
      <c r="G325" s="31">
        <f>SUM(G326:G334)</f>
        <v>0</v>
      </c>
    </row>
    <row r="326" spans="1:8" x14ac:dyDescent="0.2">
      <c r="A326" s="30">
        <v>2111</v>
      </c>
      <c r="B326" s="8" t="s">
        <v>316</v>
      </c>
      <c r="C326" s="31">
        <v>4386465.79</v>
      </c>
      <c r="D326" s="31">
        <f>C326</f>
        <v>4386465.79</v>
      </c>
      <c r="E326" s="31">
        <v>0</v>
      </c>
      <c r="F326" s="31">
        <v>0</v>
      </c>
      <c r="G326" s="31">
        <v>0</v>
      </c>
    </row>
    <row r="327" spans="1:8" x14ac:dyDescent="0.2">
      <c r="A327" s="30">
        <v>2112</v>
      </c>
      <c r="B327" s="8" t="s">
        <v>317</v>
      </c>
      <c r="C327" s="31">
        <v>0</v>
      </c>
      <c r="D327" s="31">
        <f t="shared" ref="D327:D334" si="3">C327</f>
        <v>0</v>
      </c>
      <c r="E327" s="31">
        <v>0</v>
      </c>
      <c r="F327" s="31">
        <v>0</v>
      </c>
      <c r="G327" s="31">
        <v>0</v>
      </c>
    </row>
    <row r="328" spans="1:8" x14ac:dyDescent="0.2">
      <c r="A328" s="30">
        <v>2113</v>
      </c>
      <c r="B328" s="8" t="s">
        <v>318</v>
      </c>
      <c r="C328" s="31">
        <v>0</v>
      </c>
      <c r="D328" s="31">
        <f t="shared" si="3"/>
        <v>0</v>
      </c>
      <c r="E328" s="31">
        <v>0</v>
      </c>
      <c r="F328" s="31">
        <v>0</v>
      </c>
      <c r="G328" s="31">
        <v>0</v>
      </c>
    </row>
    <row r="329" spans="1:8" x14ac:dyDescent="0.2">
      <c r="A329" s="30">
        <v>2114</v>
      </c>
      <c r="B329" s="8" t="s">
        <v>319</v>
      </c>
      <c r="C329" s="31">
        <v>0</v>
      </c>
      <c r="D329" s="31">
        <f t="shared" si="3"/>
        <v>0</v>
      </c>
      <c r="E329" s="31">
        <v>0</v>
      </c>
      <c r="F329" s="31">
        <v>0</v>
      </c>
      <c r="G329" s="31">
        <v>0</v>
      </c>
    </row>
    <row r="330" spans="1:8" x14ac:dyDescent="0.2">
      <c r="A330" s="30">
        <v>2115</v>
      </c>
      <c r="B330" s="8" t="s">
        <v>320</v>
      </c>
      <c r="C330" s="31">
        <v>0</v>
      </c>
      <c r="D330" s="31">
        <f t="shared" si="3"/>
        <v>0</v>
      </c>
      <c r="E330" s="31">
        <v>0</v>
      </c>
      <c r="F330" s="31">
        <v>0</v>
      </c>
      <c r="G330" s="31">
        <v>0</v>
      </c>
    </row>
    <row r="331" spans="1:8" x14ac:dyDescent="0.2">
      <c r="A331" s="30">
        <v>2116</v>
      </c>
      <c r="B331" s="8" t="s">
        <v>321</v>
      </c>
      <c r="C331" s="31">
        <v>0</v>
      </c>
      <c r="D331" s="31">
        <f t="shared" si="3"/>
        <v>0</v>
      </c>
      <c r="E331" s="31">
        <v>0</v>
      </c>
      <c r="F331" s="31">
        <v>0</v>
      </c>
      <c r="G331" s="31">
        <v>0</v>
      </c>
    </row>
    <row r="332" spans="1:8" x14ac:dyDescent="0.2">
      <c r="A332" s="30">
        <v>2117</v>
      </c>
      <c r="B332" s="8" t="s">
        <v>322</v>
      </c>
      <c r="C332" s="31">
        <v>8194624.8399999999</v>
      </c>
      <c r="D332" s="31">
        <f t="shared" si="3"/>
        <v>8194624.8399999999</v>
      </c>
      <c r="E332" s="31">
        <v>0</v>
      </c>
      <c r="F332" s="31">
        <v>0</v>
      </c>
      <c r="G332" s="31">
        <v>0</v>
      </c>
    </row>
    <row r="333" spans="1:8" x14ac:dyDescent="0.2">
      <c r="A333" s="30">
        <v>2118</v>
      </c>
      <c r="B333" s="8" t="s">
        <v>323</v>
      </c>
      <c r="C333" s="31">
        <v>0</v>
      </c>
      <c r="D333" s="31">
        <f t="shared" si="3"/>
        <v>0</v>
      </c>
      <c r="E333" s="31">
        <v>0</v>
      </c>
      <c r="F333" s="31">
        <v>0</v>
      </c>
      <c r="G333" s="31">
        <v>0</v>
      </c>
    </row>
    <row r="334" spans="1:8" x14ac:dyDescent="0.2">
      <c r="A334" s="30">
        <v>2119</v>
      </c>
      <c r="B334" s="8" t="s">
        <v>324</v>
      </c>
      <c r="C334" s="31">
        <v>557951.54</v>
      </c>
      <c r="D334" s="31">
        <f t="shared" si="3"/>
        <v>557951.54</v>
      </c>
      <c r="E334" s="31">
        <v>0</v>
      </c>
      <c r="F334" s="31">
        <v>0</v>
      </c>
      <c r="G334" s="31">
        <v>0</v>
      </c>
    </row>
    <row r="335" spans="1:8" x14ac:dyDescent="0.2">
      <c r="A335" s="30">
        <v>2120</v>
      </c>
      <c r="B335" s="8" t="s">
        <v>325</v>
      </c>
      <c r="C335" s="31">
        <f>SUM(C336:C338)</f>
        <v>0</v>
      </c>
      <c r="D335" s="31">
        <f t="shared" ref="D335:G335" si="4">SUM(D336:D338)</f>
        <v>0</v>
      </c>
      <c r="E335" s="31">
        <f t="shared" si="4"/>
        <v>0</v>
      </c>
      <c r="F335" s="31">
        <f t="shared" si="4"/>
        <v>0</v>
      </c>
      <c r="G335" s="31">
        <f t="shared" si="4"/>
        <v>0</v>
      </c>
    </row>
    <row r="336" spans="1:8" x14ac:dyDescent="0.2">
      <c r="A336" s="30">
        <v>2121</v>
      </c>
      <c r="B336" s="8" t="s">
        <v>326</v>
      </c>
      <c r="C336" s="31">
        <v>0</v>
      </c>
      <c r="D336" s="31">
        <f>C336</f>
        <v>0</v>
      </c>
      <c r="E336" s="31">
        <v>0</v>
      </c>
      <c r="F336" s="31">
        <v>0</v>
      </c>
      <c r="G336" s="31">
        <v>0</v>
      </c>
    </row>
    <row r="337" spans="1:8" x14ac:dyDescent="0.2">
      <c r="A337" s="30">
        <v>2122</v>
      </c>
      <c r="B337" s="8" t="s">
        <v>327</v>
      </c>
      <c r="C337" s="31">
        <v>0</v>
      </c>
      <c r="D337" s="31">
        <f t="shared" ref="D337:D338" si="5">C337</f>
        <v>0</v>
      </c>
      <c r="E337" s="31">
        <v>0</v>
      </c>
      <c r="F337" s="31">
        <v>0</v>
      </c>
      <c r="G337" s="31">
        <v>0</v>
      </c>
    </row>
    <row r="338" spans="1:8" x14ac:dyDescent="0.2">
      <c r="A338" s="30">
        <v>2129</v>
      </c>
      <c r="B338" s="8" t="s">
        <v>328</v>
      </c>
      <c r="C338" s="31">
        <v>0</v>
      </c>
      <c r="D338" s="31">
        <f t="shared" si="5"/>
        <v>0</v>
      </c>
      <c r="E338" s="31">
        <v>0</v>
      </c>
      <c r="F338" s="31">
        <v>0</v>
      </c>
      <c r="G338" s="31">
        <v>0</v>
      </c>
    </row>
    <row r="340" spans="1:8" x14ac:dyDescent="0.2">
      <c r="A340" s="7" t="s">
        <v>329</v>
      </c>
      <c r="B340" s="7"/>
      <c r="C340" s="7"/>
      <c r="D340" s="7"/>
      <c r="E340" s="7"/>
      <c r="F340" s="7"/>
      <c r="G340" s="7"/>
      <c r="H340" s="7"/>
    </row>
    <row r="341" spans="1:8" x14ac:dyDescent="0.2">
      <c r="A341" s="29" t="s">
        <v>10</v>
      </c>
      <c r="B341" s="29" t="s">
        <v>11</v>
      </c>
      <c r="C341" s="29" t="s">
        <v>12</v>
      </c>
      <c r="D341" s="29" t="s">
        <v>330</v>
      </c>
      <c r="E341" s="29" t="s">
        <v>222</v>
      </c>
      <c r="F341" s="29"/>
      <c r="G341" s="29"/>
      <c r="H341" s="29"/>
    </row>
    <row r="342" spans="1:8" x14ac:dyDescent="0.2">
      <c r="A342" s="30">
        <v>2160</v>
      </c>
      <c r="B342" s="8" t="s">
        <v>331</v>
      </c>
      <c r="C342" s="31">
        <f>SUM(C343:C348)</f>
        <v>27200</v>
      </c>
    </row>
    <row r="343" spans="1:8" x14ac:dyDescent="0.2">
      <c r="A343" s="30">
        <v>2161</v>
      </c>
      <c r="B343" s="8" t="s">
        <v>332</v>
      </c>
      <c r="C343" s="31">
        <v>27200</v>
      </c>
    </row>
    <row r="344" spans="1:8" x14ac:dyDescent="0.2">
      <c r="A344" s="30">
        <v>2162</v>
      </c>
      <c r="B344" s="8" t="s">
        <v>333</v>
      </c>
      <c r="C344" s="31">
        <v>0</v>
      </c>
    </row>
    <row r="345" spans="1:8" x14ac:dyDescent="0.2">
      <c r="A345" s="30">
        <v>2163</v>
      </c>
      <c r="B345" s="8" t="s">
        <v>334</v>
      </c>
      <c r="C345" s="31">
        <v>0</v>
      </c>
    </row>
    <row r="346" spans="1:8" x14ac:dyDescent="0.2">
      <c r="A346" s="30">
        <v>2164</v>
      </c>
      <c r="B346" s="8" t="s">
        <v>335</v>
      </c>
      <c r="C346" s="31">
        <v>0</v>
      </c>
    </row>
    <row r="347" spans="1:8" x14ac:dyDescent="0.2">
      <c r="A347" s="30">
        <v>2165</v>
      </c>
      <c r="B347" s="8" t="s">
        <v>336</v>
      </c>
      <c r="C347" s="31">
        <v>0</v>
      </c>
    </row>
    <row r="348" spans="1:8" x14ac:dyDescent="0.2">
      <c r="A348" s="30">
        <v>2166</v>
      </c>
      <c r="B348" s="8" t="s">
        <v>337</v>
      </c>
      <c r="C348" s="31">
        <v>0</v>
      </c>
    </row>
    <row r="349" spans="1:8" x14ac:dyDescent="0.2">
      <c r="A349" s="30">
        <v>2250</v>
      </c>
      <c r="B349" s="8" t="s">
        <v>338</v>
      </c>
      <c r="C349" s="31">
        <f>SUM(C350:C355)</f>
        <v>0</v>
      </c>
    </row>
    <row r="350" spans="1:8" x14ac:dyDescent="0.2">
      <c r="A350" s="30">
        <v>2251</v>
      </c>
      <c r="B350" s="8" t="s">
        <v>339</v>
      </c>
      <c r="C350" s="31">
        <v>0</v>
      </c>
    </row>
    <row r="351" spans="1:8" x14ac:dyDescent="0.2">
      <c r="A351" s="30">
        <v>2252</v>
      </c>
      <c r="B351" s="8" t="s">
        <v>340</v>
      </c>
      <c r="C351" s="31">
        <v>0</v>
      </c>
    </row>
    <row r="352" spans="1:8" x14ac:dyDescent="0.2">
      <c r="A352" s="30">
        <v>2253</v>
      </c>
      <c r="B352" s="8" t="s">
        <v>341</v>
      </c>
      <c r="C352" s="31">
        <v>0</v>
      </c>
    </row>
    <row r="353" spans="1:8" x14ac:dyDescent="0.2">
      <c r="A353" s="30">
        <v>2254</v>
      </c>
      <c r="B353" s="8" t="s">
        <v>342</v>
      </c>
      <c r="C353" s="31">
        <v>0</v>
      </c>
    </row>
    <row r="354" spans="1:8" x14ac:dyDescent="0.2">
      <c r="A354" s="30">
        <v>2255</v>
      </c>
      <c r="B354" s="8" t="s">
        <v>343</v>
      </c>
      <c r="C354" s="31">
        <v>0</v>
      </c>
    </row>
    <row r="355" spans="1:8" x14ac:dyDescent="0.2">
      <c r="A355" s="30">
        <v>2256</v>
      </c>
      <c r="B355" s="8" t="s">
        <v>344</v>
      </c>
      <c r="C355" s="31">
        <v>0</v>
      </c>
    </row>
    <row r="357" spans="1:8" x14ac:dyDescent="0.2">
      <c r="A357" s="7" t="s">
        <v>345</v>
      </c>
      <c r="B357" s="7"/>
      <c r="C357" s="7"/>
      <c r="D357" s="7"/>
      <c r="E357" s="7"/>
      <c r="F357" s="7"/>
      <c r="G357" s="7"/>
      <c r="H357" s="7"/>
    </row>
    <row r="358" spans="1:8" x14ac:dyDescent="0.2">
      <c r="A358" s="33" t="s">
        <v>10</v>
      </c>
      <c r="B358" s="33" t="s">
        <v>11</v>
      </c>
      <c r="C358" s="33" t="s">
        <v>12</v>
      </c>
      <c r="D358" s="33" t="s">
        <v>330</v>
      </c>
      <c r="E358" s="33" t="s">
        <v>222</v>
      </c>
      <c r="F358" s="33"/>
      <c r="G358" s="33"/>
      <c r="H358" s="33"/>
    </row>
    <row r="359" spans="1:8" x14ac:dyDescent="0.2">
      <c r="A359" s="30">
        <v>2150</v>
      </c>
      <c r="B359" s="8" t="s">
        <v>346</v>
      </c>
      <c r="C359" s="31">
        <f>SUM(C360:C362)</f>
        <v>0</v>
      </c>
    </row>
    <row r="360" spans="1:8" x14ac:dyDescent="0.2">
      <c r="A360" s="30">
        <v>2151</v>
      </c>
      <c r="B360" s="8" t="s">
        <v>347</v>
      </c>
      <c r="C360" s="31">
        <v>0</v>
      </c>
    </row>
    <row r="361" spans="1:8" x14ac:dyDescent="0.2">
      <c r="A361" s="30">
        <v>2152</v>
      </c>
      <c r="B361" s="8" t="s">
        <v>348</v>
      </c>
      <c r="C361" s="31">
        <v>0</v>
      </c>
    </row>
    <row r="362" spans="1:8" x14ac:dyDescent="0.2">
      <c r="A362" s="30">
        <v>2159</v>
      </c>
      <c r="B362" s="8" t="s">
        <v>349</v>
      </c>
      <c r="C362" s="31">
        <v>0</v>
      </c>
    </row>
    <row r="363" spans="1:8" x14ac:dyDescent="0.2">
      <c r="A363" s="30">
        <v>2240</v>
      </c>
      <c r="B363" s="8" t="s">
        <v>350</v>
      </c>
      <c r="C363" s="31">
        <f>SUM(C364:C366)</f>
        <v>0</v>
      </c>
    </row>
    <row r="364" spans="1:8" x14ac:dyDescent="0.2">
      <c r="A364" s="30">
        <v>2241</v>
      </c>
      <c r="B364" s="8" t="s">
        <v>351</v>
      </c>
      <c r="C364" s="31">
        <v>0</v>
      </c>
    </row>
    <row r="365" spans="1:8" x14ac:dyDescent="0.2">
      <c r="A365" s="30">
        <v>2242</v>
      </c>
      <c r="B365" s="8" t="s">
        <v>352</v>
      </c>
      <c r="C365" s="31">
        <v>0</v>
      </c>
    </row>
    <row r="366" spans="1:8" x14ac:dyDescent="0.2">
      <c r="A366" s="30">
        <v>2249</v>
      </c>
      <c r="B366" s="8" t="s">
        <v>353</v>
      </c>
      <c r="C366" s="31">
        <v>0</v>
      </c>
    </row>
    <row r="368" spans="1:8" x14ac:dyDescent="0.2">
      <c r="A368" s="34" t="s">
        <v>354</v>
      </c>
      <c r="B368" s="34"/>
      <c r="C368" s="34"/>
      <c r="D368" s="34"/>
      <c r="E368" s="34"/>
    </row>
    <row r="369" spans="1:5" x14ac:dyDescent="0.2">
      <c r="A369" s="35" t="s">
        <v>10</v>
      </c>
      <c r="B369" s="35" t="s">
        <v>11</v>
      </c>
      <c r="C369" s="35" t="s">
        <v>12</v>
      </c>
      <c r="D369" s="36" t="s">
        <v>330</v>
      </c>
      <c r="E369" s="36" t="s">
        <v>222</v>
      </c>
    </row>
    <row r="370" spans="1:5" x14ac:dyDescent="0.2">
      <c r="A370" s="37">
        <v>2170</v>
      </c>
      <c r="B370" s="38" t="s">
        <v>355</v>
      </c>
      <c r="C370" s="39">
        <f>SUM(C371:C373)</f>
        <v>0</v>
      </c>
      <c r="D370" s="38"/>
      <c r="E370" s="38"/>
    </row>
    <row r="371" spans="1:5" x14ac:dyDescent="0.2">
      <c r="A371" s="37">
        <v>2171</v>
      </c>
      <c r="B371" s="38" t="s">
        <v>356</v>
      </c>
      <c r="C371" s="39">
        <v>0</v>
      </c>
      <c r="D371" s="38"/>
      <c r="E371" s="38"/>
    </row>
    <row r="372" spans="1:5" x14ac:dyDescent="0.2">
      <c r="A372" s="37">
        <v>2172</v>
      </c>
      <c r="B372" s="38" t="s">
        <v>357</v>
      </c>
      <c r="C372" s="39">
        <v>0</v>
      </c>
      <c r="D372" s="38"/>
      <c r="E372" s="38"/>
    </row>
    <row r="373" spans="1:5" x14ac:dyDescent="0.2">
      <c r="A373" s="37">
        <v>2179</v>
      </c>
      <c r="B373" s="38" t="s">
        <v>358</v>
      </c>
      <c r="C373" s="39">
        <v>0</v>
      </c>
      <c r="D373" s="38"/>
      <c r="E373" s="38"/>
    </row>
    <row r="374" spans="1:5" x14ac:dyDescent="0.2">
      <c r="A374" s="37">
        <v>2260</v>
      </c>
      <c r="B374" s="38" t="s">
        <v>359</v>
      </c>
      <c r="C374" s="39">
        <f>SUM(C375:C378)</f>
        <v>0</v>
      </c>
      <c r="D374" s="38"/>
      <c r="E374" s="38"/>
    </row>
    <row r="375" spans="1:5" x14ac:dyDescent="0.2">
      <c r="A375" s="37">
        <v>2261</v>
      </c>
      <c r="B375" s="38" t="s">
        <v>360</v>
      </c>
      <c r="C375" s="39">
        <v>0</v>
      </c>
      <c r="D375" s="38"/>
      <c r="E375" s="38"/>
    </row>
    <row r="376" spans="1:5" x14ac:dyDescent="0.2">
      <c r="A376" s="37">
        <v>2262</v>
      </c>
      <c r="B376" s="38" t="s">
        <v>361</v>
      </c>
      <c r="C376" s="39">
        <v>0</v>
      </c>
      <c r="D376" s="38"/>
      <c r="E376" s="38"/>
    </row>
    <row r="377" spans="1:5" x14ac:dyDescent="0.2">
      <c r="A377" s="37">
        <v>2263</v>
      </c>
      <c r="B377" s="38" t="s">
        <v>362</v>
      </c>
      <c r="C377" s="39">
        <v>0</v>
      </c>
      <c r="D377" s="38"/>
      <c r="E377" s="38"/>
    </row>
    <row r="378" spans="1:5" x14ac:dyDescent="0.2">
      <c r="A378" s="37">
        <v>2269</v>
      </c>
      <c r="B378" s="38" t="s">
        <v>363</v>
      </c>
      <c r="C378" s="39">
        <v>0</v>
      </c>
      <c r="D378" s="38"/>
      <c r="E378" s="38"/>
    </row>
    <row r="379" spans="1:5" x14ac:dyDescent="0.2">
      <c r="A379" s="38"/>
      <c r="B379" s="38"/>
      <c r="C379" s="38"/>
      <c r="D379" s="38"/>
      <c r="E379" s="38"/>
    </row>
    <row r="380" spans="1:5" x14ac:dyDescent="0.2">
      <c r="A380" s="34" t="s">
        <v>364</v>
      </c>
      <c r="B380" s="34"/>
      <c r="C380" s="34"/>
      <c r="D380" s="34"/>
      <c r="E380" s="34"/>
    </row>
    <row r="381" spans="1:5" x14ac:dyDescent="0.2">
      <c r="A381" s="35" t="s">
        <v>10</v>
      </c>
      <c r="B381" s="35" t="s">
        <v>11</v>
      </c>
      <c r="C381" s="35" t="s">
        <v>12</v>
      </c>
      <c r="D381" s="36" t="s">
        <v>330</v>
      </c>
      <c r="E381" s="36" t="s">
        <v>222</v>
      </c>
    </row>
    <row r="382" spans="1:5" x14ac:dyDescent="0.2">
      <c r="A382" s="37">
        <v>2190</v>
      </c>
      <c r="B382" s="38" t="s">
        <v>365</v>
      </c>
      <c r="C382" s="39">
        <f>SUM(C383:C385)</f>
        <v>7.0000000000000007E-2</v>
      </c>
      <c r="D382" s="38"/>
      <c r="E382" s="38"/>
    </row>
    <row r="383" spans="1:5" x14ac:dyDescent="0.2">
      <c r="A383" s="37">
        <v>2191</v>
      </c>
      <c r="B383" s="38" t="s">
        <v>366</v>
      </c>
      <c r="C383" s="39">
        <v>0</v>
      </c>
      <c r="D383" s="38"/>
      <c r="E383" s="38"/>
    </row>
    <row r="384" spans="1:5" x14ac:dyDescent="0.2">
      <c r="A384" s="37">
        <v>2192</v>
      </c>
      <c r="B384" s="38" t="s">
        <v>367</v>
      </c>
      <c r="C384" s="39">
        <v>0</v>
      </c>
      <c r="D384" s="38"/>
      <c r="E384" s="38"/>
    </row>
    <row r="385" spans="1:5" x14ac:dyDescent="0.2">
      <c r="A385" s="37">
        <v>2199</v>
      </c>
      <c r="B385" s="38" t="s">
        <v>368</v>
      </c>
      <c r="C385" s="39">
        <v>7.0000000000000007E-2</v>
      </c>
      <c r="D385" s="38"/>
      <c r="E385" s="38"/>
    </row>
    <row r="386" spans="1:5" x14ac:dyDescent="0.2">
      <c r="A386" s="38"/>
      <c r="B386" s="38"/>
      <c r="C386" s="38"/>
      <c r="D386" s="38"/>
      <c r="E386" s="38"/>
    </row>
    <row r="387" spans="1:5" x14ac:dyDescent="0.2">
      <c r="A387" s="38"/>
      <c r="B387" s="38"/>
      <c r="C387" s="38"/>
      <c r="D387" s="38"/>
      <c r="E387" s="38"/>
    </row>
    <row r="388" spans="1:5" x14ac:dyDescent="0.2">
      <c r="A388" s="38"/>
      <c r="B388" s="38" t="s">
        <v>206</v>
      </c>
      <c r="C388" s="38"/>
      <c r="D388" s="38"/>
      <c r="E388" s="38"/>
    </row>
    <row r="390" spans="1:5" s="43" customFormat="1" ht="18.95" customHeight="1" x14ac:dyDescent="0.2">
      <c r="A390" s="40" t="s">
        <v>0</v>
      </c>
      <c r="B390" s="40"/>
      <c r="C390" s="40"/>
      <c r="D390" s="41" t="s">
        <v>1</v>
      </c>
      <c r="E390" s="42">
        <v>2024</v>
      </c>
    </row>
    <row r="391" spans="1:5" s="43" customFormat="1" ht="18.95" customHeight="1" x14ac:dyDescent="0.2">
      <c r="A391" s="40" t="s">
        <v>369</v>
      </c>
      <c r="B391" s="40"/>
      <c r="C391" s="40"/>
      <c r="D391" s="41" t="s">
        <v>3</v>
      </c>
      <c r="E391" s="42" t="s">
        <v>4</v>
      </c>
    </row>
    <row r="392" spans="1:5" s="43" customFormat="1" ht="18.95" customHeight="1" x14ac:dyDescent="0.2">
      <c r="A392" s="40" t="s">
        <v>5</v>
      </c>
      <c r="B392" s="40"/>
      <c r="C392" s="40"/>
      <c r="D392" s="41" t="s">
        <v>6</v>
      </c>
      <c r="E392" s="42">
        <v>4</v>
      </c>
    </row>
    <row r="393" spans="1:5" s="43" customFormat="1" ht="18.95" customHeight="1" x14ac:dyDescent="0.2">
      <c r="A393" s="40" t="s">
        <v>7</v>
      </c>
      <c r="B393" s="40"/>
      <c r="C393" s="40"/>
      <c r="D393" s="41"/>
      <c r="E393" s="42"/>
    </row>
    <row r="394" spans="1:5" s="43" customFormat="1" x14ac:dyDescent="0.2">
      <c r="A394" s="44" t="s">
        <v>8</v>
      </c>
      <c r="B394" s="45"/>
      <c r="C394" s="45"/>
      <c r="D394" s="45"/>
      <c r="E394" s="45"/>
    </row>
    <row r="395" spans="1:5" s="43" customFormat="1" x14ac:dyDescent="0.2"/>
    <row r="396" spans="1:5" s="43" customFormat="1" x14ac:dyDescent="0.2">
      <c r="A396" s="45" t="s">
        <v>370</v>
      </c>
      <c r="B396" s="45"/>
      <c r="C396" s="45"/>
      <c r="D396" s="45"/>
      <c r="E396" s="45"/>
    </row>
    <row r="397" spans="1:5" s="43" customFormat="1" x14ac:dyDescent="0.2">
      <c r="A397" s="46" t="s">
        <v>10</v>
      </c>
      <c r="B397" s="46" t="s">
        <v>11</v>
      </c>
      <c r="C397" s="46" t="s">
        <v>12</v>
      </c>
      <c r="D397" s="46" t="s">
        <v>209</v>
      </c>
      <c r="E397" s="46" t="s">
        <v>330</v>
      </c>
    </row>
    <row r="398" spans="1:5" s="43" customFormat="1" x14ac:dyDescent="0.2">
      <c r="A398" s="47">
        <v>3110</v>
      </c>
      <c r="B398" s="43" t="s">
        <v>65</v>
      </c>
      <c r="C398" s="48">
        <v>516300064.17000002</v>
      </c>
    </row>
    <row r="399" spans="1:5" s="43" customFormat="1" x14ac:dyDescent="0.2">
      <c r="A399" s="47">
        <v>3120</v>
      </c>
      <c r="B399" s="43" t="s">
        <v>371</v>
      </c>
      <c r="C399" s="48">
        <v>182016.1</v>
      </c>
    </row>
    <row r="400" spans="1:5" s="43" customFormat="1" x14ac:dyDescent="0.2">
      <c r="A400" s="47">
        <v>3130</v>
      </c>
      <c r="B400" s="43" t="s">
        <v>372</v>
      </c>
      <c r="C400" s="48">
        <v>0</v>
      </c>
    </row>
    <row r="401" spans="1:5" s="43" customFormat="1" x14ac:dyDescent="0.2"/>
    <row r="402" spans="1:5" s="43" customFormat="1" x14ac:dyDescent="0.2">
      <c r="A402" s="45" t="s">
        <v>373</v>
      </c>
      <c r="B402" s="45"/>
      <c r="C402" s="45"/>
      <c r="D402" s="45"/>
      <c r="E402" s="45"/>
    </row>
    <row r="403" spans="1:5" s="43" customFormat="1" x14ac:dyDescent="0.2">
      <c r="A403" s="46" t="s">
        <v>10</v>
      </c>
      <c r="B403" s="46" t="s">
        <v>11</v>
      </c>
      <c r="C403" s="46" t="s">
        <v>12</v>
      </c>
      <c r="D403" s="46" t="s">
        <v>374</v>
      </c>
      <c r="E403" s="46"/>
    </row>
    <row r="404" spans="1:5" s="43" customFormat="1" x14ac:dyDescent="0.2">
      <c r="A404" s="47">
        <v>3210</v>
      </c>
      <c r="B404" s="43" t="s">
        <v>375</v>
      </c>
      <c r="C404" s="48">
        <v>15249256.800000001</v>
      </c>
    </row>
    <row r="405" spans="1:5" s="43" customFormat="1" x14ac:dyDescent="0.2">
      <c r="A405" s="47">
        <v>3220</v>
      </c>
      <c r="B405" s="43" t="s">
        <v>376</v>
      </c>
      <c r="C405" s="48">
        <v>-9959060.5800000001</v>
      </c>
    </row>
    <row r="406" spans="1:5" s="43" customFormat="1" x14ac:dyDescent="0.2">
      <c r="A406" s="47">
        <v>3230</v>
      </c>
      <c r="B406" s="43" t="s">
        <v>377</v>
      </c>
      <c r="C406" s="48">
        <f>SUM(C407:C410)</f>
        <v>0</v>
      </c>
    </row>
    <row r="407" spans="1:5" s="43" customFormat="1" x14ac:dyDescent="0.2">
      <c r="A407" s="47">
        <v>3231</v>
      </c>
      <c r="B407" s="43" t="s">
        <v>378</v>
      </c>
      <c r="C407" s="48">
        <v>0</v>
      </c>
    </row>
    <row r="408" spans="1:5" s="43" customFormat="1" x14ac:dyDescent="0.2">
      <c r="A408" s="47">
        <v>3232</v>
      </c>
      <c r="B408" s="43" t="s">
        <v>379</v>
      </c>
      <c r="C408" s="48">
        <v>0</v>
      </c>
    </row>
    <row r="409" spans="1:5" s="43" customFormat="1" x14ac:dyDescent="0.2">
      <c r="A409" s="47">
        <v>3233</v>
      </c>
      <c r="B409" s="43" t="s">
        <v>380</v>
      </c>
      <c r="C409" s="48">
        <v>0</v>
      </c>
    </row>
    <row r="410" spans="1:5" s="43" customFormat="1" x14ac:dyDescent="0.2">
      <c r="A410" s="47">
        <v>3239</v>
      </c>
      <c r="B410" s="43" t="s">
        <v>381</v>
      </c>
      <c r="C410" s="48">
        <v>0</v>
      </c>
    </row>
    <row r="411" spans="1:5" s="43" customFormat="1" x14ac:dyDescent="0.2">
      <c r="A411" s="47">
        <v>3240</v>
      </c>
      <c r="B411" s="43" t="s">
        <v>382</v>
      </c>
      <c r="C411" s="48">
        <f>SUM(C412:C414)</f>
        <v>2203241.88</v>
      </c>
    </row>
    <row r="412" spans="1:5" s="43" customFormat="1" x14ac:dyDescent="0.2">
      <c r="A412" s="47">
        <v>3241</v>
      </c>
      <c r="B412" s="43" t="s">
        <v>383</v>
      </c>
      <c r="C412" s="48">
        <v>0</v>
      </c>
    </row>
    <row r="413" spans="1:5" s="43" customFormat="1" x14ac:dyDescent="0.2">
      <c r="A413" s="47">
        <v>3242</v>
      </c>
      <c r="B413" s="43" t="s">
        <v>384</v>
      </c>
      <c r="C413" s="48">
        <v>0</v>
      </c>
    </row>
    <row r="414" spans="1:5" s="43" customFormat="1" x14ac:dyDescent="0.2">
      <c r="A414" s="47">
        <v>3243</v>
      </c>
      <c r="B414" s="43" t="s">
        <v>385</v>
      </c>
      <c r="C414" s="48">
        <v>2203241.88</v>
      </c>
    </row>
    <row r="415" spans="1:5" s="43" customFormat="1" x14ac:dyDescent="0.2">
      <c r="A415" s="47">
        <v>3250</v>
      </c>
      <c r="B415" s="43" t="s">
        <v>386</v>
      </c>
      <c r="C415" s="48">
        <f>SUM(C416:C417)</f>
        <v>0</v>
      </c>
    </row>
    <row r="416" spans="1:5" s="43" customFormat="1" x14ac:dyDescent="0.2">
      <c r="A416" s="47">
        <v>3251</v>
      </c>
      <c r="B416" s="43" t="s">
        <v>387</v>
      </c>
      <c r="C416" s="48">
        <v>0</v>
      </c>
    </row>
    <row r="417" spans="1:5" s="43" customFormat="1" x14ac:dyDescent="0.2">
      <c r="A417" s="47">
        <v>3252</v>
      </c>
      <c r="B417" s="43" t="s">
        <v>388</v>
      </c>
      <c r="C417" s="48">
        <v>0</v>
      </c>
    </row>
    <row r="418" spans="1:5" s="43" customFormat="1" x14ac:dyDescent="0.2"/>
    <row r="419" spans="1:5" s="43" customFormat="1" x14ac:dyDescent="0.2">
      <c r="B419" s="43" t="s">
        <v>206</v>
      </c>
    </row>
    <row r="420" spans="1:5" s="43" customFormat="1" x14ac:dyDescent="0.2"/>
    <row r="421" spans="1:5" s="49" customFormat="1" ht="18.95" customHeight="1" x14ac:dyDescent="0.25">
      <c r="A421" s="40" t="s">
        <v>0</v>
      </c>
      <c r="B421" s="40"/>
      <c r="C421" s="40"/>
      <c r="D421" s="41" t="s">
        <v>1</v>
      </c>
      <c r="E421" s="42">
        <v>2024</v>
      </c>
    </row>
    <row r="422" spans="1:5" s="49" customFormat="1" ht="18.95" customHeight="1" x14ac:dyDescent="0.25">
      <c r="A422" s="40" t="s">
        <v>389</v>
      </c>
      <c r="B422" s="40"/>
      <c r="C422" s="40"/>
      <c r="D422" s="41" t="s">
        <v>3</v>
      </c>
      <c r="E422" s="42" t="s">
        <v>4</v>
      </c>
    </row>
    <row r="423" spans="1:5" s="49" customFormat="1" ht="18.95" customHeight="1" x14ac:dyDescent="0.25">
      <c r="A423" s="40" t="s">
        <v>5</v>
      </c>
      <c r="B423" s="40"/>
      <c r="C423" s="40"/>
      <c r="D423" s="41" t="s">
        <v>6</v>
      </c>
      <c r="E423" s="42">
        <v>4</v>
      </c>
    </row>
    <row r="424" spans="1:5" s="49" customFormat="1" ht="18.95" customHeight="1" x14ac:dyDescent="0.25">
      <c r="A424" s="40" t="s">
        <v>7</v>
      </c>
      <c r="B424" s="40"/>
      <c r="C424" s="40"/>
      <c r="D424" s="41"/>
      <c r="E424" s="42"/>
    </row>
    <row r="425" spans="1:5" s="43" customFormat="1" x14ac:dyDescent="0.2">
      <c r="A425" s="44" t="s">
        <v>8</v>
      </c>
      <c r="B425" s="45"/>
      <c r="C425" s="45"/>
      <c r="D425" s="45"/>
      <c r="E425" s="45"/>
    </row>
    <row r="426" spans="1:5" s="43" customFormat="1" x14ac:dyDescent="0.2"/>
    <row r="427" spans="1:5" s="43" customFormat="1" x14ac:dyDescent="0.2">
      <c r="A427" s="45" t="s">
        <v>390</v>
      </c>
      <c r="B427" s="45"/>
      <c r="C427" s="45"/>
      <c r="D427" s="45"/>
      <c r="E427" s="50"/>
    </row>
    <row r="428" spans="1:5" s="43" customFormat="1" x14ac:dyDescent="0.2">
      <c r="A428" s="46" t="s">
        <v>10</v>
      </c>
      <c r="B428" s="46" t="s">
        <v>11</v>
      </c>
      <c r="C428" s="51">
        <v>2024</v>
      </c>
      <c r="D428" s="51">
        <v>2023</v>
      </c>
      <c r="E428" s="52"/>
    </row>
    <row r="429" spans="1:5" s="43" customFormat="1" x14ac:dyDescent="0.2">
      <c r="A429" s="47">
        <v>1111</v>
      </c>
      <c r="B429" s="43" t="s">
        <v>391</v>
      </c>
      <c r="C429" s="48">
        <v>0</v>
      </c>
      <c r="D429" s="48">
        <v>0</v>
      </c>
    </row>
    <row r="430" spans="1:5" s="43" customFormat="1" x14ac:dyDescent="0.2">
      <c r="A430" s="47">
        <v>1112</v>
      </c>
      <c r="B430" s="43" t="s">
        <v>392</v>
      </c>
      <c r="C430" s="48">
        <v>41931499.469999999</v>
      </c>
      <c r="D430" s="48">
        <v>28009198.780000001</v>
      </c>
    </row>
    <row r="431" spans="1:5" s="43" customFormat="1" x14ac:dyDescent="0.2">
      <c r="A431" s="47">
        <v>1113</v>
      </c>
      <c r="B431" s="43" t="s">
        <v>393</v>
      </c>
      <c r="C431" s="48">
        <v>0</v>
      </c>
      <c r="D431" s="48">
        <v>0</v>
      </c>
    </row>
    <row r="432" spans="1:5" s="43" customFormat="1" x14ac:dyDescent="0.2">
      <c r="A432" s="47">
        <v>1114</v>
      </c>
      <c r="B432" s="43" t="s">
        <v>210</v>
      </c>
      <c r="C432" s="48">
        <v>62261194.530000001</v>
      </c>
      <c r="D432" s="48">
        <v>57632705.380000003</v>
      </c>
    </row>
    <row r="433" spans="1:4" s="43" customFormat="1" x14ac:dyDescent="0.2">
      <c r="A433" s="47">
        <v>1115</v>
      </c>
      <c r="B433" s="43" t="s">
        <v>211</v>
      </c>
      <c r="C433" s="48">
        <v>0</v>
      </c>
      <c r="D433" s="48">
        <v>0</v>
      </c>
    </row>
    <row r="434" spans="1:4" s="43" customFormat="1" x14ac:dyDescent="0.2">
      <c r="A434" s="47">
        <v>1116</v>
      </c>
      <c r="B434" s="43" t="s">
        <v>394</v>
      </c>
      <c r="C434" s="48">
        <v>0</v>
      </c>
      <c r="D434" s="48">
        <v>0</v>
      </c>
    </row>
    <row r="435" spans="1:4" s="43" customFormat="1" x14ac:dyDescent="0.2">
      <c r="A435" s="47">
        <v>1119</v>
      </c>
      <c r="B435" s="43" t="s">
        <v>395</v>
      </c>
      <c r="C435" s="48">
        <v>0</v>
      </c>
      <c r="D435" s="48">
        <v>0</v>
      </c>
    </row>
    <row r="436" spans="1:4" s="43" customFormat="1" x14ac:dyDescent="0.2">
      <c r="A436" s="53">
        <v>1110</v>
      </c>
      <c r="B436" s="54" t="s">
        <v>396</v>
      </c>
      <c r="C436" s="55">
        <f>SUM(C429:C435)</f>
        <v>104192694</v>
      </c>
      <c r="D436" s="55">
        <f>SUM(D429:D435)</f>
        <v>85641904.159999996</v>
      </c>
    </row>
    <row r="437" spans="1:4" s="43" customFormat="1" x14ac:dyDescent="0.2"/>
    <row r="438" spans="1:4" s="43" customFormat="1" x14ac:dyDescent="0.2"/>
    <row r="439" spans="1:4" s="43" customFormat="1" x14ac:dyDescent="0.2">
      <c r="A439" s="45" t="s">
        <v>397</v>
      </c>
      <c r="B439" s="45"/>
      <c r="C439" s="45"/>
      <c r="D439" s="45"/>
    </row>
    <row r="440" spans="1:4" s="43" customFormat="1" x14ac:dyDescent="0.2">
      <c r="A440" s="46" t="s">
        <v>10</v>
      </c>
      <c r="B440" s="46" t="s">
        <v>11</v>
      </c>
      <c r="C440" s="51">
        <v>2024</v>
      </c>
      <c r="D440" s="51">
        <v>2023</v>
      </c>
    </row>
    <row r="441" spans="1:4" s="43" customFormat="1" x14ac:dyDescent="0.2">
      <c r="A441" s="53">
        <v>1230</v>
      </c>
      <c r="B441" s="54" t="s">
        <v>262</v>
      </c>
      <c r="C441" s="55">
        <f>SUM(C442:C448)</f>
        <v>5905922.6200000001</v>
      </c>
      <c r="D441" s="55">
        <f>SUM(D442:D448)</f>
        <v>10748984.07</v>
      </c>
    </row>
    <row r="442" spans="1:4" s="43" customFormat="1" x14ac:dyDescent="0.2">
      <c r="A442" s="47">
        <v>1231</v>
      </c>
      <c r="B442" s="43" t="s">
        <v>263</v>
      </c>
      <c r="C442" s="48">
        <v>0</v>
      </c>
      <c r="D442" s="48">
        <v>0</v>
      </c>
    </row>
    <row r="443" spans="1:4" s="43" customFormat="1" x14ac:dyDescent="0.2">
      <c r="A443" s="47">
        <v>1232</v>
      </c>
      <c r="B443" s="43" t="s">
        <v>264</v>
      </c>
      <c r="C443" s="48">
        <v>0</v>
      </c>
      <c r="D443" s="48">
        <v>0</v>
      </c>
    </row>
    <row r="444" spans="1:4" s="43" customFormat="1" x14ac:dyDescent="0.2">
      <c r="A444" s="47">
        <v>1233</v>
      </c>
      <c r="B444" s="43" t="s">
        <v>265</v>
      </c>
      <c r="C444" s="48">
        <v>0</v>
      </c>
      <c r="D444" s="48">
        <v>0</v>
      </c>
    </row>
    <row r="445" spans="1:4" s="43" customFormat="1" x14ac:dyDescent="0.2">
      <c r="A445" s="47">
        <v>1234</v>
      </c>
      <c r="B445" s="43" t="s">
        <v>266</v>
      </c>
      <c r="C445" s="48">
        <v>0</v>
      </c>
      <c r="D445" s="48">
        <v>0</v>
      </c>
    </row>
    <row r="446" spans="1:4" s="43" customFormat="1" x14ac:dyDescent="0.2">
      <c r="A446" s="47">
        <v>1235</v>
      </c>
      <c r="B446" s="43" t="s">
        <v>267</v>
      </c>
      <c r="C446" s="48">
        <v>0</v>
      </c>
      <c r="D446" s="48">
        <v>0</v>
      </c>
    </row>
    <row r="447" spans="1:4" s="43" customFormat="1" x14ac:dyDescent="0.2">
      <c r="A447" s="47">
        <v>1236</v>
      </c>
      <c r="B447" s="43" t="s">
        <v>268</v>
      </c>
      <c r="C447" s="48">
        <v>5905922.6200000001</v>
      </c>
      <c r="D447" s="48">
        <v>10748984.07</v>
      </c>
    </row>
    <row r="448" spans="1:4" s="43" customFormat="1" x14ac:dyDescent="0.2">
      <c r="A448" s="47">
        <v>1239</v>
      </c>
      <c r="B448" s="43" t="s">
        <v>269</v>
      </c>
      <c r="C448" s="48">
        <v>0</v>
      </c>
      <c r="D448" s="48">
        <v>0</v>
      </c>
    </row>
    <row r="449" spans="1:4" s="43" customFormat="1" x14ac:dyDescent="0.2">
      <c r="A449" s="53">
        <v>1240</v>
      </c>
      <c r="B449" s="54" t="s">
        <v>270</v>
      </c>
      <c r="C449" s="55">
        <f>SUM(C450:C457)</f>
        <v>19361883.73</v>
      </c>
      <c r="D449" s="55">
        <f>SUM(D450:D457)</f>
        <v>10962335.75</v>
      </c>
    </row>
    <row r="450" spans="1:4" s="43" customFormat="1" x14ac:dyDescent="0.2">
      <c r="A450" s="47">
        <v>1241</v>
      </c>
      <c r="B450" s="43" t="s">
        <v>271</v>
      </c>
      <c r="C450" s="48">
        <v>6859384.5</v>
      </c>
      <c r="D450" s="48">
        <v>3701547.7</v>
      </c>
    </row>
    <row r="451" spans="1:4" s="43" customFormat="1" x14ac:dyDescent="0.2">
      <c r="A451" s="47">
        <v>1242</v>
      </c>
      <c r="B451" s="43" t="s">
        <v>272</v>
      </c>
      <c r="C451" s="48">
        <v>401106.76</v>
      </c>
      <c r="D451" s="48">
        <v>402692.4</v>
      </c>
    </row>
    <row r="452" spans="1:4" s="43" customFormat="1" x14ac:dyDescent="0.2">
      <c r="A452" s="47">
        <v>1243</v>
      </c>
      <c r="B452" s="43" t="s">
        <v>273</v>
      </c>
      <c r="C452" s="48">
        <v>1530204.42</v>
      </c>
      <c r="D452" s="48">
        <v>527090.5</v>
      </c>
    </row>
    <row r="453" spans="1:4" s="43" customFormat="1" x14ac:dyDescent="0.2">
      <c r="A453" s="47">
        <v>1244</v>
      </c>
      <c r="B453" s="43" t="s">
        <v>274</v>
      </c>
      <c r="C453" s="48">
        <v>3661000</v>
      </c>
      <c r="D453" s="48">
        <v>5055442</v>
      </c>
    </row>
    <row r="454" spans="1:4" s="43" customFormat="1" x14ac:dyDescent="0.2">
      <c r="A454" s="47">
        <v>1245</v>
      </c>
      <c r="B454" s="43" t="s">
        <v>275</v>
      </c>
      <c r="C454" s="48">
        <v>0</v>
      </c>
      <c r="D454" s="48">
        <v>0</v>
      </c>
    </row>
    <row r="455" spans="1:4" s="43" customFormat="1" x14ac:dyDescent="0.2">
      <c r="A455" s="47">
        <v>1246</v>
      </c>
      <c r="B455" s="43" t="s">
        <v>276</v>
      </c>
      <c r="C455" s="48">
        <v>6798277.46</v>
      </c>
      <c r="D455" s="48">
        <v>1245131.1499999999</v>
      </c>
    </row>
    <row r="456" spans="1:4" s="43" customFormat="1" x14ac:dyDescent="0.2">
      <c r="A456" s="47">
        <v>1247</v>
      </c>
      <c r="B456" s="43" t="s">
        <v>277</v>
      </c>
      <c r="C456" s="48">
        <v>111910.59</v>
      </c>
      <c r="D456" s="48">
        <v>30432</v>
      </c>
    </row>
    <row r="457" spans="1:4" s="43" customFormat="1" x14ac:dyDescent="0.2">
      <c r="A457" s="47">
        <v>1248</v>
      </c>
      <c r="B457" s="43" t="s">
        <v>278</v>
      </c>
      <c r="C457" s="48">
        <v>0</v>
      </c>
      <c r="D457" s="48">
        <v>0</v>
      </c>
    </row>
    <row r="458" spans="1:4" s="43" customFormat="1" x14ac:dyDescent="0.2">
      <c r="A458" s="56">
        <v>1250</v>
      </c>
      <c r="B458" s="57" t="s">
        <v>284</v>
      </c>
      <c r="C458" s="58">
        <f>SUM(C459:C463)</f>
        <v>0</v>
      </c>
      <c r="D458" s="58">
        <f>SUM(D459:D463)</f>
        <v>0</v>
      </c>
    </row>
    <row r="459" spans="1:4" s="43" customFormat="1" x14ac:dyDescent="0.2">
      <c r="A459" s="59">
        <v>1251</v>
      </c>
      <c r="B459" s="60" t="s">
        <v>285</v>
      </c>
      <c r="C459" s="61">
        <v>0</v>
      </c>
      <c r="D459" s="61">
        <v>0</v>
      </c>
    </row>
    <row r="460" spans="1:4" s="43" customFormat="1" x14ac:dyDescent="0.2">
      <c r="A460" s="59">
        <v>1252</v>
      </c>
      <c r="B460" s="60" t="s">
        <v>286</v>
      </c>
      <c r="C460" s="61">
        <v>0</v>
      </c>
      <c r="D460" s="61">
        <v>0</v>
      </c>
    </row>
    <row r="461" spans="1:4" s="43" customFormat="1" x14ac:dyDescent="0.2">
      <c r="A461" s="59">
        <v>1253</v>
      </c>
      <c r="B461" s="60" t="s">
        <v>287</v>
      </c>
      <c r="C461" s="61">
        <v>0</v>
      </c>
      <c r="D461" s="61">
        <v>0</v>
      </c>
    </row>
    <row r="462" spans="1:4" s="43" customFormat="1" x14ac:dyDescent="0.2">
      <c r="A462" s="59">
        <v>1254</v>
      </c>
      <c r="B462" s="60" t="s">
        <v>288</v>
      </c>
      <c r="C462" s="61">
        <v>0</v>
      </c>
      <c r="D462" s="61">
        <v>0</v>
      </c>
    </row>
    <row r="463" spans="1:4" s="43" customFormat="1" x14ac:dyDescent="0.2">
      <c r="A463" s="59">
        <v>1259</v>
      </c>
      <c r="B463" s="60" t="s">
        <v>289</v>
      </c>
      <c r="C463" s="61">
        <v>0</v>
      </c>
      <c r="D463" s="61">
        <v>0</v>
      </c>
    </row>
    <row r="464" spans="1:4" s="43" customFormat="1" x14ac:dyDescent="0.2">
      <c r="B464" s="62" t="s">
        <v>398</v>
      </c>
      <c r="C464" s="55">
        <f>C441+C449+C458</f>
        <v>25267806.350000001</v>
      </c>
      <c r="D464" s="55">
        <f>D441+D449+D458</f>
        <v>21711319.82</v>
      </c>
    </row>
    <row r="465" spans="1:5" s="43" customFormat="1" x14ac:dyDescent="0.2"/>
    <row r="466" spans="1:5" s="43" customFormat="1" x14ac:dyDescent="0.2">
      <c r="A466" s="45" t="s">
        <v>399</v>
      </c>
      <c r="B466" s="45"/>
      <c r="C466" s="45"/>
      <c r="D466" s="45"/>
      <c r="E466" s="50"/>
    </row>
    <row r="467" spans="1:5" s="43" customFormat="1" x14ac:dyDescent="0.2">
      <c r="A467" s="46" t="s">
        <v>10</v>
      </c>
      <c r="B467" s="46" t="s">
        <v>11</v>
      </c>
      <c r="C467" s="51">
        <v>2024</v>
      </c>
      <c r="D467" s="51">
        <v>2023</v>
      </c>
      <c r="E467" s="52"/>
    </row>
    <row r="468" spans="1:5" s="43" customFormat="1" x14ac:dyDescent="0.2">
      <c r="A468" s="53">
        <v>3210</v>
      </c>
      <c r="B468" s="54" t="s">
        <v>400</v>
      </c>
      <c r="C468" s="55">
        <v>15249256.800000001</v>
      </c>
      <c r="D468" s="55">
        <v>17495183.59</v>
      </c>
    </row>
    <row r="469" spans="1:5" s="43" customFormat="1" x14ac:dyDescent="0.2">
      <c r="A469" s="47"/>
      <c r="B469" s="62" t="s">
        <v>401</v>
      </c>
      <c r="C469" s="55">
        <f>C474+C486+C514+C517+C470</f>
        <v>10840228.810000002</v>
      </c>
      <c r="D469" s="55">
        <f>D474+D486+D514+D517+D470</f>
        <v>6669052.2800000003</v>
      </c>
    </row>
    <row r="470" spans="1:5" s="43" customFormat="1" x14ac:dyDescent="0.2">
      <c r="A470" s="63">
        <v>5100</v>
      </c>
      <c r="B470" s="64" t="s">
        <v>95</v>
      </c>
      <c r="C470" s="65">
        <f>SUM(C473+C471)</f>
        <v>0</v>
      </c>
      <c r="D470" s="65">
        <f>SUM(D473+D471)</f>
        <v>0</v>
      </c>
    </row>
    <row r="471" spans="1:5" s="43" customFormat="1" x14ac:dyDescent="0.2">
      <c r="A471" s="66">
        <v>5120</v>
      </c>
      <c r="B471" s="67" t="s">
        <v>248</v>
      </c>
      <c r="C471" s="68">
        <f>C472</f>
        <v>0</v>
      </c>
      <c r="D471" s="68">
        <f>D472</f>
        <v>0</v>
      </c>
    </row>
    <row r="472" spans="1:5" s="43" customFormat="1" x14ac:dyDescent="0.2">
      <c r="A472" s="37">
        <v>5120</v>
      </c>
      <c r="B472" s="69" t="s">
        <v>248</v>
      </c>
      <c r="C472" s="39">
        <v>0</v>
      </c>
      <c r="D472" s="39">
        <v>0</v>
      </c>
    </row>
    <row r="473" spans="1:5" s="43" customFormat="1" x14ac:dyDescent="0.2">
      <c r="A473" s="70">
        <v>5130</v>
      </c>
      <c r="B473" s="71" t="s">
        <v>402</v>
      </c>
      <c r="C473" s="72">
        <v>0</v>
      </c>
      <c r="D473" s="72">
        <v>0</v>
      </c>
    </row>
    <row r="474" spans="1:5" s="43" customFormat="1" x14ac:dyDescent="0.2">
      <c r="A474" s="53">
        <v>5400</v>
      </c>
      <c r="B474" s="54" t="s">
        <v>161</v>
      </c>
      <c r="C474" s="55">
        <f>C475+C477+C479+C481+C483</f>
        <v>0</v>
      </c>
      <c r="D474" s="55">
        <f>D475+D477+D479+D481+D483</f>
        <v>0</v>
      </c>
    </row>
    <row r="475" spans="1:5" s="43" customFormat="1" x14ac:dyDescent="0.2">
      <c r="A475" s="47">
        <v>5410</v>
      </c>
      <c r="B475" s="43" t="s">
        <v>403</v>
      </c>
      <c r="C475" s="48">
        <f>C476</f>
        <v>0</v>
      </c>
      <c r="D475" s="48">
        <f>D476</f>
        <v>0</v>
      </c>
    </row>
    <row r="476" spans="1:5" s="43" customFormat="1" x14ac:dyDescent="0.2">
      <c r="A476" s="47">
        <v>5411</v>
      </c>
      <c r="B476" s="43" t="s">
        <v>163</v>
      </c>
      <c r="C476" s="48">
        <v>0</v>
      </c>
      <c r="D476" s="48">
        <v>0</v>
      </c>
    </row>
    <row r="477" spans="1:5" s="43" customFormat="1" x14ac:dyDescent="0.2">
      <c r="A477" s="47">
        <v>5420</v>
      </c>
      <c r="B477" s="43" t="s">
        <v>404</v>
      </c>
      <c r="C477" s="48">
        <f>C478</f>
        <v>0</v>
      </c>
      <c r="D477" s="48">
        <f>D478</f>
        <v>0</v>
      </c>
    </row>
    <row r="478" spans="1:5" s="43" customFormat="1" x14ac:dyDescent="0.2">
      <c r="A478" s="47">
        <v>5421</v>
      </c>
      <c r="B478" s="43" t="s">
        <v>166</v>
      </c>
      <c r="C478" s="48">
        <v>0</v>
      </c>
      <c r="D478" s="48">
        <v>0</v>
      </c>
    </row>
    <row r="479" spans="1:5" s="43" customFormat="1" x14ac:dyDescent="0.2">
      <c r="A479" s="47">
        <v>5430</v>
      </c>
      <c r="B479" s="43" t="s">
        <v>405</v>
      </c>
      <c r="C479" s="48">
        <f>C480</f>
        <v>0</v>
      </c>
      <c r="D479" s="48">
        <f>D480</f>
        <v>0</v>
      </c>
    </row>
    <row r="480" spans="1:5" s="43" customFormat="1" x14ac:dyDescent="0.2">
      <c r="A480" s="47">
        <v>5431</v>
      </c>
      <c r="B480" s="43" t="s">
        <v>169</v>
      </c>
      <c r="C480" s="48">
        <v>0</v>
      </c>
      <c r="D480" s="48">
        <v>0</v>
      </c>
    </row>
    <row r="481" spans="1:4" s="43" customFormat="1" x14ac:dyDescent="0.2">
      <c r="A481" s="47">
        <v>5440</v>
      </c>
      <c r="B481" s="43" t="s">
        <v>406</v>
      </c>
      <c r="C481" s="48">
        <f>C482</f>
        <v>0</v>
      </c>
      <c r="D481" s="48">
        <f>D482</f>
        <v>0</v>
      </c>
    </row>
    <row r="482" spans="1:4" s="43" customFormat="1" x14ac:dyDescent="0.2">
      <c r="A482" s="47">
        <v>5441</v>
      </c>
      <c r="B482" s="43" t="s">
        <v>406</v>
      </c>
      <c r="C482" s="48">
        <v>0</v>
      </c>
      <c r="D482" s="48">
        <v>0</v>
      </c>
    </row>
    <row r="483" spans="1:4" s="43" customFormat="1" x14ac:dyDescent="0.2">
      <c r="A483" s="47">
        <v>5450</v>
      </c>
      <c r="B483" s="43" t="s">
        <v>407</v>
      </c>
      <c r="C483" s="48">
        <f>SUM(C484:C485)</f>
        <v>0</v>
      </c>
      <c r="D483" s="48">
        <f>SUM(D484:D485)</f>
        <v>0</v>
      </c>
    </row>
    <row r="484" spans="1:4" s="43" customFormat="1" x14ac:dyDescent="0.2">
      <c r="A484" s="47">
        <v>5451</v>
      </c>
      <c r="B484" s="43" t="s">
        <v>173</v>
      </c>
      <c r="C484" s="48">
        <v>0</v>
      </c>
      <c r="D484" s="48">
        <v>0</v>
      </c>
    </row>
    <row r="485" spans="1:4" s="43" customFormat="1" x14ac:dyDescent="0.2">
      <c r="A485" s="47">
        <v>5452</v>
      </c>
      <c r="B485" s="43" t="s">
        <v>174</v>
      </c>
      <c r="C485" s="48">
        <v>0</v>
      </c>
      <c r="D485" s="48">
        <v>0</v>
      </c>
    </row>
    <row r="486" spans="1:4" s="43" customFormat="1" x14ac:dyDescent="0.2">
      <c r="A486" s="53">
        <v>5500</v>
      </c>
      <c r="B486" s="54" t="s">
        <v>175</v>
      </c>
      <c r="C486" s="55">
        <f>C487+C496+C499+C505</f>
        <v>10840228.810000002</v>
      </c>
      <c r="D486" s="55">
        <f>D487+D496+D499+D505</f>
        <v>6669052.2800000003</v>
      </c>
    </row>
    <row r="487" spans="1:4" s="43" customFormat="1" x14ac:dyDescent="0.2">
      <c r="A487" s="47">
        <v>5510</v>
      </c>
      <c r="B487" s="43" t="s">
        <v>176</v>
      </c>
      <c r="C487" s="48">
        <f>SUM(C488:C495)</f>
        <v>10840228.810000002</v>
      </c>
      <c r="D487" s="48">
        <f>SUM(D488:D495)</f>
        <v>6669052.2800000003</v>
      </c>
    </row>
    <row r="488" spans="1:4" s="43" customFormat="1" x14ac:dyDescent="0.2">
      <c r="A488" s="47">
        <v>5511</v>
      </c>
      <c r="B488" s="43" t="s">
        <v>177</v>
      </c>
      <c r="C488" s="48">
        <v>0</v>
      </c>
      <c r="D488" s="48">
        <v>0</v>
      </c>
    </row>
    <row r="489" spans="1:4" s="43" customFormat="1" x14ac:dyDescent="0.2">
      <c r="A489" s="47">
        <v>5512</v>
      </c>
      <c r="B489" s="43" t="s">
        <v>178</v>
      </c>
      <c r="C489" s="48">
        <v>0</v>
      </c>
      <c r="D489" s="48">
        <v>0</v>
      </c>
    </row>
    <row r="490" spans="1:4" s="43" customFormat="1" x14ac:dyDescent="0.2">
      <c r="A490" s="47">
        <v>5513</v>
      </c>
      <c r="B490" s="43" t="s">
        <v>179</v>
      </c>
      <c r="C490" s="48">
        <v>232437.38</v>
      </c>
      <c r="D490" s="48">
        <v>232437.38</v>
      </c>
    </row>
    <row r="491" spans="1:4" s="43" customFormat="1" x14ac:dyDescent="0.2">
      <c r="A491" s="47">
        <v>5514</v>
      </c>
      <c r="B491" s="43" t="s">
        <v>180</v>
      </c>
      <c r="C491" s="48">
        <v>0</v>
      </c>
      <c r="D491" s="48">
        <v>0</v>
      </c>
    </row>
    <row r="492" spans="1:4" s="43" customFormat="1" x14ac:dyDescent="0.2">
      <c r="A492" s="47">
        <v>5515</v>
      </c>
      <c r="B492" s="43" t="s">
        <v>181</v>
      </c>
      <c r="C492" s="48">
        <v>10269951.970000001</v>
      </c>
      <c r="D492" s="48">
        <v>6435628.9000000004</v>
      </c>
    </row>
    <row r="493" spans="1:4" s="43" customFormat="1" x14ac:dyDescent="0.2">
      <c r="A493" s="47">
        <v>5516</v>
      </c>
      <c r="B493" s="43" t="s">
        <v>182</v>
      </c>
      <c r="C493" s="48">
        <v>0</v>
      </c>
      <c r="D493" s="48">
        <v>0</v>
      </c>
    </row>
    <row r="494" spans="1:4" s="43" customFormat="1" x14ac:dyDescent="0.2">
      <c r="A494" s="47">
        <v>5517</v>
      </c>
      <c r="B494" s="43" t="s">
        <v>183</v>
      </c>
      <c r="C494" s="48">
        <v>0</v>
      </c>
      <c r="D494" s="48">
        <v>0</v>
      </c>
    </row>
    <row r="495" spans="1:4" s="43" customFormat="1" x14ac:dyDescent="0.2">
      <c r="A495" s="47">
        <v>5518</v>
      </c>
      <c r="B495" s="43" t="s">
        <v>184</v>
      </c>
      <c r="C495" s="48">
        <v>337839.46</v>
      </c>
      <c r="D495" s="48">
        <v>986</v>
      </c>
    </row>
    <row r="496" spans="1:4" s="43" customFormat="1" x14ac:dyDescent="0.2">
      <c r="A496" s="47">
        <v>5520</v>
      </c>
      <c r="B496" s="43" t="s">
        <v>185</v>
      </c>
      <c r="C496" s="48">
        <f>SUM(C497:C498)</f>
        <v>0</v>
      </c>
      <c r="D496" s="48">
        <f>SUM(D497:D498)</f>
        <v>0</v>
      </c>
    </row>
    <row r="497" spans="1:4" s="43" customFormat="1" x14ac:dyDescent="0.2">
      <c r="A497" s="47">
        <v>5521</v>
      </c>
      <c r="B497" s="43" t="s">
        <v>186</v>
      </c>
      <c r="C497" s="48">
        <v>0</v>
      </c>
      <c r="D497" s="48">
        <v>0</v>
      </c>
    </row>
    <row r="498" spans="1:4" s="43" customFormat="1" x14ac:dyDescent="0.2">
      <c r="A498" s="47">
        <v>5522</v>
      </c>
      <c r="B498" s="43" t="s">
        <v>187</v>
      </c>
      <c r="C498" s="48">
        <v>0</v>
      </c>
      <c r="D498" s="48">
        <v>0</v>
      </c>
    </row>
    <row r="499" spans="1:4" s="43" customFormat="1" x14ac:dyDescent="0.2">
      <c r="A499" s="47">
        <v>5530</v>
      </c>
      <c r="B499" s="43" t="s">
        <v>188</v>
      </c>
      <c r="C499" s="48">
        <f>SUM(C500:C504)</f>
        <v>0</v>
      </c>
      <c r="D499" s="48">
        <f>SUM(D500:D504)</f>
        <v>0</v>
      </c>
    </row>
    <row r="500" spans="1:4" s="43" customFormat="1" x14ac:dyDescent="0.2">
      <c r="A500" s="47">
        <v>5531</v>
      </c>
      <c r="B500" s="43" t="s">
        <v>189</v>
      </c>
      <c r="C500" s="48">
        <v>0</v>
      </c>
      <c r="D500" s="48">
        <v>0</v>
      </c>
    </row>
    <row r="501" spans="1:4" s="43" customFormat="1" x14ac:dyDescent="0.2">
      <c r="A501" s="47">
        <v>5532</v>
      </c>
      <c r="B501" s="43" t="s">
        <v>190</v>
      </c>
      <c r="C501" s="48">
        <v>0</v>
      </c>
      <c r="D501" s="48">
        <v>0</v>
      </c>
    </row>
    <row r="502" spans="1:4" s="43" customFormat="1" x14ac:dyDescent="0.2">
      <c r="A502" s="47">
        <v>5533</v>
      </c>
      <c r="B502" s="43" t="s">
        <v>191</v>
      </c>
      <c r="C502" s="48">
        <v>0</v>
      </c>
      <c r="D502" s="48">
        <v>0</v>
      </c>
    </row>
    <row r="503" spans="1:4" s="43" customFormat="1" x14ac:dyDescent="0.2">
      <c r="A503" s="47">
        <v>5534</v>
      </c>
      <c r="B503" s="43" t="s">
        <v>192</v>
      </c>
      <c r="C503" s="48">
        <v>0</v>
      </c>
      <c r="D503" s="48">
        <v>0</v>
      </c>
    </row>
    <row r="504" spans="1:4" s="43" customFormat="1" x14ac:dyDescent="0.2">
      <c r="A504" s="47">
        <v>5535</v>
      </c>
      <c r="B504" s="43" t="s">
        <v>193</v>
      </c>
      <c r="C504" s="48">
        <v>0</v>
      </c>
      <c r="D504" s="48">
        <v>0</v>
      </c>
    </row>
    <row r="505" spans="1:4" s="43" customFormat="1" x14ac:dyDescent="0.2">
      <c r="A505" s="47">
        <v>5590</v>
      </c>
      <c r="B505" s="43" t="s">
        <v>194</v>
      </c>
      <c r="C505" s="48">
        <f>SUM(C506:C513)</f>
        <v>0</v>
      </c>
      <c r="D505" s="48">
        <f>SUM(D506:D513)</f>
        <v>0</v>
      </c>
    </row>
    <row r="506" spans="1:4" s="43" customFormat="1" x14ac:dyDescent="0.2">
      <c r="A506" s="47">
        <v>5591</v>
      </c>
      <c r="B506" s="43" t="s">
        <v>195</v>
      </c>
      <c r="C506" s="48">
        <v>0</v>
      </c>
      <c r="D506" s="48">
        <v>0</v>
      </c>
    </row>
    <row r="507" spans="1:4" s="43" customFormat="1" x14ac:dyDescent="0.2">
      <c r="A507" s="47">
        <v>5592</v>
      </c>
      <c r="B507" s="43" t="s">
        <v>196</v>
      </c>
      <c r="C507" s="48">
        <v>0</v>
      </c>
      <c r="D507" s="48">
        <v>0</v>
      </c>
    </row>
    <row r="508" spans="1:4" s="43" customFormat="1" x14ac:dyDescent="0.2">
      <c r="A508" s="47">
        <v>5593</v>
      </c>
      <c r="B508" s="43" t="s">
        <v>197</v>
      </c>
      <c r="C508" s="48">
        <v>0</v>
      </c>
      <c r="D508" s="48">
        <v>0</v>
      </c>
    </row>
    <row r="509" spans="1:4" s="43" customFormat="1" x14ac:dyDescent="0.2">
      <c r="A509" s="47">
        <v>5594</v>
      </c>
      <c r="B509" s="43" t="s">
        <v>408</v>
      </c>
      <c r="C509" s="48">
        <v>0</v>
      </c>
      <c r="D509" s="48">
        <v>0</v>
      </c>
    </row>
    <row r="510" spans="1:4" s="43" customFormat="1" x14ac:dyDescent="0.2">
      <c r="A510" s="47">
        <v>5595</v>
      </c>
      <c r="B510" s="43" t="s">
        <v>199</v>
      </c>
      <c r="C510" s="48">
        <v>0</v>
      </c>
      <c r="D510" s="48">
        <v>0</v>
      </c>
    </row>
    <row r="511" spans="1:4" s="43" customFormat="1" x14ac:dyDescent="0.2">
      <c r="A511" s="47">
        <v>5596</v>
      </c>
      <c r="B511" s="43" t="s">
        <v>90</v>
      </c>
      <c r="C511" s="48">
        <v>0</v>
      </c>
      <c r="D511" s="48">
        <v>0</v>
      </c>
    </row>
    <row r="512" spans="1:4" s="43" customFormat="1" x14ac:dyDescent="0.2">
      <c r="A512" s="47">
        <v>5597</v>
      </c>
      <c r="B512" s="43" t="s">
        <v>200</v>
      </c>
      <c r="C512" s="48">
        <v>0</v>
      </c>
      <c r="D512" s="48">
        <v>0</v>
      </c>
    </row>
    <row r="513" spans="1:4" s="43" customFormat="1" x14ac:dyDescent="0.2">
      <c r="A513" s="47">
        <v>5599</v>
      </c>
      <c r="B513" s="43" t="s">
        <v>202</v>
      </c>
      <c r="C513" s="48">
        <v>0</v>
      </c>
      <c r="D513" s="48">
        <v>0</v>
      </c>
    </row>
    <row r="514" spans="1:4" s="43" customFormat="1" x14ac:dyDescent="0.2">
      <c r="A514" s="53">
        <v>5600</v>
      </c>
      <c r="B514" s="54" t="s">
        <v>203</v>
      </c>
      <c r="C514" s="55">
        <f>C515</f>
        <v>0</v>
      </c>
      <c r="D514" s="55">
        <f>D515</f>
        <v>0</v>
      </c>
    </row>
    <row r="515" spans="1:4" s="43" customFormat="1" x14ac:dyDescent="0.2">
      <c r="A515" s="47">
        <v>5610</v>
      </c>
      <c r="B515" s="43" t="s">
        <v>204</v>
      </c>
      <c r="C515" s="48">
        <f>C516</f>
        <v>0</v>
      </c>
      <c r="D515" s="48">
        <f>D516</f>
        <v>0</v>
      </c>
    </row>
    <row r="516" spans="1:4" s="43" customFormat="1" x14ac:dyDescent="0.2">
      <c r="A516" s="47">
        <v>5611</v>
      </c>
      <c r="B516" s="43" t="s">
        <v>205</v>
      </c>
      <c r="C516" s="48">
        <v>0</v>
      </c>
      <c r="D516" s="48">
        <v>0</v>
      </c>
    </row>
    <row r="517" spans="1:4" s="43" customFormat="1" x14ac:dyDescent="0.2">
      <c r="A517" s="53">
        <v>2110</v>
      </c>
      <c r="B517" s="73" t="s">
        <v>409</v>
      </c>
      <c r="C517" s="55">
        <f>SUM(C518:C522)</f>
        <v>0</v>
      </c>
      <c r="D517" s="55">
        <f>SUM(D518:D522)</f>
        <v>0</v>
      </c>
    </row>
    <row r="518" spans="1:4" s="43" customFormat="1" x14ac:dyDescent="0.2">
      <c r="A518" s="47">
        <v>2111</v>
      </c>
      <c r="B518" s="43" t="s">
        <v>410</v>
      </c>
      <c r="C518" s="48">
        <v>0</v>
      </c>
      <c r="D518" s="48">
        <v>0</v>
      </c>
    </row>
    <row r="519" spans="1:4" s="43" customFormat="1" x14ac:dyDescent="0.2">
      <c r="A519" s="47">
        <v>2112</v>
      </c>
      <c r="B519" s="43" t="s">
        <v>411</v>
      </c>
      <c r="C519" s="48">
        <v>0</v>
      </c>
      <c r="D519" s="48">
        <v>0</v>
      </c>
    </row>
    <row r="520" spans="1:4" s="43" customFormat="1" x14ac:dyDescent="0.2">
      <c r="A520" s="47">
        <v>2112</v>
      </c>
      <c r="B520" s="43" t="s">
        <v>412</v>
      </c>
      <c r="C520" s="48">
        <v>0</v>
      </c>
      <c r="D520" s="48">
        <v>0</v>
      </c>
    </row>
    <row r="521" spans="1:4" s="43" customFormat="1" x14ac:dyDescent="0.2">
      <c r="A521" s="47">
        <v>2115</v>
      </c>
      <c r="B521" s="43" t="s">
        <v>413</v>
      </c>
      <c r="C521" s="48">
        <v>0</v>
      </c>
      <c r="D521" s="48">
        <v>0</v>
      </c>
    </row>
    <row r="522" spans="1:4" s="43" customFormat="1" x14ac:dyDescent="0.2">
      <c r="A522" s="47">
        <v>2114</v>
      </c>
      <c r="B522" s="43" t="s">
        <v>414</v>
      </c>
      <c r="C522" s="48">
        <v>0</v>
      </c>
      <c r="D522" s="48">
        <v>0</v>
      </c>
    </row>
    <row r="523" spans="1:4" s="43" customFormat="1" x14ac:dyDescent="0.2">
      <c r="A523" s="47"/>
      <c r="B523" s="62" t="s">
        <v>415</v>
      </c>
      <c r="C523" s="55">
        <f>+C524</f>
        <v>38341853.399999999</v>
      </c>
      <c r="D523" s="55">
        <f>+D524</f>
        <v>820327.52</v>
      </c>
    </row>
    <row r="524" spans="1:4" s="43" customFormat="1" x14ac:dyDescent="0.2">
      <c r="A524" s="63">
        <v>3100</v>
      </c>
      <c r="B524" s="74" t="s">
        <v>416</v>
      </c>
      <c r="C524" s="75">
        <f>SUM(C525:C528)</f>
        <v>38341853.399999999</v>
      </c>
      <c r="D524" s="75">
        <f>SUM(D525:D528)</f>
        <v>820327.52</v>
      </c>
    </row>
    <row r="525" spans="1:4" s="43" customFormat="1" x14ac:dyDescent="0.2">
      <c r="A525" s="70"/>
      <c r="B525" s="76" t="s">
        <v>417</v>
      </c>
      <c r="C525" s="77">
        <v>7880148.6699999999</v>
      </c>
      <c r="D525" s="77">
        <v>813587.52</v>
      </c>
    </row>
    <row r="526" spans="1:4" s="43" customFormat="1" x14ac:dyDescent="0.2">
      <c r="A526" s="70"/>
      <c r="B526" s="76" t="s">
        <v>418</v>
      </c>
      <c r="C526" s="77">
        <v>0</v>
      </c>
      <c r="D526" s="77">
        <v>0</v>
      </c>
    </row>
    <row r="527" spans="1:4" s="43" customFormat="1" x14ac:dyDescent="0.2">
      <c r="A527" s="70"/>
      <c r="B527" s="76" t="s">
        <v>419</v>
      </c>
      <c r="C527" s="77">
        <v>30461704.73</v>
      </c>
      <c r="D527" s="77">
        <v>6740</v>
      </c>
    </row>
    <row r="528" spans="1:4" s="43" customFormat="1" x14ac:dyDescent="0.2">
      <c r="A528" s="70"/>
      <c r="B528" s="76" t="s">
        <v>420</v>
      </c>
      <c r="C528" s="77">
        <v>0</v>
      </c>
      <c r="D528" s="77">
        <v>0</v>
      </c>
    </row>
    <row r="529" spans="1:4" s="43" customFormat="1" x14ac:dyDescent="0.2">
      <c r="A529" s="70"/>
      <c r="B529" s="78" t="s">
        <v>421</v>
      </c>
      <c r="C529" s="65">
        <f>+C530</f>
        <v>0</v>
      </c>
      <c r="D529" s="65">
        <f>+D530</f>
        <v>0</v>
      </c>
    </row>
    <row r="530" spans="1:4" s="43" customFormat="1" x14ac:dyDescent="0.2">
      <c r="A530" s="63">
        <v>1270</v>
      </c>
      <c r="B530" s="64" t="s">
        <v>290</v>
      </c>
      <c r="C530" s="75">
        <f>+C531</f>
        <v>0</v>
      </c>
      <c r="D530" s="75">
        <f>+D531</f>
        <v>0</v>
      </c>
    </row>
    <row r="531" spans="1:4" s="43" customFormat="1" x14ac:dyDescent="0.2">
      <c r="A531" s="70">
        <v>1273</v>
      </c>
      <c r="B531" s="71" t="s">
        <v>422</v>
      </c>
      <c r="C531" s="77">
        <v>0</v>
      </c>
      <c r="D531" s="77">
        <v>0</v>
      </c>
    </row>
    <row r="532" spans="1:4" s="43" customFormat="1" x14ac:dyDescent="0.2">
      <c r="A532" s="70"/>
      <c r="B532" s="78" t="s">
        <v>423</v>
      </c>
      <c r="C532" s="65">
        <f>+C533+C555</f>
        <v>0.89</v>
      </c>
      <c r="D532" s="65">
        <f>+D533+D555</f>
        <v>20987.040000000001</v>
      </c>
    </row>
    <row r="533" spans="1:4" s="43" customFormat="1" x14ac:dyDescent="0.2">
      <c r="A533" s="63">
        <v>4300</v>
      </c>
      <c r="B533" s="74" t="s">
        <v>424</v>
      </c>
      <c r="C533" s="75">
        <f>C547+C534+C537+C543+C545</f>
        <v>0.89</v>
      </c>
      <c r="D533" s="79">
        <f>D547+D534+D537+D543+D545</f>
        <v>0.04</v>
      </c>
    </row>
    <row r="534" spans="1:4" s="43" customFormat="1" x14ac:dyDescent="0.2">
      <c r="A534" s="63">
        <v>4310</v>
      </c>
      <c r="B534" s="74" t="s">
        <v>75</v>
      </c>
      <c r="C534" s="75">
        <f>SUM(C535:C536)</f>
        <v>0</v>
      </c>
      <c r="D534" s="75">
        <f>SUM(D535:D536)</f>
        <v>0</v>
      </c>
    </row>
    <row r="535" spans="1:4" s="43" customFormat="1" x14ac:dyDescent="0.2">
      <c r="A535" s="70">
        <v>4311</v>
      </c>
      <c r="B535" s="76" t="s">
        <v>76</v>
      </c>
      <c r="C535" s="77">
        <v>0</v>
      </c>
      <c r="D535" s="80">
        <v>0</v>
      </c>
    </row>
    <row r="536" spans="1:4" s="43" customFormat="1" x14ac:dyDescent="0.2">
      <c r="A536" s="70">
        <v>4319</v>
      </c>
      <c r="B536" s="76" t="s">
        <v>77</v>
      </c>
      <c r="C536" s="77">
        <v>0</v>
      </c>
      <c r="D536" s="80">
        <v>0</v>
      </c>
    </row>
    <row r="537" spans="1:4" s="43" customFormat="1" x14ac:dyDescent="0.2">
      <c r="A537" s="63">
        <v>4320</v>
      </c>
      <c r="B537" s="74" t="s">
        <v>78</v>
      </c>
      <c r="C537" s="75">
        <f>SUM(C538:C542)</f>
        <v>0</v>
      </c>
      <c r="D537" s="75">
        <f>SUM(D538:D542)</f>
        <v>0</v>
      </c>
    </row>
    <row r="538" spans="1:4" s="43" customFormat="1" x14ac:dyDescent="0.2">
      <c r="A538" s="70">
        <v>4321</v>
      </c>
      <c r="B538" s="76" t="s">
        <v>79</v>
      </c>
      <c r="C538" s="77">
        <v>0</v>
      </c>
      <c r="D538" s="80">
        <v>0</v>
      </c>
    </row>
    <row r="539" spans="1:4" s="43" customFormat="1" x14ac:dyDescent="0.2">
      <c r="A539" s="70">
        <v>4322</v>
      </c>
      <c r="B539" s="76" t="s">
        <v>80</v>
      </c>
      <c r="C539" s="77">
        <v>0</v>
      </c>
      <c r="D539" s="80">
        <v>0</v>
      </c>
    </row>
    <row r="540" spans="1:4" s="43" customFormat="1" x14ac:dyDescent="0.2">
      <c r="A540" s="70">
        <v>4323</v>
      </c>
      <c r="B540" s="76" t="s">
        <v>81</v>
      </c>
      <c r="C540" s="77">
        <v>0</v>
      </c>
      <c r="D540" s="80">
        <v>0</v>
      </c>
    </row>
    <row r="541" spans="1:4" s="43" customFormat="1" x14ac:dyDescent="0.2">
      <c r="A541" s="70">
        <v>4324</v>
      </c>
      <c r="B541" s="76" t="s">
        <v>82</v>
      </c>
      <c r="C541" s="77">
        <v>0</v>
      </c>
      <c r="D541" s="80">
        <v>0</v>
      </c>
    </row>
    <row r="542" spans="1:4" s="43" customFormat="1" x14ac:dyDescent="0.2">
      <c r="A542" s="70">
        <v>4325</v>
      </c>
      <c r="B542" s="76" t="s">
        <v>83</v>
      </c>
      <c r="C542" s="77">
        <v>0</v>
      </c>
      <c r="D542" s="80">
        <v>0</v>
      </c>
    </row>
    <row r="543" spans="1:4" s="43" customFormat="1" x14ac:dyDescent="0.2">
      <c r="A543" s="63">
        <v>4330</v>
      </c>
      <c r="B543" s="74" t="s">
        <v>84</v>
      </c>
      <c r="C543" s="75">
        <f>C544</f>
        <v>0</v>
      </c>
      <c r="D543" s="75">
        <f>D544</f>
        <v>0</v>
      </c>
    </row>
    <row r="544" spans="1:4" s="43" customFormat="1" x14ac:dyDescent="0.2">
      <c r="A544" s="70">
        <v>4331</v>
      </c>
      <c r="B544" s="76" t="s">
        <v>84</v>
      </c>
      <c r="C544" s="77">
        <v>0</v>
      </c>
      <c r="D544" s="80">
        <v>0</v>
      </c>
    </row>
    <row r="545" spans="1:4" s="43" customFormat="1" x14ac:dyDescent="0.2">
      <c r="A545" s="63">
        <v>4340</v>
      </c>
      <c r="B545" s="74" t="s">
        <v>85</v>
      </c>
      <c r="C545" s="75">
        <f>C546</f>
        <v>0</v>
      </c>
      <c r="D545" s="75">
        <f>D546</f>
        <v>0</v>
      </c>
    </row>
    <row r="546" spans="1:4" s="43" customFormat="1" x14ac:dyDescent="0.2">
      <c r="A546" s="70">
        <v>4341</v>
      </c>
      <c r="B546" s="76" t="s">
        <v>85</v>
      </c>
      <c r="C546" s="77">
        <v>0</v>
      </c>
      <c r="D546" s="80">
        <v>0</v>
      </c>
    </row>
    <row r="547" spans="1:4" s="43" customFormat="1" x14ac:dyDescent="0.2">
      <c r="A547" s="66">
        <v>4390</v>
      </c>
      <c r="B547" s="81" t="s">
        <v>86</v>
      </c>
      <c r="C547" s="82">
        <f>SUM(C548:C554)</f>
        <v>0.89</v>
      </c>
      <c r="D547" s="82">
        <f>SUM(D548:D554)</f>
        <v>0.04</v>
      </c>
    </row>
    <row r="548" spans="1:4" s="43" customFormat="1" x14ac:dyDescent="0.2">
      <c r="A548" s="83">
        <v>4392</v>
      </c>
      <c r="B548" s="84" t="s">
        <v>87</v>
      </c>
      <c r="C548" s="85">
        <v>0</v>
      </c>
      <c r="D548" s="85">
        <v>0</v>
      </c>
    </row>
    <row r="549" spans="1:4" s="43" customFormat="1" x14ac:dyDescent="0.2">
      <c r="A549" s="83">
        <v>4393</v>
      </c>
      <c r="B549" s="84" t="s">
        <v>88</v>
      </c>
      <c r="C549" s="85">
        <v>0</v>
      </c>
      <c r="D549" s="85">
        <v>0</v>
      </c>
    </row>
    <row r="550" spans="1:4" s="43" customFormat="1" x14ac:dyDescent="0.2">
      <c r="A550" s="83">
        <v>4394</v>
      </c>
      <c r="B550" s="84" t="s">
        <v>89</v>
      </c>
      <c r="C550" s="85">
        <v>0</v>
      </c>
      <c r="D550" s="85">
        <v>0</v>
      </c>
    </row>
    <row r="551" spans="1:4" s="43" customFormat="1" x14ac:dyDescent="0.2">
      <c r="A551" s="83">
        <v>4395</v>
      </c>
      <c r="B551" s="84" t="s">
        <v>90</v>
      </c>
      <c r="C551" s="85">
        <v>0</v>
      </c>
      <c r="D551" s="85">
        <v>0</v>
      </c>
    </row>
    <row r="552" spans="1:4" s="43" customFormat="1" x14ac:dyDescent="0.2">
      <c r="A552" s="83">
        <v>4396</v>
      </c>
      <c r="B552" s="84" t="s">
        <v>91</v>
      </c>
      <c r="C552" s="85">
        <v>0</v>
      </c>
      <c r="D552" s="85">
        <v>0</v>
      </c>
    </row>
    <row r="553" spans="1:4" s="43" customFormat="1" x14ac:dyDescent="0.2">
      <c r="A553" s="83">
        <v>4397</v>
      </c>
      <c r="B553" s="84" t="s">
        <v>92</v>
      </c>
      <c r="C553" s="85">
        <v>0</v>
      </c>
      <c r="D553" s="85">
        <v>0</v>
      </c>
    </row>
    <row r="554" spans="1:4" s="43" customFormat="1" x14ac:dyDescent="0.2">
      <c r="A554" s="70">
        <v>4399</v>
      </c>
      <c r="B554" s="76" t="s">
        <v>86</v>
      </c>
      <c r="C554" s="77">
        <v>0.89</v>
      </c>
      <c r="D554" s="77">
        <v>0.04</v>
      </c>
    </row>
    <row r="555" spans="1:4" s="43" customFormat="1" x14ac:dyDescent="0.2">
      <c r="A555" s="53">
        <v>1120</v>
      </c>
      <c r="B555" s="73" t="s">
        <v>425</v>
      </c>
      <c r="C555" s="55">
        <f>SUM(C556:C564)</f>
        <v>0</v>
      </c>
      <c r="D555" s="55">
        <f>SUM(D556:D564)</f>
        <v>20987</v>
      </c>
    </row>
    <row r="556" spans="1:4" s="43" customFormat="1" x14ac:dyDescent="0.2">
      <c r="A556" s="47">
        <v>1124</v>
      </c>
      <c r="B556" s="86" t="s">
        <v>426</v>
      </c>
      <c r="C556" s="87">
        <v>0</v>
      </c>
      <c r="D556" s="48">
        <v>0</v>
      </c>
    </row>
    <row r="557" spans="1:4" s="43" customFormat="1" x14ac:dyDescent="0.2">
      <c r="A557" s="47">
        <v>1124</v>
      </c>
      <c r="B557" s="86" t="s">
        <v>427</v>
      </c>
      <c r="C557" s="87">
        <v>0</v>
      </c>
      <c r="D557" s="48">
        <v>0</v>
      </c>
    </row>
    <row r="558" spans="1:4" s="43" customFormat="1" x14ac:dyDescent="0.2">
      <c r="A558" s="47">
        <v>1124</v>
      </c>
      <c r="B558" s="86" t="s">
        <v>428</v>
      </c>
      <c r="C558" s="87">
        <v>0</v>
      </c>
      <c r="D558" s="48">
        <v>0</v>
      </c>
    </row>
    <row r="559" spans="1:4" s="43" customFormat="1" x14ac:dyDescent="0.2">
      <c r="A559" s="47">
        <v>1124</v>
      </c>
      <c r="B559" s="86" t="s">
        <v>429</v>
      </c>
      <c r="C559" s="87">
        <v>0</v>
      </c>
      <c r="D559" s="48">
        <v>0</v>
      </c>
    </row>
    <row r="560" spans="1:4" s="43" customFormat="1" x14ac:dyDescent="0.2">
      <c r="A560" s="47">
        <v>1124</v>
      </c>
      <c r="B560" s="86" t="s">
        <v>430</v>
      </c>
      <c r="C560" s="48">
        <v>0</v>
      </c>
      <c r="D560" s="48">
        <v>0</v>
      </c>
    </row>
    <row r="561" spans="1:4" s="43" customFormat="1" x14ac:dyDescent="0.2">
      <c r="A561" s="47">
        <v>1124</v>
      </c>
      <c r="B561" s="86" t="s">
        <v>431</v>
      </c>
      <c r="C561" s="48">
        <v>0</v>
      </c>
      <c r="D561" s="48">
        <v>0</v>
      </c>
    </row>
    <row r="562" spans="1:4" s="43" customFormat="1" x14ac:dyDescent="0.2">
      <c r="A562" s="47">
        <v>1122</v>
      </c>
      <c r="B562" s="86" t="s">
        <v>432</v>
      </c>
      <c r="C562" s="48">
        <v>0</v>
      </c>
      <c r="D562" s="48">
        <v>0</v>
      </c>
    </row>
    <row r="563" spans="1:4" s="43" customFormat="1" x14ac:dyDescent="0.2">
      <c r="A563" s="47">
        <v>1122</v>
      </c>
      <c r="B563" s="86" t="s">
        <v>433</v>
      </c>
      <c r="C563" s="87">
        <v>0</v>
      </c>
      <c r="D563" s="48">
        <v>20987</v>
      </c>
    </row>
    <row r="564" spans="1:4" s="43" customFormat="1" x14ac:dyDescent="0.2">
      <c r="A564" s="47">
        <v>1122</v>
      </c>
      <c r="B564" s="86" t="s">
        <v>434</v>
      </c>
      <c r="C564" s="48">
        <v>0</v>
      </c>
      <c r="D564" s="48">
        <v>0</v>
      </c>
    </row>
    <row r="565" spans="1:4" s="43" customFormat="1" x14ac:dyDescent="0.2">
      <c r="A565" s="47"/>
      <c r="B565" s="88" t="s">
        <v>435</v>
      </c>
      <c r="C565" s="55">
        <f>C468+C469+C523-C529-C532</f>
        <v>64431338.120000005</v>
      </c>
      <c r="D565" s="55">
        <f>D468+D469+D523-D529-D532</f>
        <v>24963576.350000001</v>
      </c>
    </row>
    <row r="566" spans="1:4" s="43" customFormat="1" x14ac:dyDescent="0.2"/>
    <row r="567" spans="1:4" s="43" customFormat="1" x14ac:dyDescent="0.2">
      <c r="B567" s="43" t="s">
        <v>206</v>
      </c>
    </row>
    <row r="569" spans="1:4" s="92" customFormat="1" ht="18" customHeight="1" x14ac:dyDescent="0.25">
      <c r="A569" s="89" t="s">
        <v>0</v>
      </c>
      <c r="B569" s="90"/>
      <c r="C569" s="91"/>
    </row>
    <row r="570" spans="1:4" s="92" customFormat="1" ht="18" customHeight="1" x14ac:dyDescent="0.25">
      <c r="A570" s="93" t="s">
        <v>436</v>
      </c>
      <c r="B570" s="94"/>
      <c r="C570" s="95"/>
    </row>
    <row r="571" spans="1:4" s="92" customFormat="1" ht="18" customHeight="1" x14ac:dyDescent="0.25">
      <c r="A571" s="93" t="s">
        <v>5</v>
      </c>
      <c r="B571" s="94"/>
      <c r="C571" s="95"/>
    </row>
    <row r="572" spans="1:4" s="99" customFormat="1" ht="18" customHeight="1" x14ac:dyDescent="0.2">
      <c r="A572" s="96" t="s">
        <v>437</v>
      </c>
      <c r="B572" s="97"/>
      <c r="C572" s="98"/>
    </row>
    <row r="573" spans="1:4" s="99" customFormat="1" ht="18" customHeight="1" x14ac:dyDescent="0.2">
      <c r="A573" s="100" t="s">
        <v>438</v>
      </c>
      <c r="B573" s="101"/>
      <c r="C573" s="102">
        <v>2024</v>
      </c>
    </row>
    <row r="574" spans="1:4" s="105" customFormat="1" x14ac:dyDescent="0.2">
      <c r="A574" s="103" t="s">
        <v>439</v>
      </c>
      <c r="B574" s="103"/>
      <c r="C574" s="104">
        <v>299628225.18000001</v>
      </c>
    </row>
    <row r="575" spans="1:4" s="105" customFormat="1" x14ac:dyDescent="0.2">
      <c r="B575" s="106"/>
      <c r="C575" s="107"/>
    </row>
    <row r="576" spans="1:4" s="105" customFormat="1" x14ac:dyDescent="0.2">
      <c r="A576" s="108" t="s">
        <v>440</v>
      </c>
      <c r="B576" s="108"/>
      <c r="C576" s="109">
        <f>SUM(C577:C582)</f>
        <v>-0.89</v>
      </c>
    </row>
    <row r="577" spans="1:3" s="105" customFormat="1" x14ac:dyDescent="0.2">
      <c r="A577" s="110" t="s">
        <v>441</v>
      </c>
      <c r="B577" s="111" t="s">
        <v>75</v>
      </c>
      <c r="C577" s="112">
        <v>0</v>
      </c>
    </row>
    <row r="578" spans="1:3" s="105" customFormat="1" x14ac:dyDescent="0.2">
      <c r="A578" s="113" t="s">
        <v>442</v>
      </c>
      <c r="B578" s="114" t="s">
        <v>443</v>
      </c>
      <c r="C578" s="112">
        <v>0</v>
      </c>
    </row>
    <row r="579" spans="1:3" s="105" customFormat="1" x14ac:dyDescent="0.2">
      <c r="A579" s="113" t="s">
        <v>444</v>
      </c>
      <c r="B579" s="114" t="s">
        <v>84</v>
      </c>
      <c r="C579" s="112">
        <v>0</v>
      </c>
    </row>
    <row r="580" spans="1:3" s="105" customFormat="1" x14ac:dyDescent="0.2">
      <c r="A580" s="113" t="s">
        <v>445</v>
      </c>
      <c r="B580" s="114" t="s">
        <v>85</v>
      </c>
      <c r="C580" s="112">
        <v>0</v>
      </c>
    </row>
    <row r="581" spans="1:3" s="105" customFormat="1" x14ac:dyDescent="0.2">
      <c r="A581" s="113" t="s">
        <v>446</v>
      </c>
      <c r="B581" s="114" t="s">
        <v>86</v>
      </c>
      <c r="C581" s="112">
        <v>0</v>
      </c>
    </row>
    <row r="582" spans="1:3" s="105" customFormat="1" x14ac:dyDescent="0.2">
      <c r="A582" s="115" t="s">
        <v>447</v>
      </c>
      <c r="B582" s="116" t="s">
        <v>448</v>
      </c>
      <c r="C582" s="112">
        <v>-0.89</v>
      </c>
    </row>
    <row r="583" spans="1:3" s="105" customFormat="1" x14ac:dyDescent="0.2">
      <c r="B583" s="117"/>
      <c r="C583" s="118"/>
    </row>
    <row r="584" spans="1:3" s="105" customFormat="1" x14ac:dyDescent="0.2">
      <c r="A584" s="108" t="s">
        <v>449</v>
      </c>
      <c r="B584" s="106"/>
      <c r="C584" s="109">
        <f>SUM(C585:C587)</f>
        <v>38341853.399999999</v>
      </c>
    </row>
    <row r="585" spans="1:3" s="105" customFormat="1" x14ac:dyDescent="0.2">
      <c r="A585" s="119">
        <v>3.1</v>
      </c>
      <c r="B585" s="114" t="s">
        <v>450</v>
      </c>
      <c r="C585" s="112">
        <v>0</v>
      </c>
    </row>
    <row r="586" spans="1:3" s="105" customFormat="1" x14ac:dyDescent="0.2">
      <c r="A586" s="120">
        <v>3.2</v>
      </c>
      <c r="B586" s="114" t="s">
        <v>451</v>
      </c>
      <c r="C586" s="112">
        <v>0</v>
      </c>
    </row>
    <row r="587" spans="1:3" s="105" customFormat="1" x14ac:dyDescent="0.2">
      <c r="A587" s="120">
        <v>3.3</v>
      </c>
      <c r="B587" s="116" t="s">
        <v>452</v>
      </c>
      <c r="C587" s="121">
        <v>38341853.399999999</v>
      </c>
    </row>
    <row r="588" spans="1:3" s="105" customFormat="1" x14ac:dyDescent="0.2">
      <c r="B588" s="122"/>
      <c r="C588" s="123"/>
    </row>
    <row r="589" spans="1:3" s="105" customFormat="1" x14ac:dyDescent="0.2">
      <c r="A589" s="124" t="s">
        <v>453</v>
      </c>
      <c r="B589" s="124"/>
      <c r="C589" s="104">
        <f>C574+C576-C584</f>
        <v>261286370.89000002</v>
      </c>
    </row>
    <row r="590" spans="1:3" s="105" customFormat="1" x14ac:dyDescent="0.2"/>
    <row r="591" spans="1:3" s="105" customFormat="1" x14ac:dyDescent="0.2">
      <c r="B591" s="105" t="s">
        <v>206</v>
      </c>
    </row>
    <row r="592" spans="1:3" s="105" customFormat="1" x14ac:dyDescent="0.2"/>
    <row r="593" spans="1:3" s="128" customFormat="1" ht="18.95" customHeight="1" x14ac:dyDescent="0.25">
      <c r="A593" s="125" t="s">
        <v>0</v>
      </c>
      <c r="B593" s="126"/>
      <c r="C593" s="127"/>
    </row>
    <row r="594" spans="1:3" s="128" customFormat="1" ht="18.95" customHeight="1" x14ac:dyDescent="0.25">
      <c r="A594" s="129" t="s">
        <v>454</v>
      </c>
      <c r="B594" s="130"/>
      <c r="C594" s="131"/>
    </row>
    <row r="595" spans="1:3" s="128" customFormat="1" ht="18.95" customHeight="1" x14ac:dyDescent="0.25">
      <c r="A595" s="129" t="s">
        <v>5</v>
      </c>
      <c r="B595" s="130"/>
      <c r="C595" s="131"/>
    </row>
    <row r="596" spans="1:3" s="105" customFormat="1" x14ac:dyDescent="0.2">
      <c r="A596" s="96" t="s">
        <v>437</v>
      </c>
      <c r="B596" s="97"/>
      <c r="C596" s="98"/>
    </row>
    <row r="597" spans="1:3" s="105" customFormat="1" ht="22.15" customHeight="1" x14ac:dyDescent="0.2">
      <c r="A597" s="132" t="s">
        <v>438</v>
      </c>
      <c r="B597" s="133"/>
      <c r="C597" s="102">
        <v>2024</v>
      </c>
    </row>
    <row r="598" spans="1:3" s="105" customFormat="1" x14ac:dyDescent="0.2">
      <c r="A598" s="134" t="s">
        <v>455</v>
      </c>
      <c r="B598" s="103"/>
      <c r="C598" s="135">
        <v>260464691.63</v>
      </c>
    </row>
    <row r="599" spans="1:3" s="105" customFormat="1" x14ac:dyDescent="0.2">
      <c r="A599" s="136"/>
      <c r="B599" s="106"/>
      <c r="C599" s="137"/>
    </row>
    <row r="600" spans="1:3" s="105" customFormat="1" x14ac:dyDescent="0.2">
      <c r="A600" s="108" t="s">
        <v>456</v>
      </c>
      <c r="B600" s="138"/>
      <c r="C600" s="109">
        <f>SUM(C601:C621)</f>
        <v>25267806.350000001</v>
      </c>
    </row>
    <row r="601" spans="1:3" s="105" customFormat="1" x14ac:dyDescent="0.2">
      <c r="A601" s="139">
        <v>2.1</v>
      </c>
      <c r="B601" s="140" t="s">
        <v>106</v>
      </c>
      <c r="C601" s="141">
        <v>0</v>
      </c>
    </row>
    <row r="602" spans="1:3" s="105" customFormat="1" x14ac:dyDescent="0.2">
      <c r="A602" s="139">
        <v>2.2000000000000002</v>
      </c>
      <c r="B602" s="140" t="s">
        <v>103</v>
      </c>
      <c r="C602" s="141">
        <v>0</v>
      </c>
    </row>
    <row r="603" spans="1:3" s="105" customFormat="1" x14ac:dyDescent="0.2">
      <c r="A603" s="142">
        <v>2.2999999999999998</v>
      </c>
      <c r="B603" s="143" t="s">
        <v>271</v>
      </c>
      <c r="C603" s="141">
        <v>6971295.0899999999</v>
      </c>
    </row>
    <row r="604" spans="1:3" s="105" customFormat="1" x14ac:dyDescent="0.2">
      <c r="A604" s="142">
        <v>2.4</v>
      </c>
      <c r="B604" s="143" t="s">
        <v>272</v>
      </c>
      <c r="C604" s="141">
        <v>401106.76</v>
      </c>
    </row>
    <row r="605" spans="1:3" s="105" customFormat="1" x14ac:dyDescent="0.2">
      <c r="A605" s="142">
        <v>2.5</v>
      </c>
      <c r="B605" s="143" t="s">
        <v>273</v>
      </c>
      <c r="C605" s="141">
        <v>1530204.42</v>
      </c>
    </row>
    <row r="606" spans="1:3" s="105" customFormat="1" x14ac:dyDescent="0.2">
      <c r="A606" s="142">
        <v>2.6</v>
      </c>
      <c r="B606" s="143" t="s">
        <v>274</v>
      </c>
      <c r="C606" s="141">
        <v>3661000</v>
      </c>
    </row>
    <row r="607" spans="1:3" s="105" customFormat="1" x14ac:dyDescent="0.2">
      <c r="A607" s="142">
        <v>2.7</v>
      </c>
      <c r="B607" s="143" t="s">
        <v>275</v>
      </c>
      <c r="C607" s="141">
        <v>0</v>
      </c>
    </row>
    <row r="608" spans="1:3" s="105" customFormat="1" x14ac:dyDescent="0.2">
      <c r="A608" s="142">
        <v>2.8</v>
      </c>
      <c r="B608" s="143" t="s">
        <v>276</v>
      </c>
      <c r="C608" s="141">
        <v>6798277.46</v>
      </c>
    </row>
    <row r="609" spans="1:3" s="105" customFormat="1" x14ac:dyDescent="0.2">
      <c r="A609" s="142">
        <v>2.9</v>
      </c>
      <c r="B609" s="143" t="s">
        <v>278</v>
      </c>
      <c r="C609" s="141">
        <v>0</v>
      </c>
    </row>
    <row r="610" spans="1:3" s="105" customFormat="1" x14ac:dyDescent="0.2">
      <c r="A610" s="142" t="s">
        <v>457</v>
      </c>
      <c r="B610" s="143" t="s">
        <v>458</v>
      </c>
      <c r="C610" s="141">
        <v>0</v>
      </c>
    </row>
    <row r="611" spans="1:3" s="105" customFormat="1" x14ac:dyDescent="0.2">
      <c r="A611" s="142" t="s">
        <v>459</v>
      </c>
      <c r="B611" s="143" t="s">
        <v>284</v>
      </c>
      <c r="C611" s="141">
        <v>0</v>
      </c>
    </row>
    <row r="612" spans="1:3" s="105" customFormat="1" x14ac:dyDescent="0.2">
      <c r="A612" s="142" t="s">
        <v>460</v>
      </c>
      <c r="B612" s="143" t="s">
        <v>461</v>
      </c>
      <c r="C612" s="141">
        <v>0</v>
      </c>
    </row>
    <row r="613" spans="1:3" s="105" customFormat="1" x14ac:dyDescent="0.2">
      <c r="A613" s="142" t="s">
        <v>462</v>
      </c>
      <c r="B613" s="143" t="s">
        <v>463</v>
      </c>
      <c r="C613" s="141">
        <v>5905922.6200000001</v>
      </c>
    </row>
    <row r="614" spans="1:3" s="105" customFormat="1" x14ac:dyDescent="0.2">
      <c r="A614" s="142" t="s">
        <v>464</v>
      </c>
      <c r="B614" s="143" t="s">
        <v>465</v>
      </c>
      <c r="C614" s="141">
        <v>0</v>
      </c>
    </row>
    <row r="615" spans="1:3" s="105" customFormat="1" x14ac:dyDescent="0.2">
      <c r="A615" s="142" t="s">
        <v>466</v>
      </c>
      <c r="B615" s="143" t="s">
        <v>467</v>
      </c>
      <c r="C615" s="141">
        <v>0</v>
      </c>
    </row>
    <row r="616" spans="1:3" s="105" customFormat="1" x14ac:dyDescent="0.2">
      <c r="A616" s="142" t="s">
        <v>468</v>
      </c>
      <c r="B616" s="143" t="s">
        <v>469</v>
      </c>
      <c r="C616" s="141">
        <v>0</v>
      </c>
    </row>
    <row r="617" spans="1:3" s="105" customFormat="1" x14ac:dyDescent="0.2">
      <c r="A617" s="142" t="s">
        <v>470</v>
      </c>
      <c r="B617" s="143" t="s">
        <v>471</v>
      </c>
      <c r="C617" s="141">
        <v>0</v>
      </c>
    </row>
    <row r="618" spans="1:3" s="105" customFormat="1" x14ac:dyDescent="0.2">
      <c r="A618" s="142" t="s">
        <v>472</v>
      </c>
      <c r="B618" s="143" t="s">
        <v>473</v>
      </c>
      <c r="C618" s="141">
        <v>0</v>
      </c>
    </row>
    <row r="619" spans="1:3" s="105" customFormat="1" x14ac:dyDescent="0.2">
      <c r="A619" s="142" t="s">
        <v>474</v>
      </c>
      <c r="B619" s="143" t="s">
        <v>475</v>
      </c>
      <c r="C619" s="141">
        <v>0</v>
      </c>
    </row>
    <row r="620" spans="1:3" s="105" customFormat="1" x14ac:dyDescent="0.2">
      <c r="A620" s="142" t="s">
        <v>476</v>
      </c>
      <c r="B620" s="143" t="s">
        <v>477</v>
      </c>
      <c r="C620" s="141">
        <v>0</v>
      </c>
    </row>
    <row r="621" spans="1:3" s="105" customFormat="1" x14ac:dyDescent="0.2">
      <c r="A621" s="142" t="s">
        <v>478</v>
      </c>
      <c r="B621" s="140" t="s">
        <v>479</v>
      </c>
      <c r="C621" s="141">
        <v>0</v>
      </c>
    </row>
    <row r="622" spans="1:3" s="105" customFormat="1" x14ac:dyDescent="0.2">
      <c r="A622" s="144"/>
      <c r="B622" s="145"/>
      <c r="C622" s="146"/>
    </row>
    <row r="623" spans="1:3" s="105" customFormat="1" x14ac:dyDescent="0.2">
      <c r="A623" s="147" t="s">
        <v>480</v>
      </c>
      <c r="B623" s="148"/>
      <c r="C623" s="149">
        <f>SUM(C624:C630)</f>
        <v>10840228.810000001</v>
      </c>
    </row>
    <row r="624" spans="1:3" s="105" customFormat="1" x14ac:dyDescent="0.2">
      <c r="A624" s="142" t="s">
        <v>481</v>
      </c>
      <c r="B624" s="143" t="s">
        <v>176</v>
      </c>
      <c r="C624" s="141">
        <v>10840228.810000001</v>
      </c>
    </row>
    <row r="625" spans="1:8" s="105" customFormat="1" x14ac:dyDescent="0.2">
      <c r="A625" s="142" t="s">
        <v>482</v>
      </c>
      <c r="B625" s="143" t="s">
        <v>185</v>
      </c>
      <c r="C625" s="141">
        <v>0</v>
      </c>
    </row>
    <row r="626" spans="1:8" s="105" customFormat="1" x14ac:dyDescent="0.2">
      <c r="A626" s="142" t="s">
        <v>483</v>
      </c>
      <c r="B626" s="143" t="s">
        <v>188</v>
      </c>
      <c r="C626" s="141">
        <v>0</v>
      </c>
    </row>
    <row r="627" spans="1:8" s="105" customFormat="1" x14ac:dyDescent="0.2">
      <c r="A627" s="142" t="s">
        <v>484</v>
      </c>
      <c r="B627" s="143" t="s">
        <v>194</v>
      </c>
      <c r="C627" s="141">
        <v>0</v>
      </c>
    </row>
    <row r="628" spans="1:8" s="105" customFormat="1" x14ac:dyDescent="0.2">
      <c r="A628" s="142" t="s">
        <v>485</v>
      </c>
      <c r="B628" s="143" t="s">
        <v>204</v>
      </c>
      <c r="C628" s="141">
        <v>0</v>
      </c>
    </row>
    <row r="629" spans="1:8" s="105" customFormat="1" x14ac:dyDescent="0.2">
      <c r="A629" s="142" t="s">
        <v>486</v>
      </c>
      <c r="B629" s="143" t="s">
        <v>487</v>
      </c>
      <c r="C629" s="141">
        <v>0</v>
      </c>
    </row>
    <row r="630" spans="1:8" s="105" customFormat="1" x14ac:dyDescent="0.2">
      <c r="A630" s="142" t="s">
        <v>488</v>
      </c>
      <c r="B630" s="140" t="s">
        <v>489</v>
      </c>
      <c r="C630" s="150">
        <v>0</v>
      </c>
    </row>
    <row r="631" spans="1:8" s="105" customFormat="1" x14ac:dyDescent="0.2">
      <c r="A631" s="136"/>
      <c r="B631" s="151"/>
      <c r="C631" s="152"/>
    </row>
    <row r="632" spans="1:8" s="105" customFormat="1" x14ac:dyDescent="0.2">
      <c r="A632" s="153" t="s">
        <v>490</v>
      </c>
      <c r="B632" s="103"/>
      <c r="C632" s="104">
        <f>C598-C600+C623</f>
        <v>246037114.09</v>
      </c>
    </row>
    <row r="633" spans="1:8" s="105" customFormat="1" x14ac:dyDescent="0.2"/>
    <row r="634" spans="1:8" s="105" customFormat="1" x14ac:dyDescent="0.2">
      <c r="B634" s="105" t="s">
        <v>206</v>
      </c>
    </row>
    <row r="636" spans="1:8" s="43" customFormat="1" ht="18.95" customHeight="1" x14ac:dyDescent="0.2">
      <c r="A636" s="40" t="s">
        <v>0</v>
      </c>
      <c r="B636" s="154"/>
      <c r="C636" s="154"/>
      <c r="D636" s="154"/>
      <c r="E636" s="154"/>
      <c r="F636" s="154"/>
      <c r="G636" s="41" t="s">
        <v>1</v>
      </c>
      <c r="H636" s="42">
        <v>2024</v>
      </c>
    </row>
    <row r="637" spans="1:8" s="43" customFormat="1" ht="18.95" customHeight="1" x14ac:dyDescent="0.2">
      <c r="A637" s="40" t="s">
        <v>491</v>
      </c>
      <c r="B637" s="154"/>
      <c r="C637" s="154"/>
      <c r="D637" s="154"/>
      <c r="E637" s="154"/>
      <c r="F637" s="154"/>
      <c r="G637" s="41" t="s">
        <v>3</v>
      </c>
      <c r="H637" s="42" t="s">
        <v>4</v>
      </c>
    </row>
    <row r="638" spans="1:8" s="43" customFormat="1" ht="18.95" customHeight="1" x14ac:dyDescent="0.2">
      <c r="A638" s="155" t="s">
        <v>5</v>
      </c>
      <c r="B638" s="156"/>
      <c r="C638" s="156"/>
      <c r="D638" s="156"/>
      <c r="E638" s="156"/>
      <c r="F638" s="156"/>
      <c r="G638" s="41" t="s">
        <v>6</v>
      </c>
      <c r="H638" s="42">
        <v>4</v>
      </c>
    </row>
    <row r="639" spans="1:8" s="43" customFormat="1" x14ac:dyDescent="0.2">
      <c r="A639" s="155">
        <f>'[1]Notas a los Edos Financieros'!A639</f>
        <v>0</v>
      </c>
      <c r="B639" s="156"/>
      <c r="C639" s="156"/>
      <c r="D639" s="156"/>
      <c r="E639" s="156"/>
      <c r="F639" s="156"/>
      <c r="G639" s="157"/>
      <c r="H639" s="157"/>
    </row>
    <row r="640" spans="1:8" s="43" customFormat="1" x14ac:dyDescent="0.2">
      <c r="A640" s="44" t="s">
        <v>8</v>
      </c>
      <c r="B640" s="45"/>
      <c r="C640" s="45"/>
      <c r="D640" s="45"/>
      <c r="E640" s="45"/>
      <c r="F640" s="45"/>
      <c r="G640" s="45"/>
      <c r="H640" s="45"/>
    </row>
    <row r="641" spans="1:10" s="43" customFormat="1" x14ac:dyDescent="0.2"/>
    <row r="642" spans="1:10" s="43" customFormat="1" x14ac:dyDescent="0.2"/>
    <row r="643" spans="1:10" s="43" customFormat="1" x14ac:dyDescent="0.2">
      <c r="A643" s="46" t="s">
        <v>10</v>
      </c>
      <c r="B643" s="46" t="s">
        <v>438</v>
      </c>
      <c r="C643" s="46" t="s">
        <v>492</v>
      </c>
      <c r="D643" s="46" t="s">
        <v>493</v>
      </c>
      <c r="E643" s="46" t="s">
        <v>494</v>
      </c>
      <c r="F643" s="46" t="s">
        <v>495</v>
      </c>
      <c r="G643" s="46" t="s">
        <v>496</v>
      </c>
      <c r="H643" s="46" t="s">
        <v>497</v>
      </c>
      <c r="I643" s="46" t="s">
        <v>498</v>
      </c>
      <c r="J643" s="46" t="s">
        <v>499</v>
      </c>
    </row>
    <row r="644" spans="1:10" s="54" customFormat="1" x14ac:dyDescent="0.2">
      <c r="A644" s="53">
        <v>7000</v>
      </c>
      <c r="B644" s="54" t="s">
        <v>500</v>
      </c>
    </row>
    <row r="645" spans="1:10" s="43" customFormat="1" x14ac:dyDescent="0.2">
      <c r="A645" s="43">
        <v>7110</v>
      </c>
      <c r="B645" s="43" t="s">
        <v>496</v>
      </c>
      <c r="C645" s="48">
        <v>0</v>
      </c>
      <c r="D645" s="48">
        <v>0</v>
      </c>
      <c r="E645" s="48">
        <v>0</v>
      </c>
      <c r="F645" s="48">
        <f>C645+D645+E645</f>
        <v>0</v>
      </c>
    </row>
    <row r="646" spans="1:10" s="43" customFormat="1" x14ac:dyDescent="0.2">
      <c r="A646" s="43">
        <v>7120</v>
      </c>
      <c r="B646" s="43" t="s">
        <v>501</v>
      </c>
      <c r="C646" s="48">
        <v>0</v>
      </c>
      <c r="D646" s="48">
        <v>0</v>
      </c>
      <c r="E646" s="48">
        <v>0</v>
      </c>
      <c r="F646" s="48">
        <f t="shared" ref="F646:F670" si="6">C646+D646+E646</f>
        <v>0</v>
      </c>
    </row>
    <row r="647" spans="1:10" s="43" customFormat="1" x14ac:dyDescent="0.2">
      <c r="A647" s="43">
        <v>7130</v>
      </c>
      <c r="B647" s="43" t="s">
        <v>502</v>
      </c>
      <c r="C647" s="48">
        <v>0</v>
      </c>
      <c r="D647" s="48">
        <v>0</v>
      </c>
      <c r="E647" s="48">
        <v>0</v>
      </c>
      <c r="F647" s="48">
        <f t="shared" si="6"/>
        <v>0</v>
      </c>
    </row>
    <row r="648" spans="1:10" s="43" customFormat="1" x14ac:dyDescent="0.2">
      <c r="A648" s="43">
        <v>7140</v>
      </c>
      <c r="B648" s="43" t="s">
        <v>503</v>
      </c>
      <c r="C648" s="48">
        <v>0</v>
      </c>
      <c r="D648" s="48">
        <v>0</v>
      </c>
      <c r="E648" s="48">
        <v>0</v>
      </c>
      <c r="F648" s="48">
        <f t="shared" si="6"/>
        <v>0</v>
      </c>
    </row>
    <row r="649" spans="1:10" s="43" customFormat="1" x14ac:dyDescent="0.2">
      <c r="A649" s="43">
        <v>7150</v>
      </c>
      <c r="B649" s="43" t="s">
        <v>504</v>
      </c>
      <c r="C649" s="48">
        <v>0</v>
      </c>
      <c r="D649" s="48">
        <v>0</v>
      </c>
      <c r="E649" s="48">
        <v>0</v>
      </c>
      <c r="F649" s="48">
        <f t="shared" si="6"/>
        <v>0</v>
      </c>
    </row>
    <row r="650" spans="1:10" s="43" customFormat="1" x14ac:dyDescent="0.2">
      <c r="A650" s="43">
        <v>7160</v>
      </c>
      <c r="B650" s="43" t="s">
        <v>505</v>
      </c>
      <c r="C650" s="48">
        <v>0</v>
      </c>
      <c r="D650" s="48">
        <v>0</v>
      </c>
      <c r="E650" s="48">
        <v>0</v>
      </c>
      <c r="F650" s="48">
        <f t="shared" si="6"/>
        <v>0</v>
      </c>
    </row>
    <row r="651" spans="1:10" s="43" customFormat="1" x14ac:dyDescent="0.2">
      <c r="A651" s="43">
        <v>7210</v>
      </c>
      <c r="B651" s="43" t="s">
        <v>506</v>
      </c>
      <c r="C651" s="48">
        <v>0</v>
      </c>
      <c r="D651" s="48">
        <v>0</v>
      </c>
      <c r="E651" s="48">
        <v>0</v>
      </c>
      <c r="F651" s="48">
        <f t="shared" si="6"/>
        <v>0</v>
      </c>
    </row>
    <row r="652" spans="1:10" s="43" customFormat="1" x14ac:dyDescent="0.2">
      <c r="A652" s="43">
        <v>7220</v>
      </c>
      <c r="B652" s="43" t="s">
        <v>507</v>
      </c>
      <c r="C652" s="48">
        <v>0</v>
      </c>
      <c r="D652" s="48">
        <v>0</v>
      </c>
      <c r="E652" s="48">
        <v>0</v>
      </c>
      <c r="F652" s="48">
        <f t="shared" si="6"/>
        <v>0</v>
      </c>
    </row>
    <row r="653" spans="1:10" s="43" customFormat="1" x14ac:dyDescent="0.2">
      <c r="A653" s="43">
        <v>7230</v>
      </c>
      <c r="B653" s="43" t="s">
        <v>508</v>
      </c>
      <c r="C653" s="48">
        <v>0</v>
      </c>
      <c r="D653" s="48">
        <v>0</v>
      </c>
      <c r="E653" s="48">
        <v>0</v>
      </c>
      <c r="F653" s="48">
        <f t="shared" si="6"/>
        <v>0</v>
      </c>
    </row>
    <row r="654" spans="1:10" s="43" customFormat="1" x14ac:dyDescent="0.2">
      <c r="A654" s="43">
        <v>7240</v>
      </c>
      <c r="B654" s="43" t="s">
        <v>509</v>
      </c>
      <c r="C654" s="48">
        <v>0</v>
      </c>
      <c r="D654" s="48">
        <v>0</v>
      </c>
      <c r="E654" s="48">
        <v>0</v>
      </c>
      <c r="F654" s="48">
        <f t="shared" si="6"/>
        <v>0</v>
      </c>
    </row>
    <row r="655" spans="1:10" s="43" customFormat="1" x14ac:dyDescent="0.2">
      <c r="A655" s="43">
        <v>7250</v>
      </c>
      <c r="B655" s="43" t="s">
        <v>510</v>
      </c>
      <c r="C655" s="48">
        <v>0</v>
      </c>
      <c r="D655" s="48">
        <v>0</v>
      </c>
      <c r="E655" s="48">
        <v>0</v>
      </c>
      <c r="F655" s="48">
        <f t="shared" si="6"/>
        <v>0</v>
      </c>
    </row>
    <row r="656" spans="1:10" s="43" customFormat="1" x14ac:dyDescent="0.2">
      <c r="A656" s="43">
        <v>7260</v>
      </c>
      <c r="B656" s="43" t="s">
        <v>511</v>
      </c>
      <c r="C656" s="48">
        <v>0</v>
      </c>
      <c r="D656" s="48">
        <v>0</v>
      </c>
      <c r="E656" s="48">
        <v>0</v>
      </c>
      <c r="F656" s="48">
        <f t="shared" si="6"/>
        <v>0</v>
      </c>
    </row>
    <row r="657" spans="1:6" s="43" customFormat="1" x14ac:dyDescent="0.2">
      <c r="A657" s="43">
        <v>7310</v>
      </c>
      <c r="B657" s="43" t="s">
        <v>512</v>
      </c>
      <c r="C657" s="48">
        <v>0</v>
      </c>
      <c r="D657" s="48">
        <v>0</v>
      </c>
      <c r="E657" s="48">
        <v>0</v>
      </c>
      <c r="F657" s="48">
        <f t="shared" si="6"/>
        <v>0</v>
      </c>
    </row>
    <row r="658" spans="1:6" s="43" customFormat="1" x14ac:dyDescent="0.2">
      <c r="A658" s="43">
        <v>7320</v>
      </c>
      <c r="B658" s="43" t="s">
        <v>513</v>
      </c>
      <c r="C658" s="48">
        <v>0</v>
      </c>
      <c r="D658" s="48">
        <v>0</v>
      </c>
      <c r="E658" s="48">
        <v>0</v>
      </c>
      <c r="F658" s="48">
        <f t="shared" si="6"/>
        <v>0</v>
      </c>
    </row>
    <row r="659" spans="1:6" s="43" customFormat="1" x14ac:dyDescent="0.2">
      <c r="A659" s="43">
        <v>7330</v>
      </c>
      <c r="B659" s="43" t="s">
        <v>514</v>
      </c>
      <c r="C659" s="48">
        <v>0</v>
      </c>
      <c r="D659" s="48">
        <v>0</v>
      </c>
      <c r="E659" s="48">
        <v>0</v>
      </c>
      <c r="F659" s="48">
        <f t="shared" si="6"/>
        <v>0</v>
      </c>
    </row>
    <row r="660" spans="1:6" s="43" customFormat="1" x14ac:dyDescent="0.2">
      <c r="A660" s="43">
        <v>7340</v>
      </c>
      <c r="B660" s="43" t="s">
        <v>515</v>
      </c>
      <c r="C660" s="48">
        <v>0</v>
      </c>
      <c r="D660" s="48">
        <v>0</v>
      </c>
      <c r="E660" s="48">
        <v>0</v>
      </c>
      <c r="F660" s="48">
        <f t="shared" si="6"/>
        <v>0</v>
      </c>
    </row>
    <row r="661" spans="1:6" s="43" customFormat="1" x14ac:dyDescent="0.2">
      <c r="A661" s="43">
        <v>7350</v>
      </c>
      <c r="B661" s="43" t="s">
        <v>516</v>
      </c>
      <c r="C661" s="48">
        <v>0</v>
      </c>
      <c r="D661" s="48">
        <v>0</v>
      </c>
      <c r="E661" s="48">
        <v>0</v>
      </c>
      <c r="F661" s="48">
        <f t="shared" si="6"/>
        <v>0</v>
      </c>
    </row>
    <row r="662" spans="1:6" s="43" customFormat="1" x14ac:dyDescent="0.2">
      <c r="A662" s="43">
        <v>7360</v>
      </c>
      <c r="B662" s="43" t="s">
        <v>517</v>
      </c>
      <c r="C662" s="48">
        <v>0</v>
      </c>
      <c r="D662" s="48">
        <v>0</v>
      </c>
      <c r="E662" s="48">
        <v>0</v>
      </c>
      <c r="F662" s="48">
        <f t="shared" si="6"/>
        <v>0</v>
      </c>
    </row>
    <row r="663" spans="1:6" s="43" customFormat="1" x14ac:dyDescent="0.2">
      <c r="A663" s="43">
        <v>7410</v>
      </c>
      <c r="B663" s="43" t="s">
        <v>518</v>
      </c>
      <c r="C663" s="48">
        <v>0</v>
      </c>
      <c r="D663" s="48">
        <v>0</v>
      </c>
      <c r="E663" s="48">
        <v>0</v>
      </c>
      <c r="F663" s="48">
        <f t="shared" si="6"/>
        <v>0</v>
      </c>
    </row>
    <row r="664" spans="1:6" s="43" customFormat="1" x14ac:dyDescent="0.2">
      <c r="A664" s="43">
        <v>7420</v>
      </c>
      <c r="B664" s="43" t="s">
        <v>519</v>
      </c>
      <c r="C664" s="48">
        <v>0</v>
      </c>
      <c r="D664" s="48">
        <v>0</v>
      </c>
      <c r="E664" s="48">
        <v>0</v>
      </c>
      <c r="F664" s="48">
        <f t="shared" si="6"/>
        <v>0</v>
      </c>
    </row>
    <row r="665" spans="1:6" s="43" customFormat="1" x14ac:dyDescent="0.2">
      <c r="A665" s="43">
        <v>7510</v>
      </c>
      <c r="B665" s="43" t="s">
        <v>520</v>
      </c>
      <c r="C665" s="48">
        <v>0</v>
      </c>
      <c r="D665" s="48">
        <v>0</v>
      </c>
      <c r="E665" s="48">
        <v>0</v>
      </c>
      <c r="F665" s="48">
        <f t="shared" si="6"/>
        <v>0</v>
      </c>
    </row>
    <row r="666" spans="1:6" s="43" customFormat="1" x14ac:dyDescent="0.2">
      <c r="A666" s="43">
        <v>7520</v>
      </c>
      <c r="B666" s="43" t="s">
        <v>521</v>
      </c>
      <c r="C666" s="48">
        <v>0</v>
      </c>
      <c r="D666" s="48">
        <v>0</v>
      </c>
      <c r="E666" s="48">
        <v>0</v>
      </c>
      <c r="F666" s="48">
        <f t="shared" si="6"/>
        <v>0</v>
      </c>
    </row>
    <row r="667" spans="1:6" s="43" customFormat="1" x14ac:dyDescent="0.2">
      <c r="A667" s="43">
        <v>7610</v>
      </c>
      <c r="B667" s="43" t="s">
        <v>522</v>
      </c>
      <c r="C667" s="48">
        <v>0</v>
      </c>
      <c r="D667" s="48">
        <v>0</v>
      </c>
      <c r="E667" s="48">
        <v>0</v>
      </c>
      <c r="F667" s="48">
        <f t="shared" si="6"/>
        <v>0</v>
      </c>
    </row>
    <row r="668" spans="1:6" s="43" customFormat="1" x14ac:dyDescent="0.2">
      <c r="A668" s="43">
        <v>7620</v>
      </c>
      <c r="B668" s="43" t="s">
        <v>523</v>
      </c>
      <c r="C668" s="48">
        <v>0</v>
      </c>
      <c r="D668" s="48">
        <v>0</v>
      </c>
      <c r="E668" s="48">
        <v>0</v>
      </c>
      <c r="F668" s="48">
        <f t="shared" si="6"/>
        <v>0</v>
      </c>
    </row>
    <row r="669" spans="1:6" s="43" customFormat="1" x14ac:dyDescent="0.2">
      <c r="A669" s="43">
        <v>7630</v>
      </c>
      <c r="B669" s="43" t="s">
        <v>524</v>
      </c>
      <c r="C669" s="48">
        <v>0</v>
      </c>
      <c r="D669" s="48">
        <v>0</v>
      </c>
      <c r="E669" s="48">
        <v>0</v>
      </c>
      <c r="F669" s="48">
        <f t="shared" si="6"/>
        <v>0</v>
      </c>
    </row>
    <row r="670" spans="1:6" s="43" customFormat="1" x14ac:dyDescent="0.2">
      <c r="A670" s="43">
        <v>7640</v>
      </c>
      <c r="B670" s="43" t="s">
        <v>525</v>
      </c>
      <c r="C670" s="48">
        <v>0</v>
      </c>
      <c r="D670" s="48">
        <v>0</v>
      </c>
      <c r="E670" s="48">
        <v>0</v>
      </c>
      <c r="F670" s="48">
        <f t="shared" si="6"/>
        <v>0</v>
      </c>
    </row>
    <row r="671" spans="1:6" s="43" customFormat="1" x14ac:dyDescent="0.2">
      <c r="C671" s="48"/>
      <c r="D671" s="48"/>
      <c r="E671" s="48"/>
      <c r="F671" s="48"/>
    </row>
    <row r="672" spans="1:6" s="54" customFormat="1" x14ac:dyDescent="0.2">
      <c r="A672" s="53">
        <v>8000</v>
      </c>
      <c r="B672" s="54" t="s">
        <v>526</v>
      </c>
    </row>
    <row r="673" spans="1:6" s="43" customFormat="1" x14ac:dyDescent="0.2">
      <c r="C673" s="48"/>
      <c r="D673" s="48"/>
      <c r="E673" s="48"/>
      <c r="F673" s="48"/>
    </row>
    <row r="674" spans="1:6" s="43" customFormat="1" x14ac:dyDescent="0.2">
      <c r="B674" s="158" t="s">
        <v>527</v>
      </c>
      <c r="C674" s="158"/>
      <c r="D674" s="48"/>
      <c r="E674" s="48"/>
      <c r="F674" s="48"/>
    </row>
    <row r="675" spans="1:6" s="43" customFormat="1" x14ac:dyDescent="0.2">
      <c r="B675" s="159" t="s">
        <v>438</v>
      </c>
      <c r="C675" s="160">
        <f>H636</f>
        <v>2024</v>
      </c>
      <c r="D675" s="48"/>
      <c r="E675" s="48"/>
      <c r="F675" s="48"/>
    </row>
    <row r="676" spans="1:6" s="43" customFormat="1" x14ac:dyDescent="0.2">
      <c r="A676" s="43">
        <v>8110</v>
      </c>
      <c r="B676" s="161" t="s">
        <v>528</v>
      </c>
      <c r="C676" s="162">
        <v>0</v>
      </c>
      <c r="D676" s="48"/>
      <c r="E676" s="48"/>
      <c r="F676" s="48"/>
    </row>
    <row r="677" spans="1:6" s="43" customFormat="1" x14ac:dyDescent="0.2">
      <c r="A677" s="43">
        <v>8120</v>
      </c>
      <c r="B677" s="161" t="s">
        <v>529</v>
      </c>
      <c r="C677" s="162">
        <v>0</v>
      </c>
      <c r="D677" s="48"/>
      <c r="E677" s="48"/>
      <c r="F677" s="48"/>
    </row>
    <row r="678" spans="1:6" s="43" customFormat="1" x14ac:dyDescent="0.2">
      <c r="A678" s="43">
        <v>8130</v>
      </c>
      <c r="B678" s="161" t="s">
        <v>530</v>
      </c>
      <c r="C678" s="162">
        <v>0</v>
      </c>
      <c r="D678" s="48"/>
      <c r="E678" s="48"/>
      <c r="F678" s="48"/>
    </row>
    <row r="679" spans="1:6" s="43" customFormat="1" x14ac:dyDescent="0.2">
      <c r="A679" s="43">
        <v>8140</v>
      </c>
      <c r="B679" s="161" t="s">
        <v>531</v>
      </c>
      <c r="C679" s="162">
        <v>0</v>
      </c>
      <c r="D679" s="48"/>
      <c r="E679" s="48"/>
      <c r="F679" s="48"/>
    </row>
    <row r="680" spans="1:6" s="43" customFormat="1" x14ac:dyDescent="0.2">
      <c r="A680" s="43">
        <v>8150</v>
      </c>
      <c r="B680" s="161" t="s">
        <v>532</v>
      </c>
      <c r="C680" s="162">
        <v>0</v>
      </c>
      <c r="D680" s="48"/>
      <c r="E680" s="48"/>
      <c r="F680" s="48"/>
    </row>
    <row r="681" spans="1:6" s="43" customFormat="1" x14ac:dyDescent="0.2">
      <c r="B681" s="163"/>
      <c r="C681" s="164"/>
      <c r="D681" s="48"/>
      <c r="E681" s="48"/>
      <c r="F681" s="48"/>
    </row>
    <row r="682" spans="1:6" s="43" customFormat="1" x14ac:dyDescent="0.2">
      <c r="B682" s="165"/>
      <c r="C682" s="166"/>
      <c r="D682" s="48"/>
      <c r="E682" s="48"/>
      <c r="F682" s="48"/>
    </row>
    <row r="683" spans="1:6" s="43" customFormat="1" x14ac:dyDescent="0.2">
      <c r="B683" s="158" t="s">
        <v>533</v>
      </c>
      <c r="C683" s="158"/>
    </row>
    <row r="684" spans="1:6" s="43" customFormat="1" x14ac:dyDescent="0.2">
      <c r="B684" s="167" t="s">
        <v>438</v>
      </c>
      <c r="C684" s="160">
        <f>H636</f>
        <v>2024</v>
      </c>
    </row>
    <row r="685" spans="1:6" s="43" customFormat="1" x14ac:dyDescent="0.2">
      <c r="A685" s="43">
        <v>8210</v>
      </c>
      <c r="B685" s="161" t="s">
        <v>534</v>
      </c>
      <c r="C685" s="168">
        <v>0</v>
      </c>
    </row>
    <row r="686" spans="1:6" s="43" customFormat="1" x14ac:dyDescent="0.2">
      <c r="A686" s="43">
        <v>8220</v>
      </c>
      <c r="B686" s="161" t="s">
        <v>535</v>
      </c>
      <c r="C686" s="168">
        <v>0</v>
      </c>
    </row>
    <row r="687" spans="1:6" s="43" customFormat="1" x14ac:dyDescent="0.2">
      <c r="A687" s="43">
        <v>8230</v>
      </c>
      <c r="B687" s="161" t="s">
        <v>536</v>
      </c>
      <c r="C687" s="168">
        <v>0</v>
      </c>
    </row>
    <row r="688" spans="1:6" s="43" customFormat="1" x14ac:dyDescent="0.2">
      <c r="A688" s="43">
        <v>8240</v>
      </c>
      <c r="B688" s="161" t="s">
        <v>537</v>
      </c>
      <c r="C688" s="168">
        <v>0</v>
      </c>
    </row>
    <row r="689" spans="1:3" s="43" customFormat="1" x14ac:dyDescent="0.2">
      <c r="A689" s="43">
        <v>8250</v>
      </c>
      <c r="B689" s="161" t="s">
        <v>538</v>
      </c>
      <c r="C689" s="168">
        <v>0</v>
      </c>
    </row>
    <row r="690" spans="1:3" s="43" customFormat="1" x14ac:dyDescent="0.2">
      <c r="A690" s="43">
        <v>8260</v>
      </c>
      <c r="B690" s="161" t="s">
        <v>539</v>
      </c>
      <c r="C690" s="168">
        <v>0</v>
      </c>
    </row>
    <row r="691" spans="1:3" s="43" customFormat="1" x14ac:dyDescent="0.2">
      <c r="A691" s="43">
        <v>8270</v>
      </c>
      <c r="B691" s="161" t="s">
        <v>540</v>
      </c>
      <c r="C691" s="168">
        <v>0</v>
      </c>
    </row>
    <row r="692" spans="1:3" s="43" customFormat="1" x14ac:dyDescent="0.2"/>
    <row r="693" spans="1:3" s="43" customFormat="1" x14ac:dyDescent="0.2">
      <c r="B693" s="8" t="s">
        <v>206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B674:C674"/>
    <mergeCell ref="B683:C683"/>
    <mergeCell ref="A596:C596"/>
    <mergeCell ref="A597:B597"/>
    <mergeCell ref="A636:F636"/>
    <mergeCell ref="A637:F637"/>
    <mergeCell ref="A638:F638"/>
    <mergeCell ref="A639:F639"/>
    <mergeCell ref="A571:C571"/>
    <mergeCell ref="A572:C572"/>
    <mergeCell ref="A573:B573"/>
    <mergeCell ref="A593:C593"/>
    <mergeCell ref="A594:C594"/>
    <mergeCell ref="A595:C595"/>
    <mergeCell ref="A421:C421"/>
    <mergeCell ref="A422:C422"/>
    <mergeCell ref="A423:C423"/>
    <mergeCell ref="A424:C424"/>
    <mergeCell ref="A569:C569"/>
    <mergeCell ref="A570:C570"/>
    <mergeCell ref="A218:F218"/>
    <mergeCell ref="A219:F219"/>
    <mergeCell ref="A390:C390"/>
    <mergeCell ref="A391:C391"/>
    <mergeCell ref="A392:C392"/>
    <mergeCell ref="A393:C393"/>
    <mergeCell ref="A1:C1"/>
    <mergeCell ref="A2:C2"/>
    <mergeCell ref="A3:C3"/>
    <mergeCell ref="A4:C4"/>
    <mergeCell ref="A216:F216"/>
    <mergeCell ref="A217:F217"/>
  </mergeCells>
  <dataValidations count="3">
    <dataValidation allowBlank="1" showInputMessage="1" showErrorMessage="1" prompt="Importe final del periodo que corresponde la información financiera trimestral que se presenta." sqref="C467 C428 D484:D485 D475:D482 C440" xr:uid="{DC44D6B7-4C51-4504-8133-4B55E83E6FC7}"/>
    <dataValidation allowBlank="1" showInputMessage="1" showErrorMessage="1" prompt="Saldo al 31 de diciembre del año anterior que se presenta" sqref="D428 D467 D440" xr:uid="{3EAB3AEC-2B56-4F0D-98AE-BA1496CE89B6}"/>
    <dataValidation allowBlank="1" showInputMessage="1" showErrorMessage="1" prompt="Importe del trimestre anterior" sqref="D483 D474 C469:D469 C474:C485" xr:uid="{0DD25D54-3342-43B5-BF1E-84868BB9E60F}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dcterms:created xsi:type="dcterms:W3CDTF">2025-02-25T22:48:19Z</dcterms:created>
  <dcterms:modified xsi:type="dcterms:W3CDTF">2025-02-25T22:48:48Z</dcterms:modified>
</cp:coreProperties>
</file>