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A5D55294-B96A-4BAD-BD23-C09B518AD972}" xr6:coauthVersionLast="47" xr6:coauthVersionMax="47" xr10:uidLastSave="{00000000-0000-0000-0000-000000000000}"/>
  <bookViews>
    <workbookView xWindow="-120" yWindow="-120" windowWidth="19440" windowHeight="15000" xr2:uid="{6142C7C0-50B4-4613-876A-5E7D3208DA0F}"/>
  </bookViews>
  <sheets>
    <sheet name="F6A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_xlnm.Print_Area" localSheetId="0">F6A!$A$1:$G$160</definedName>
    <definedName name="ENTE_PUBLICO">'[2]Info General'!$C$6</definedName>
    <definedName name="ENTE_PUBLICO_A">'[1]Info General'!$C$7</definedName>
    <definedName name="ENTIDAD">'[2]Info General'!$C$11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G150" i="1" s="1"/>
  <c r="F150" i="1"/>
  <c r="E150" i="1"/>
  <c r="E84" i="1" s="1"/>
  <c r="C150" i="1"/>
  <c r="B150" i="1"/>
  <c r="G149" i="1"/>
  <c r="D149" i="1"/>
  <c r="D148" i="1"/>
  <c r="G148" i="1" s="1"/>
  <c r="D147" i="1"/>
  <c r="D146" i="1" s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G141" i="1"/>
  <c r="D141" i="1"/>
  <c r="D140" i="1"/>
  <c r="G140" i="1" s="1"/>
  <c r="D139" i="1"/>
  <c r="D137" i="1" s="1"/>
  <c r="D138" i="1"/>
  <c r="G138" i="1" s="1"/>
  <c r="F137" i="1"/>
  <c r="E137" i="1"/>
  <c r="C137" i="1"/>
  <c r="B137" i="1"/>
  <c r="D136" i="1"/>
  <c r="G136" i="1" s="1"/>
  <c r="G135" i="1"/>
  <c r="G133" i="1" s="1"/>
  <c r="D135" i="1"/>
  <c r="D133" i="1" s="1"/>
  <c r="D134" i="1"/>
  <c r="G134" i="1" s="1"/>
  <c r="F133" i="1"/>
  <c r="E133" i="1"/>
  <c r="C133" i="1"/>
  <c r="B133" i="1"/>
  <c r="D132" i="1"/>
  <c r="G132" i="1" s="1"/>
  <c r="D131" i="1"/>
  <c r="G131" i="1" s="1"/>
  <c r="D130" i="1"/>
  <c r="G130" i="1" s="1"/>
  <c r="G129" i="1"/>
  <c r="D129" i="1"/>
  <c r="D128" i="1"/>
  <c r="G128" i="1" s="1"/>
  <c r="D127" i="1"/>
  <c r="G127" i="1" s="1"/>
  <c r="D126" i="1"/>
  <c r="G126" i="1" s="1"/>
  <c r="D125" i="1"/>
  <c r="G125" i="1" s="1"/>
  <c r="D124" i="1"/>
  <c r="G124" i="1" s="1"/>
  <c r="F123" i="1"/>
  <c r="E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G115" i="1"/>
  <c r="D115" i="1"/>
  <c r="D114" i="1"/>
  <c r="G114" i="1" s="1"/>
  <c r="F113" i="1"/>
  <c r="E113" i="1"/>
  <c r="C113" i="1"/>
  <c r="B113" i="1"/>
  <c r="D112" i="1"/>
  <c r="G112" i="1" s="1"/>
  <c r="D111" i="1"/>
  <c r="G111" i="1" s="1"/>
  <c r="D110" i="1"/>
  <c r="G110" i="1" s="1"/>
  <c r="G109" i="1"/>
  <c r="D109" i="1"/>
  <c r="D108" i="1"/>
  <c r="G108" i="1" s="1"/>
  <c r="D107" i="1"/>
  <c r="G107" i="1" s="1"/>
  <c r="D106" i="1"/>
  <c r="G106" i="1" s="1"/>
  <c r="D105" i="1"/>
  <c r="D104" i="1"/>
  <c r="G104" i="1" s="1"/>
  <c r="F103" i="1"/>
  <c r="E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G95" i="1"/>
  <c r="D95" i="1"/>
  <c r="D94" i="1"/>
  <c r="G94" i="1" s="1"/>
  <c r="F93" i="1"/>
  <c r="E93" i="1"/>
  <c r="C93" i="1"/>
  <c r="B93" i="1"/>
  <c r="D92" i="1"/>
  <c r="G92" i="1" s="1"/>
  <c r="D91" i="1"/>
  <c r="G91" i="1" s="1"/>
  <c r="D90" i="1"/>
  <c r="G90" i="1" s="1"/>
  <c r="G89" i="1"/>
  <c r="D89" i="1"/>
  <c r="D88" i="1"/>
  <c r="G88" i="1" s="1"/>
  <c r="D87" i="1"/>
  <c r="D85" i="1" s="1"/>
  <c r="D86" i="1"/>
  <c r="G86" i="1" s="1"/>
  <c r="F85" i="1"/>
  <c r="E85" i="1"/>
  <c r="C85" i="1"/>
  <c r="B85" i="1"/>
  <c r="D82" i="1"/>
  <c r="G82" i="1" s="1"/>
  <c r="D81" i="1"/>
  <c r="G81" i="1" s="1"/>
  <c r="G80" i="1"/>
  <c r="D80" i="1"/>
  <c r="D79" i="1"/>
  <c r="G79" i="1" s="1"/>
  <c r="D78" i="1"/>
  <c r="G78" i="1" s="1"/>
  <c r="D77" i="1"/>
  <c r="G77" i="1" s="1"/>
  <c r="D76" i="1"/>
  <c r="G76" i="1" s="1"/>
  <c r="G75" i="1" s="1"/>
  <c r="F75" i="1"/>
  <c r="E75" i="1"/>
  <c r="C75" i="1"/>
  <c r="B75" i="1"/>
  <c r="D74" i="1"/>
  <c r="G74" i="1" s="1"/>
  <c r="D73" i="1"/>
  <c r="G73" i="1" s="1"/>
  <c r="G72" i="1"/>
  <c r="D72" i="1"/>
  <c r="F71" i="1"/>
  <c r="E71" i="1"/>
  <c r="D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G64" i="1"/>
  <c r="G62" i="1" s="1"/>
  <c r="D64" i="1"/>
  <c r="D63" i="1"/>
  <c r="G63" i="1" s="1"/>
  <c r="F62" i="1"/>
  <c r="E62" i="1"/>
  <c r="C62" i="1"/>
  <c r="B62" i="1"/>
  <c r="D61" i="1"/>
  <c r="G61" i="1" s="1"/>
  <c r="G60" i="1"/>
  <c r="D60" i="1"/>
  <c r="D58" i="1" s="1"/>
  <c r="D59" i="1"/>
  <c r="G59" i="1" s="1"/>
  <c r="G58" i="1"/>
  <c r="F58" i="1"/>
  <c r="E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G52" i="1"/>
  <c r="D52" i="1"/>
  <c r="D51" i="1"/>
  <c r="G51" i="1" s="1"/>
  <c r="D50" i="1"/>
  <c r="D48" i="1" s="1"/>
  <c r="D49" i="1"/>
  <c r="G49" i="1" s="1"/>
  <c r="F48" i="1"/>
  <c r="E48" i="1"/>
  <c r="C48" i="1"/>
  <c r="B48" i="1"/>
  <c r="D47" i="1"/>
  <c r="G47" i="1" s="1"/>
  <c r="G46" i="1"/>
  <c r="D46" i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F38" i="1"/>
  <c r="E38" i="1"/>
  <c r="C38" i="1"/>
  <c r="B38" i="1"/>
  <c r="D37" i="1"/>
  <c r="G37" i="1" s="1"/>
  <c r="D36" i="1"/>
  <c r="G36" i="1" s="1"/>
  <c r="D35" i="1"/>
  <c r="G35" i="1" s="1"/>
  <c r="G34" i="1"/>
  <c r="D34" i="1"/>
  <c r="D33" i="1"/>
  <c r="G33" i="1" s="1"/>
  <c r="G32" i="1"/>
  <c r="D32" i="1"/>
  <c r="D31" i="1"/>
  <c r="G31" i="1" s="1"/>
  <c r="D30" i="1"/>
  <c r="G30" i="1" s="1"/>
  <c r="D29" i="1"/>
  <c r="G29" i="1" s="1"/>
  <c r="G28" i="1" s="1"/>
  <c r="F28" i="1"/>
  <c r="E28" i="1"/>
  <c r="C28" i="1"/>
  <c r="B28" i="1"/>
  <c r="D27" i="1"/>
  <c r="G27" i="1" s="1"/>
  <c r="G26" i="1"/>
  <c r="D26" i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G18" i="1" s="1"/>
  <c r="D19" i="1"/>
  <c r="G19" i="1" s="1"/>
  <c r="F18" i="1"/>
  <c r="E18" i="1"/>
  <c r="C18" i="1"/>
  <c r="B18" i="1"/>
  <c r="D17" i="1"/>
  <c r="G17" i="1" s="1"/>
  <c r="D16" i="1"/>
  <c r="G16" i="1" s="1"/>
  <c r="D15" i="1"/>
  <c r="G15" i="1" s="1"/>
  <c r="G14" i="1"/>
  <c r="D14" i="1"/>
  <c r="D13" i="1"/>
  <c r="G13" i="1" s="1"/>
  <c r="G12" i="1"/>
  <c r="D12" i="1"/>
  <c r="D11" i="1"/>
  <c r="G11" i="1" s="1"/>
  <c r="F10" i="1"/>
  <c r="F9" i="1" s="1"/>
  <c r="E10" i="1"/>
  <c r="C10" i="1"/>
  <c r="B10" i="1"/>
  <c r="E9" i="1"/>
  <c r="G10" i="1" l="1"/>
  <c r="G113" i="1"/>
  <c r="G123" i="1"/>
  <c r="G38" i="1"/>
  <c r="G93" i="1"/>
  <c r="E159" i="1"/>
  <c r="F84" i="1"/>
  <c r="D103" i="1"/>
  <c r="G139" i="1"/>
  <c r="G137" i="1" s="1"/>
  <c r="G147" i="1"/>
  <c r="G146" i="1" s="1"/>
  <c r="C9" i="1"/>
  <c r="D75" i="1"/>
  <c r="B84" i="1"/>
  <c r="G105" i="1"/>
  <c r="G103" i="1" s="1"/>
  <c r="F159" i="1"/>
  <c r="G71" i="1"/>
  <c r="B9" i="1"/>
  <c r="B159" i="1" s="1"/>
  <c r="G50" i="1"/>
  <c r="G48" i="1" s="1"/>
  <c r="G87" i="1"/>
  <c r="G85" i="1" s="1"/>
  <c r="D123" i="1"/>
  <c r="D10" i="1"/>
  <c r="D62" i="1"/>
  <c r="C84" i="1"/>
  <c r="D93" i="1"/>
  <c r="D84" i="1" s="1"/>
  <c r="D113" i="1"/>
  <c r="D150" i="1"/>
  <c r="D18" i="1"/>
  <c r="D28" i="1"/>
  <c r="D38" i="1"/>
  <c r="D9" i="1" l="1"/>
  <c r="D159" i="1" s="1"/>
  <c r="G84" i="1"/>
  <c r="C159" i="1"/>
  <c r="G9" i="1"/>
  <c r="G159" i="1" s="1"/>
</calcChain>
</file>

<file path=xl/sharedStrings.xml><?xml version="1.0" encoding="utf-8"?>
<sst xmlns="http://schemas.openxmlformats.org/spreadsheetml/2006/main" count="286" uniqueCount="213">
  <si>
    <t>Formato 6 a) Estado Analítico del Ejercicio del Presupuesto de Egresos Detallado - LDF 
                       (Clasificación por Objeto del Gasto)</t>
  </si>
  <si>
    <t xml:space="preserve"> INSTITUTO TECNOLOGICO SUPERIOR DE IRAPUATO</t>
  </si>
  <si>
    <t>Estado Analítico del Ejercicio del Presupuesto de Egresos Detallado - LDF</t>
  </si>
  <si>
    <t xml:space="preserve">Clasificación por Objeto del Gasto (Capítulo y Concepto) </t>
  </si>
  <si>
    <t>del 01 de Enero al 30 de Septiembre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</si>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</sst>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" fillId="0" borderId="0" xfId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indent="3"/>
    </xf>
    <xf numFmtId="164" fontId="2" fillId="3" borderId="2" xfId="2" applyNumberFormat="1" applyFont="1" applyFill="1" applyBorder="1" applyAlignment="1" applyProtection="1">
      <alignment vertical="center"/>
      <protection locked="0"/>
    </xf>
    <xf numFmtId="0" fontId="1" fillId="3" borderId="2" xfId="1" applyFill="1" applyBorder="1" applyAlignment="1">
      <alignment horizontal="left" vertical="center" indent="6"/>
    </xf>
    <xf numFmtId="164" fontId="0" fillId="3" borderId="2" xfId="2" applyNumberFormat="1" applyFont="1" applyFill="1" applyBorder="1" applyAlignment="1" applyProtection="1">
      <alignment vertical="center"/>
      <protection locked="0"/>
    </xf>
    <xf numFmtId="0" fontId="1" fillId="3" borderId="2" xfId="1" applyFill="1" applyBorder="1" applyAlignment="1">
      <alignment horizontal="left" vertical="center" indent="9"/>
    </xf>
    <xf numFmtId="164" fontId="1" fillId="3" borderId="2" xfId="2" applyNumberFormat="1" applyFont="1" applyFill="1" applyBorder="1" applyAlignment="1" applyProtection="1">
      <alignment vertical="center"/>
      <protection locked="0"/>
    </xf>
    <xf numFmtId="0" fontId="5" fillId="0" borderId="5" xfId="3" applyFont="1" applyBorder="1" applyAlignment="1">
      <alignment horizontal="left" vertical="top"/>
    </xf>
    <xf numFmtId="0" fontId="6" fillId="0" borderId="5" xfId="3" applyFont="1" applyBorder="1" applyAlignment="1">
      <alignment horizontal="left" vertical="top"/>
    </xf>
    <xf numFmtId="0" fontId="1" fillId="3" borderId="2" xfId="1" applyFill="1" applyBorder="1" applyAlignment="1">
      <alignment horizontal="left" vertical="center" indent="3"/>
    </xf>
    <xf numFmtId="164" fontId="0" fillId="3" borderId="2" xfId="2" applyNumberFormat="1" applyFont="1" applyFill="1" applyBorder="1" applyAlignment="1">
      <alignment vertical="center"/>
    </xf>
    <xf numFmtId="0" fontId="2" fillId="3" borderId="2" xfId="1" applyFont="1" applyFill="1" applyBorder="1" applyAlignment="1">
      <alignment horizontal="left" vertical="center" indent="3"/>
    </xf>
    <xf numFmtId="0" fontId="1" fillId="3" borderId="2" xfId="1" applyFill="1" applyBorder="1" applyAlignment="1">
      <alignment horizontal="left" indent="9"/>
    </xf>
    <xf numFmtId="0" fontId="1" fillId="3" borderId="2" xfId="1" applyFill="1" applyBorder="1" applyAlignment="1">
      <alignment horizontal="left" indent="3"/>
    </xf>
    <xf numFmtId="0" fontId="2" fillId="3" borderId="2" xfId="1" applyFont="1" applyFill="1" applyBorder="1" applyAlignment="1">
      <alignment horizontal="left" indent="3"/>
    </xf>
    <xf numFmtId="0" fontId="1" fillId="0" borderId="3" xfId="1" applyBorder="1" applyAlignment="1">
      <alignment vertical="center"/>
    </xf>
    <xf numFmtId="43" fontId="0" fillId="0" borderId="3" xfId="2" applyFont="1" applyBorder="1"/>
  </cellXfs>
  <cellStyles count="4">
    <cellStyle name="Millares 2" xfId="2" xr:uid="{0E086F13-674F-4899-AFBF-CB96B82B950F}"/>
    <cellStyle name="Normal" xfId="0" builtinId="0"/>
    <cellStyle name="Normal 3" xfId="1" xr:uid="{B9DD9DD7-C4C7-472F-BDD3-6C2BC6C51A9E}"/>
    <cellStyle name="Normal 3 2" xfId="3" xr:uid="{973A9A1E-B6BF-48C2-8BE0-057402A7E1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itesiedu-my.sharepoint.com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HA~1.ALO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2F0BB-75A7-4EEE-B32A-27626B4413B2}">
  <sheetPr>
    <pageSetUpPr fitToPage="1"/>
  </sheetPr>
  <dimension ref="A1:H161"/>
  <sheetViews>
    <sheetView showGridLines="0" tabSelected="1" zoomScale="85" zoomScaleNormal="85" workbookViewId="0">
      <selection activeCell="A162" sqref="A162"/>
    </sheetView>
  </sheetViews>
  <sheetFormatPr baseColWidth="10" defaultRowHeight="15"/>
  <cols>
    <col min="1" max="1" width="103.28515625" style="3" customWidth="1"/>
    <col min="2" max="5" width="21" style="3" customWidth="1"/>
    <col min="6" max="6" width="20.85546875" style="3" customWidth="1"/>
    <col min="7" max="7" width="21" style="3" customWidth="1"/>
    <col min="8" max="16384" width="11.42578125" style="3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4" t="s">
        <v>1</v>
      </c>
      <c r="B2" s="4"/>
      <c r="C2" s="4"/>
      <c r="D2" s="4"/>
      <c r="E2" s="4"/>
      <c r="F2" s="4"/>
      <c r="G2" s="4"/>
    </row>
    <row r="3" spans="1:8">
      <c r="A3" s="5" t="s">
        <v>2</v>
      </c>
      <c r="B3" s="5"/>
      <c r="C3" s="5"/>
      <c r="D3" s="5"/>
      <c r="E3" s="5"/>
      <c r="F3" s="5"/>
      <c r="G3" s="5"/>
    </row>
    <row r="4" spans="1:8">
      <c r="A4" s="5" t="s">
        <v>3</v>
      </c>
      <c r="B4" s="5"/>
      <c r="C4" s="5"/>
      <c r="D4" s="5"/>
      <c r="E4" s="5"/>
      <c r="F4" s="5"/>
      <c r="G4" s="5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30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140247617.46000001</v>
      </c>
      <c r="C9" s="11">
        <f t="shared" ref="C9:G9" si="0">C10+C18+C189+C28+C38+C48+C58+C62+C71+C75</f>
        <v>64818999.230000004</v>
      </c>
      <c r="D9" s="11">
        <f t="shared" si="0"/>
        <v>205066616.69</v>
      </c>
      <c r="E9" s="11">
        <f t="shared" si="0"/>
        <v>102193250.22000001</v>
      </c>
      <c r="F9" s="11">
        <f t="shared" si="0"/>
        <v>102190528.22000001</v>
      </c>
      <c r="G9" s="11">
        <f t="shared" si="0"/>
        <v>102873366.47</v>
      </c>
    </row>
    <row r="10" spans="1:8">
      <c r="A10" s="12" t="s">
        <v>15</v>
      </c>
      <c r="B10" s="13">
        <f>SUM(B11:B17)</f>
        <v>93048836.169999987</v>
      </c>
      <c r="C10" s="13">
        <f t="shared" ref="C10:G10" si="1">SUM(C11:C17)</f>
        <v>3143730.2</v>
      </c>
      <c r="D10" s="13">
        <f t="shared" si="1"/>
        <v>96192566.370000005</v>
      </c>
      <c r="E10" s="13">
        <f t="shared" si="1"/>
        <v>69395604.070000008</v>
      </c>
      <c r="F10" s="13">
        <f t="shared" si="1"/>
        <v>69395604.070000008</v>
      </c>
      <c r="G10" s="13">
        <f t="shared" si="1"/>
        <v>26796962.300000001</v>
      </c>
    </row>
    <row r="11" spans="1:8">
      <c r="A11" s="14" t="s">
        <v>16</v>
      </c>
      <c r="B11" s="15">
        <v>49912560.789999999</v>
      </c>
      <c r="C11" s="15">
        <v>427289.84</v>
      </c>
      <c r="D11" s="13">
        <f>B11+C11</f>
        <v>50339850.630000003</v>
      </c>
      <c r="E11" s="15">
        <v>41116522.280000001</v>
      </c>
      <c r="F11" s="15">
        <v>41116522.280000001</v>
      </c>
      <c r="G11" s="13">
        <f>D11-E11</f>
        <v>9223328.3500000015</v>
      </c>
      <c r="H11" s="16" t="s">
        <v>17</v>
      </c>
    </row>
    <row r="12" spans="1:8">
      <c r="A12" s="14" t="s">
        <v>18</v>
      </c>
      <c r="B12" s="13">
        <v>0</v>
      </c>
      <c r="C12" s="13">
        <v>0</v>
      </c>
      <c r="D12" s="13">
        <f t="shared" ref="D12:D17" si="2">B12+C12</f>
        <v>0</v>
      </c>
      <c r="E12" s="13">
        <v>0</v>
      </c>
      <c r="F12" s="13">
        <v>0</v>
      </c>
      <c r="G12" s="13">
        <f t="shared" ref="G12:G17" si="3">D12-E12</f>
        <v>0</v>
      </c>
      <c r="H12" s="16" t="s">
        <v>19</v>
      </c>
    </row>
    <row r="13" spans="1:8">
      <c r="A13" s="14" t="s">
        <v>20</v>
      </c>
      <c r="B13" s="15">
        <v>20077468.989999998</v>
      </c>
      <c r="C13" s="15">
        <v>0</v>
      </c>
      <c r="D13" s="13">
        <f t="shared" si="2"/>
        <v>20077468.989999998</v>
      </c>
      <c r="E13" s="15">
        <v>12523659.949999999</v>
      </c>
      <c r="F13" s="15">
        <v>12523659.949999999</v>
      </c>
      <c r="G13" s="13">
        <f t="shared" si="3"/>
        <v>7553809.0399999991</v>
      </c>
      <c r="H13" s="16" t="s">
        <v>21</v>
      </c>
    </row>
    <row r="14" spans="1:8">
      <c r="A14" s="14" t="s">
        <v>22</v>
      </c>
      <c r="B14" s="15">
        <v>14777634.32</v>
      </c>
      <c r="C14" s="15">
        <v>1674160</v>
      </c>
      <c r="D14" s="13">
        <f t="shared" si="2"/>
        <v>16451794.32</v>
      </c>
      <c r="E14" s="15">
        <v>11860386.23</v>
      </c>
      <c r="F14" s="15">
        <v>11860386.23</v>
      </c>
      <c r="G14" s="13">
        <f t="shared" si="3"/>
        <v>4591408.09</v>
      </c>
      <c r="H14" s="16" t="s">
        <v>23</v>
      </c>
    </row>
    <row r="15" spans="1:8">
      <c r="A15" s="14" t="s">
        <v>24</v>
      </c>
      <c r="B15" s="15">
        <v>2682344.0699999998</v>
      </c>
      <c r="C15" s="15">
        <v>2736021.16</v>
      </c>
      <c r="D15" s="13">
        <f t="shared" si="2"/>
        <v>5418365.2300000004</v>
      </c>
      <c r="E15" s="15">
        <v>3350968.87</v>
      </c>
      <c r="F15" s="15">
        <v>3350968.87</v>
      </c>
      <c r="G15" s="13">
        <f t="shared" si="3"/>
        <v>2067396.3600000003</v>
      </c>
      <c r="H15" s="16" t="s">
        <v>25</v>
      </c>
    </row>
    <row r="16" spans="1:8">
      <c r="A16" s="14" t="s">
        <v>26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  <c r="H16" s="16" t="s">
        <v>27</v>
      </c>
    </row>
    <row r="17" spans="1:8">
      <c r="A17" s="14" t="s">
        <v>28</v>
      </c>
      <c r="B17" s="15">
        <v>5598828</v>
      </c>
      <c r="C17" s="15">
        <v>-1693740.8</v>
      </c>
      <c r="D17" s="13">
        <f t="shared" si="2"/>
        <v>3905087.2</v>
      </c>
      <c r="E17" s="15">
        <v>544066.74</v>
      </c>
      <c r="F17" s="15">
        <v>544066.74</v>
      </c>
      <c r="G17" s="13">
        <f t="shared" si="3"/>
        <v>3361020.46</v>
      </c>
      <c r="H17" s="16" t="s">
        <v>29</v>
      </c>
    </row>
    <row r="18" spans="1:8">
      <c r="A18" s="12" t="s">
        <v>30</v>
      </c>
      <c r="B18" s="13">
        <f>SUM(B19:B27)</f>
        <v>6207246.4000000004</v>
      </c>
      <c r="C18" s="13">
        <f t="shared" ref="C18:G18" si="4">SUM(C19:C27)</f>
        <v>1943778.41</v>
      </c>
      <c r="D18" s="13">
        <f t="shared" si="4"/>
        <v>8151024.8100000005</v>
      </c>
      <c r="E18" s="13">
        <f t="shared" si="4"/>
        <v>2394234.8799999999</v>
      </c>
      <c r="F18" s="13">
        <f t="shared" si="4"/>
        <v>2394234.8799999999</v>
      </c>
      <c r="G18" s="13">
        <f t="shared" si="4"/>
        <v>5756789.9299999997</v>
      </c>
    </row>
    <row r="19" spans="1:8">
      <c r="A19" s="14" t="s">
        <v>31</v>
      </c>
      <c r="B19" s="15">
        <v>2138779.39</v>
      </c>
      <c r="C19" s="15">
        <v>-350976.5</v>
      </c>
      <c r="D19" s="13">
        <f t="shared" ref="D19:D27" si="5">B19+C19</f>
        <v>1787802.8900000001</v>
      </c>
      <c r="E19" s="15">
        <v>841383.61</v>
      </c>
      <c r="F19" s="15">
        <v>841383.61</v>
      </c>
      <c r="G19" s="13">
        <f t="shared" ref="G19:G27" si="6">D19-E19</f>
        <v>946419.28000000014</v>
      </c>
      <c r="H19" s="16" t="s">
        <v>32</v>
      </c>
    </row>
    <row r="20" spans="1:8">
      <c r="A20" s="14" t="s">
        <v>33</v>
      </c>
      <c r="B20" s="15">
        <v>170582.7</v>
      </c>
      <c r="C20" s="15">
        <v>18538.22</v>
      </c>
      <c r="D20" s="13">
        <f t="shared" si="5"/>
        <v>189120.92</v>
      </c>
      <c r="E20" s="15">
        <v>85865.05</v>
      </c>
      <c r="F20" s="15">
        <v>85865.05</v>
      </c>
      <c r="G20" s="13">
        <f t="shared" si="6"/>
        <v>103255.87000000001</v>
      </c>
      <c r="H20" s="16" t="s">
        <v>34</v>
      </c>
    </row>
    <row r="21" spans="1:8">
      <c r="A21" s="14" t="s">
        <v>35</v>
      </c>
      <c r="B21" s="15">
        <v>0</v>
      </c>
      <c r="C21" s="15">
        <v>1000</v>
      </c>
      <c r="D21" s="13">
        <f t="shared" si="5"/>
        <v>1000</v>
      </c>
      <c r="E21" s="15">
        <v>0</v>
      </c>
      <c r="F21" s="15">
        <v>0</v>
      </c>
      <c r="G21" s="13">
        <f t="shared" si="6"/>
        <v>1000</v>
      </c>
      <c r="H21" s="16" t="s">
        <v>36</v>
      </c>
    </row>
    <row r="22" spans="1:8">
      <c r="A22" s="14" t="s">
        <v>37</v>
      </c>
      <c r="B22" s="15">
        <v>1227939.31</v>
      </c>
      <c r="C22" s="15">
        <v>1069474.69</v>
      </c>
      <c r="D22" s="13">
        <f t="shared" si="5"/>
        <v>2297414</v>
      </c>
      <c r="E22" s="15">
        <v>774775.07</v>
      </c>
      <c r="F22" s="15">
        <v>774775.07</v>
      </c>
      <c r="G22" s="13">
        <f t="shared" si="6"/>
        <v>1522638.9300000002</v>
      </c>
      <c r="H22" s="16" t="s">
        <v>38</v>
      </c>
    </row>
    <row r="23" spans="1:8">
      <c r="A23" s="14" t="s">
        <v>39</v>
      </c>
      <c r="B23" s="15">
        <v>697530</v>
      </c>
      <c r="C23" s="15">
        <v>161631</v>
      </c>
      <c r="D23" s="13">
        <f t="shared" si="5"/>
        <v>859161</v>
      </c>
      <c r="E23" s="15">
        <v>94807.27</v>
      </c>
      <c r="F23" s="15">
        <v>94807.27</v>
      </c>
      <c r="G23" s="13">
        <f t="shared" si="6"/>
        <v>764353.73</v>
      </c>
      <c r="H23" s="16" t="s">
        <v>40</v>
      </c>
    </row>
    <row r="24" spans="1:8">
      <c r="A24" s="14" t="s">
        <v>41</v>
      </c>
      <c r="B24" s="15">
        <v>988112</v>
      </c>
      <c r="C24" s="15">
        <v>0</v>
      </c>
      <c r="D24" s="13">
        <f t="shared" si="5"/>
        <v>988112</v>
      </c>
      <c r="E24" s="15">
        <v>438282.43</v>
      </c>
      <c r="F24" s="15">
        <v>438282.43</v>
      </c>
      <c r="G24" s="13">
        <f t="shared" si="6"/>
        <v>549829.57000000007</v>
      </c>
      <c r="H24" s="16" t="s">
        <v>42</v>
      </c>
    </row>
    <row r="25" spans="1:8">
      <c r="A25" s="14" t="s">
        <v>43</v>
      </c>
      <c r="B25" s="15">
        <v>114700</v>
      </c>
      <c r="C25" s="15">
        <v>921510</v>
      </c>
      <c r="D25" s="13">
        <f t="shared" si="5"/>
        <v>1036210</v>
      </c>
      <c r="E25" s="15">
        <v>48010.9</v>
      </c>
      <c r="F25" s="15">
        <v>48010.9</v>
      </c>
      <c r="G25" s="13">
        <f t="shared" si="6"/>
        <v>988199.1</v>
      </c>
      <c r="H25" s="16" t="s">
        <v>44</v>
      </c>
    </row>
    <row r="26" spans="1:8">
      <c r="A26" s="14" t="s">
        <v>45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  <c r="H26" s="16" t="s">
        <v>46</v>
      </c>
    </row>
    <row r="27" spans="1:8">
      <c r="A27" s="14" t="s">
        <v>47</v>
      </c>
      <c r="B27" s="15">
        <v>869603</v>
      </c>
      <c r="C27" s="15">
        <v>122601</v>
      </c>
      <c r="D27" s="13">
        <f t="shared" si="5"/>
        <v>992204</v>
      </c>
      <c r="E27" s="15">
        <v>111110.55</v>
      </c>
      <c r="F27" s="15">
        <v>111110.55</v>
      </c>
      <c r="G27" s="13">
        <f t="shared" si="6"/>
        <v>881093.45</v>
      </c>
      <c r="H27" s="16" t="s">
        <v>48</v>
      </c>
    </row>
    <row r="28" spans="1:8">
      <c r="A28" s="12" t="s">
        <v>49</v>
      </c>
      <c r="B28" s="13">
        <f>SUM(B29:B37)</f>
        <v>35007120.610000007</v>
      </c>
      <c r="C28" s="13">
        <f t="shared" ref="C28:G28" si="7">SUM(C29:C37)</f>
        <v>6910657.4500000002</v>
      </c>
      <c r="D28" s="13">
        <f t="shared" si="7"/>
        <v>41917778.059999995</v>
      </c>
      <c r="E28" s="13">
        <f t="shared" si="7"/>
        <v>17679002.650000002</v>
      </c>
      <c r="F28" s="13">
        <f t="shared" si="7"/>
        <v>17676280.650000002</v>
      </c>
      <c r="G28" s="13">
        <f t="shared" si="7"/>
        <v>24238775.409999996</v>
      </c>
    </row>
    <row r="29" spans="1:8">
      <c r="A29" s="14" t="s">
        <v>50</v>
      </c>
      <c r="B29" s="15">
        <v>3683811.21</v>
      </c>
      <c r="C29" s="15">
        <v>421620.36</v>
      </c>
      <c r="D29" s="13">
        <f t="shared" ref="D29:D82" si="8">B29+C29</f>
        <v>4105431.57</v>
      </c>
      <c r="E29" s="15">
        <v>2770251.65</v>
      </c>
      <c r="F29" s="15">
        <v>2770251.65</v>
      </c>
      <c r="G29" s="13">
        <f t="shared" ref="G29:G37" si="9">D29-E29</f>
        <v>1335179.92</v>
      </c>
      <c r="H29" s="16" t="s">
        <v>51</v>
      </c>
    </row>
    <row r="30" spans="1:8">
      <c r="A30" s="14" t="s">
        <v>52</v>
      </c>
      <c r="B30" s="15">
        <v>2759057.11</v>
      </c>
      <c r="C30" s="15">
        <v>330346.46000000002</v>
      </c>
      <c r="D30" s="13">
        <f t="shared" si="8"/>
        <v>3089403.57</v>
      </c>
      <c r="E30" s="15">
        <v>800468.31</v>
      </c>
      <c r="F30" s="15">
        <v>800468.31</v>
      </c>
      <c r="G30" s="13">
        <f t="shared" si="9"/>
        <v>2288935.2599999998</v>
      </c>
      <c r="H30" s="16" t="s">
        <v>53</v>
      </c>
    </row>
    <row r="31" spans="1:8">
      <c r="A31" s="14" t="s">
        <v>54</v>
      </c>
      <c r="B31" s="15">
        <v>6977657.3499999996</v>
      </c>
      <c r="C31" s="15">
        <v>-203766.66</v>
      </c>
      <c r="D31" s="13">
        <f t="shared" si="8"/>
        <v>6773890.6899999995</v>
      </c>
      <c r="E31" s="15">
        <v>2482292.02</v>
      </c>
      <c r="F31" s="15">
        <v>2482292.02</v>
      </c>
      <c r="G31" s="13">
        <f t="shared" si="9"/>
        <v>4291598.67</v>
      </c>
      <c r="H31" s="16" t="s">
        <v>55</v>
      </c>
    </row>
    <row r="32" spans="1:8">
      <c r="A32" s="14" t="s">
        <v>56</v>
      </c>
      <c r="B32" s="15">
        <v>2719156.97</v>
      </c>
      <c r="C32" s="15">
        <v>615979.80000000005</v>
      </c>
      <c r="D32" s="13">
        <f t="shared" si="8"/>
        <v>3335136.7700000005</v>
      </c>
      <c r="E32" s="15">
        <v>884737.37</v>
      </c>
      <c r="F32" s="15">
        <v>884737.37</v>
      </c>
      <c r="G32" s="13">
        <f t="shared" si="9"/>
        <v>2450399.4000000004</v>
      </c>
      <c r="H32" s="16" t="s">
        <v>57</v>
      </c>
    </row>
    <row r="33" spans="1:8">
      <c r="A33" s="14" t="s">
        <v>58</v>
      </c>
      <c r="B33" s="15">
        <v>11813479.560000001</v>
      </c>
      <c r="C33" s="15">
        <v>6076319.4100000001</v>
      </c>
      <c r="D33" s="13">
        <f t="shared" si="8"/>
        <v>17889798.969999999</v>
      </c>
      <c r="E33" s="15">
        <v>7081610.9800000004</v>
      </c>
      <c r="F33" s="15">
        <v>7078888.9800000004</v>
      </c>
      <c r="G33" s="13">
        <f t="shared" si="9"/>
        <v>10808187.989999998</v>
      </c>
      <c r="H33" s="16" t="s">
        <v>59</v>
      </c>
    </row>
    <row r="34" spans="1:8">
      <c r="A34" s="14" t="s">
        <v>60</v>
      </c>
      <c r="B34" s="15">
        <v>601043.26</v>
      </c>
      <c r="C34" s="15">
        <v>77350</v>
      </c>
      <c r="D34" s="13">
        <f t="shared" si="8"/>
        <v>678393.26</v>
      </c>
      <c r="E34" s="15">
        <v>94422.399999999994</v>
      </c>
      <c r="F34" s="15">
        <v>94422.399999999994</v>
      </c>
      <c r="G34" s="13">
        <f t="shared" si="9"/>
        <v>583970.86</v>
      </c>
      <c r="H34" s="16" t="s">
        <v>61</v>
      </c>
    </row>
    <row r="35" spans="1:8">
      <c r="A35" s="14" t="s">
        <v>62</v>
      </c>
      <c r="B35" s="15">
        <v>842994</v>
      </c>
      <c r="C35" s="15">
        <v>24000</v>
      </c>
      <c r="D35" s="13">
        <f t="shared" si="8"/>
        <v>866994</v>
      </c>
      <c r="E35" s="15">
        <v>172502.75</v>
      </c>
      <c r="F35" s="15">
        <v>172502.75</v>
      </c>
      <c r="G35" s="13">
        <f t="shared" si="9"/>
        <v>694491.25</v>
      </c>
      <c r="H35" s="16" t="s">
        <v>63</v>
      </c>
    </row>
    <row r="36" spans="1:8">
      <c r="A36" s="14" t="s">
        <v>64</v>
      </c>
      <c r="B36" s="15">
        <v>1442700</v>
      </c>
      <c r="C36" s="15">
        <v>115828.28</v>
      </c>
      <c r="D36" s="13">
        <f t="shared" si="8"/>
        <v>1558528.28</v>
      </c>
      <c r="E36" s="15">
        <v>513242.01</v>
      </c>
      <c r="F36" s="15">
        <v>513242.01</v>
      </c>
      <c r="G36" s="13">
        <f t="shared" si="9"/>
        <v>1045286.27</v>
      </c>
      <c r="H36" s="16" t="s">
        <v>65</v>
      </c>
    </row>
    <row r="37" spans="1:8">
      <c r="A37" s="14" t="s">
        <v>66</v>
      </c>
      <c r="B37" s="15">
        <v>4167221.15</v>
      </c>
      <c r="C37" s="15">
        <v>-547020.19999999995</v>
      </c>
      <c r="D37" s="13">
        <f t="shared" si="8"/>
        <v>3620200.95</v>
      </c>
      <c r="E37" s="15">
        <v>2879475.16</v>
      </c>
      <c r="F37" s="15">
        <v>2879475.16</v>
      </c>
      <c r="G37" s="13">
        <f t="shared" si="9"/>
        <v>740725.79</v>
      </c>
      <c r="H37" s="16" t="s">
        <v>67</v>
      </c>
    </row>
    <row r="38" spans="1:8">
      <c r="A38" s="12" t="s">
        <v>68</v>
      </c>
      <c r="B38" s="13">
        <f>SUM(B39:B47)</f>
        <v>3413914.28</v>
      </c>
      <c r="C38" s="13">
        <f t="shared" ref="C38:G38" si="10">SUM(C39:C47)</f>
        <v>2159389</v>
      </c>
      <c r="D38" s="13">
        <f t="shared" si="10"/>
        <v>5573303.2799999993</v>
      </c>
      <c r="E38" s="13">
        <f t="shared" si="10"/>
        <v>2587590.1399999997</v>
      </c>
      <c r="F38" s="13">
        <f t="shared" si="10"/>
        <v>2587590.1399999997</v>
      </c>
      <c r="G38" s="13">
        <f t="shared" si="10"/>
        <v>2985713.1399999997</v>
      </c>
    </row>
    <row r="39" spans="1:8">
      <c r="A39" s="14" t="s">
        <v>69</v>
      </c>
      <c r="B39" s="13">
        <v>0</v>
      </c>
      <c r="C39" s="13">
        <v>0</v>
      </c>
      <c r="D39" s="13">
        <f t="shared" si="8"/>
        <v>0</v>
      </c>
      <c r="E39" s="13">
        <v>0</v>
      </c>
      <c r="F39" s="13">
        <v>0</v>
      </c>
      <c r="G39" s="13">
        <f t="shared" ref="G39:G47" si="11">D39-E39</f>
        <v>0</v>
      </c>
      <c r="H39" s="16" t="s">
        <v>70</v>
      </c>
    </row>
    <row r="40" spans="1:8">
      <c r="A40" s="14" t="s">
        <v>71</v>
      </c>
      <c r="B40" s="15">
        <v>0</v>
      </c>
      <c r="C40" s="15">
        <v>1300000</v>
      </c>
      <c r="D40" s="13">
        <f t="shared" si="8"/>
        <v>1300000</v>
      </c>
      <c r="E40" s="15">
        <v>1000000</v>
      </c>
      <c r="F40" s="15">
        <v>1000000</v>
      </c>
      <c r="G40" s="13">
        <f t="shared" si="11"/>
        <v>300000</v>
      </c>
      <c r="H40" s="16" t="s">
        <v>72</v>
      </c>
    </row>
    <row r="41" spans="1:8">
      <c r="A41" s="14" t="s">
        <v>73</v>
      </c>
      <c r="B41" s="13">
        <v>0</v>
      </c>
      <c r="C41" s="13">
        <v>0</v>
      </c>
      <c r="D41" s="13">
        <f t="shared" si="8"/>
        <v>0</v>
      </c>
      <c r="E41" s="13">
        <v>0</v>
      </c>
      <c r="F41" s="13">
        <v>0</v>
      </c>
      <c r="G41" s="13">
        <f t="shared" si="11"/>
        <v>0</v>
      </c>
      <c r="H41" s="16" t="s">
        <v>74</v>
      </c>
    </row>
    <row r="42" spans="1:8">
      <c r="A42" s="14" t="s">
        <v>75</v>
      </c>
      <c r="B42" s="15">
        <v>3413914.28</v>
      </c>
      <c r="C42" s="15">
        <v>859389</v>
      </c>
      <c r="D42" s="13">
        <f t="shared" si="8"/>
        <v>4273303.2799999993</v>
      </c>
      <c r="E42" s="15">
        <v>1587590.14</v>
      </c>
      <c r="F42" s="15">
        <v>1587590.14</v>
      </c>
      <c r="G42" s="13">
        <f t="shared" si="11"/>
        <v>2685713.1399999997</v>
      </c>
      <c r="H42" s="16" t="s">
        <v>76</v>
      </c>
    </row>
    <row r="43" spans="1:8">
      <c r="A43" s="14" t="s">
        <v>77</v>
      </c>
      <c r="B43" s="13">
        <v>0</v>
      </c>
      <c r="C43" s="13">
        <v>0</v>
      </c>
      <c r="D43" s="13">
        <f t="shared" si="8"/>
        <v>0</v>
      </c>
      <c r="E43" s="13">
        <v>0</v>
      </c>
      <c r="F43" s="13">
        <v>0</v>
      </c>
      <c r="G43" s="13">
        <f t="shared" si="11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8"/>
        <v>0</v>
      </c>
      <c r="E44" s="13">
        <v>0</v>
      </c>
      <c r="F44" s="13">
        <v>0</v>
      </c>
      <c r="G44" s="13">
        <f t="shared" si="11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6" t="s">
        <v>84</v>
      </c>
    </row>
    <row r="48" spans="1:8">
      <c r="A48" s="12" t="s">
        <v>85</v>
      </c>
      <c r="B48" s="13">
        <f>SUM(B49:B57)</f>
        <v>2570500</v>
      </c>
      <c r="C48" s="13">
        <f t="shared" ref="C48:G48" si="12">SUM(C49:C57)</f>
        <v>29935756.039999999</v>
      </c>
      <c r="D48" s="13">
        <f t="shared" si="12"/>
        <v>32506256.039999999</v>
      </c>
      <c r="E48" s="13">
        <f t="shared" si="12"/>
        <v>5011488.45</v>
      </c>
      <c r="F48" s="13">
        <f t="shared" si="12"/>
        <v>5011488.45</v>
      </c>
      <c r="G48" s="13">
        <f t="shared" si="12"/>
        <v>27494767.589999996</v>
      </c>
    </row>
    <row r="49" spans="1:8">
      <c r="A49" s="14" t="s">
        <v>86</v>
      </c>
      <c r="B49" s="15">
        <v>1027000</v>
      </c>
      <c r="C49" s="15">
        <v>11730243.039999999</v>
      </c>
      <c r="D49" s="13">
        <f t="shared" si="8"/>
        <v>12757243.039999999</v>
      </c>
      <c r="E49" s="15">
        <v>1407127.2</v>
      </c>
      <c r="F49" s="15">
        <v>1407127.2</v>
      </c>
      <c r="G49" s="13">
        <f t="shared" ref="G49:G57" si="13">D49-E49</f>
        <v>11350115.84</v>
      </c>
      <c r="H49" s="16" t="s">
        <v>87</v>
      </c>
    </row>
    <row r="50" spans="1:8">
      <c r="A50" s="14" t="s">
        <v>88</v>
      </c>
      <c r="B50" s="15">
        <v>0</v>
      </c>
      <c r="C50" s="15">
        <v>1136479.8600000001</v>
      </c>
      <c r="D50" s="13">
        <f t="shared" si="8"/>
        <v>1136479.8600000001</v>
      </c>
      <c r="E50" s="15">
        <v>299073.09999999998</v>
      </c>
      <c r="F50" s="15">
        <v>299073.09999999998</v>
      </c>
      <c r="G50" s="13">
        <f t="shared" si="13"/>
        <v>837406.76000000013</v>
      </c>
      <c r="H50" s="16" t="s">
        <v>89</v>
      </c>
    </row>
    <row r="51" spans="1:8">
      <c r="A51" s="14" t="s">
        <v>90</v>
      </c>
      <c r="B51" s="15">
        <v>1070000</v>
      </c>
      <c r="C51" s="15">
        <v>1754857.14</v>
      </c>
      <c r="D51" s="13">
        <f t="shared" si="8"/>
        <v>2824857.1399999997</v>
      </c>
      <c r="E51" s="15">
        <v>52400</v>
      </c>
      <c r="F51" s="15">
        <v>52400</v>
      </c>
      <c r="G51" s="13">
        <f t="shared" si="13"/>
        <v>2772457.1399999997</v>
      </c>
      <c r="H51" s="16" t="s">
        <v>91</v>
      </c>
    </row>
    <row r="52" spans="1:8">
      <c r="A52" s="14" t="s">
        <v>92</v>
      </c>
      <c r="B52" s="15">
        <v>0</v>
      </c>
      <c r="C52" s="15">
        <v>5478000</v>
      </c>
      <c r="D52" s="13">
        <f t="shared" si="8"/>
        <v>5478000</v>
      </c>
      <c r="E52" s="15">
        <v>2673775</v>
      </c>
      <c r="F52" s="15">
        <v>2673775</v>
      </c>
      <c r="G52" s="13">
        <f t="shared" si="13"/>
        <v>2804225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13"/>
        <v>0</v>
      </c>
      <c r="H53" s="16" t="s">
        <v>95</v>
      </c>
    </row>
    <row r="54" spans="1:8">
      <c r="A54" s="14" t="s">
        <v>96</v>
      </c>
      <c r="B54" s="15">
        <v>473500</v>
      </c>
      <c r="C54" s="15">
        <v>9836176</v>
      </c>
      <c r="D54" s="13">
        <f t="shared" si="8"/>
        <v>10309676</v>
      </c>
      <c r="E54" s="15">
        <v>579113.15</v>
      </c>
      <c r="F54" s="15">
        <v>579113.15</v>
      </c>
      <c r="G54" s="13">
        <f t="shared" si="13"/>
        <v>9730562.8499999996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13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13"/>
        <v>0</v>
      </c>
      <c r="H56" s="16" t="s">
        <v>101</v>
      </c>
    </row>
    <row r="57" spans="1:8">
      <c r="A57" s="14" t="s">
        <v>102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13"/>
        <v>0</v>
      </c>
      <c r="H57" s="16" t="s">
        <v>103</v>
      </c>
    </row>
    <row r="58" spans="1:8">
      <c r="A58" s="12" t="s">
        <v>104</v>
      </c>
      <c r="B58" s="13">
        <f>SUM(B59:B61)</f>
        <v>0</v>
      </c>
      <c r="C58" s="13">
        <f t="shared" ref="C58:G58" si="14">SUM(C59:C61)</f>
        <v>20725688.129999999</v>
      </c>
      <c r="D58" s="13">
        <f t="shared" si="14"/>
        <v>20725688.129999999</v>
      </c>
      <c r="E58" s="13">
        <f t="shared" si="14"/>
        <v>5125330.03</v>
      </c>
      <c r="F58" s="13">
        <f t="shared" si="14"/>
        <v>5125330.03</v>
      </c>
      <c r="G58" s="13">
        <f t="shared" si="14"/>
        <v>15600358.099999998</v>
      </c>
    </row>
    <row r="59" spans="1:8">
      <c r="A59" s="14" t="s">
        <v>105</v>
      </c>
      <c r="B59" s="13">
        <v>0</v>
      </c>
      <c r="C59" s="13">
        <v>0</v>
      </c>
      <c r="D59" s="13">
        <f t="shared" si="8"/>
        <v>0</v>
      </c>
      <c r="E59" s="13">
        <v>0</v>
      </c>
      <c r="F59" s="13">
        <v>0</v>
      </c>
      <c r="G59" s="13">
        <f t="shared" ref="G59:G61" si="15">D59-E59</f>
        <v>0</v>
      </c>
      <c r="H59" s="16" t="s">
        <v>106</v>
      </c>
    </row>
    <row r="60" spans="1:8">
      <c r="A60" s="14" t="s">
        <v>107</v>
      </c>
      <c r="B60" s="15">
        <v>0</v>
      </c>
      <c r="C60" s="15">
        <v>20725688.129999999</v>
      </c>
      <c r="D60" s="13">
        <f t="shared" si="8"/>
        <v>20725688.129999999</v>
      </c>
      <c r="E60" s="15">
        <v>5125330.03</v>
      </c>
      <c r="F60" s="15">
        <v>5125330.03</v>
      </c>
      <c r="G60" s="13">
        <f t="shared" si="15"/>
        <v>15600358.099999998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15"/>
        <v>0</v>
      </c>
      <c r="H61" s="16" t="s">
        <v>110</v>
      </c>
    </row>
    <row r="62" spans="1:8">
      <c r="A62" s="12" t="s">
        <v>111</v>
      </c>
      <c r="B62" s="13">
        <f>SUM(B63:B67,B69:B70)</f>
        <v>0</v>
      </c>
      <c r="C62" s="13">
        <f t="shared" ref="C62:G62" si="16">SUM(C63:C67,C69:C70)</f>
        <v>0</v>
      </c>
      <c r="D62" s="13">
        <f t="shared" si="16"/>
        <v>0</v>
      </c>
      <c r="E62" s="13">
        <f t="shared" si="16"/>
        <v>0</v>
      </c>
      <c r="F62" s="13">
        <f t="shared" si="16"/>
        <v>0</v>
      </c>
      <c r="G62" s="13">
        <f t="shared" si="16"/>
        <v>0</v>
      </c>
    </row>
    <row r="63" spans="1:8">
      <c r="A63" s="14" t="s">
        <v>112</v>
      </c>
      <c r="B63" s="13">
        <v>0</v>
      </c>
      <c r="C63" s="13">
        <v>0</v>
      </c>
      <c r="D63" s="13">
        <f t="shared" si="8"/>
        <v>0</v>
      </c>
      <c r="E63" s="13">
        <v>0</v>
      </c>
      <c r="F63" s="13">
        <v>0</v>
      </c>
      <c r="G63" s="13">
        <f t="shared" ref="G63:G70" si="17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si="17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f t="shared" si="17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8"/>
        <v>0</v>
      </c>
      <c r="E69" s="13">
        <v>0</v>
      </c>
      <c r="F69" s="13">
        <v>0</v>
      </c>
      <c r="G69" s="13">
        <f t="shared" si="17"/>
        <v>0</v>
      </c>
      <c r="H69" s="16" t="s">
        <v>124</v>
      </c>
    </row>
    <row r="70" spans="1:8">
      <c r="A70" s="14" t="s">
        <v>125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8">
      <c r="A72" s="14" t="s">
        <v>128</v>
      </c>
      <c r="B72" s="13">
        <v>0</v>
      </c>
      <c r="C72" s="13">
        <v>0</v>
      </c>
      <c r="D72" s="13">
        <f t="shared" si="8"/>
        <v>0</v>
      </c>
      <c r="E72" s="13">
        <v>0</v>
      </c>
      <c r="F72" s="13">
        <v>0</v>
      </c>
      <c r="G72" s="13">
        <f t="shared" ref="G72:G74" si="19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8"/>
        <v>0</v>
      </c>
      <c r="E73" s="13">
        <v>0</v>
      </c>
      <c r="F73" s="13">
        <v>0</v>
      </c>
      <c r="G73" s="13">
        <f t="shared" si="19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si="8"/>
        <v>0</v>
      </c>
      <c r="E76" s="13">
        <v>0</v>
      </c>
      <c r="F76" s="13">
        <v>0</v>
      </c>
      <c r="G76" s="13">
        <f t="shared" ref="G76:G82" si="21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8"/>
        <v>0</v>
      </c>
      <c r="E77" s="13">
        <v>0</v>
      </c>
      <c r="F77" s="13">
        <v>0</v>
      </c>
      <c r="G77" s="13">
        <f t="shared" si="21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8"/>
        <v>0</v>
      </c>
      <c r="E78" s="13">
        <v>0</v>
      </c>
      <c r="F78" s="13">
        <v>0</v>
      </c>
      <c r="G78" s="13">
        <f t="shared" si="21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8"/>
        <v>0</v>
      </c>
      <c r="E80" s="13">
        <v>0</v>
      </c>
      <c r="F80" s="13">
        <v>0</v>
      </c>
      <c r="G80" s="13">
        <f t="shared" si="21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0</v>
      </c>
      <c r="C84" s="11">
        <f t="shared" ref="C84:G84" si="22">C85+C93+C103+C113+C123+C133+C137+C146+C150</f>
        <v>79584753.200000003</v>
      </c>
      <c r="D84" s="11">
        <f t="shared" si="22"/>
        <v>79584753.200000003</v>
      </c>
      <c r="E84" s="11">
        <f t="shared" si="22"/>
        <v>41843579.540000007</v>
      </c>
      <c r="F84" s="11">
        <f t="shared" si="22"/>
        <v>41843579.540000007</v>
      </c>
      <c r="G84" s="11">
        <f t="shared" si="22"/>
        <v>37741173.659999989</v>
      </c>
    </row>
    <row r="85" spans="1:8">
      <c r="A85" s="12" t="s">
        <v>15</v>
      </c>
      <c r="B85" s="13">
        <f>SUM(B86:B92)</f>
        <v>0</v>
      </c>
      <c r="C85" s="13">
        <f t="shared" ref="C85:G85" si="23">SUM(C86:C92)</f>
        <v>73149938.200000003</v>
      </c>
      <c r="D85" s="13">
        <f t="shared" si="23"/>
        <v>73149938.200000003</v>
      </c>
      <c r="E85" s="13">
        <f t="shared" si="23"/>
        <v>38790193.920000002</v>
      </c>
      <c r="F85" s="13">
        <f t="shared" si="23"/>
        <v>38790193.920000002</v>
      </c>
      <c r="G85" s="13">
        <f t="shared" si="23"/>
        <v>34359744.279999994</v>
      </c>
    </row>
    <row r="86" spans="1:8">
      <c r="A86" s="14" t="s">
        <v>16</v>
      </c>
      <c r="B86" s="15">
        <v>0</v>
      </c>
      <c r="C86" s="15">
        <v>37692672.189999998</v>
      </c>
      <c r="D86" s="13">
        <f t="shared" ref="D86:D92" si="24">B86+C86</f>
        <v>37692672.189999998</v>
      </c>
      <c r="E86" s="15">
        <v>23860622.18</v>
      </c>
      <c r="F86" s="15">
        <v>23860622.18</v>
      </c>
      <c r="G86" s="13">
        <f t="shared" ref="G86:G92" si="25">D86-E86</f>
        <v>13832050.009999998</v>
      </c>
      <c r="H86" s="16" t="s">
        <v>150</v>
      </c>
    </row>
    <row r="87" spans="1:8">
      <c r="A87" s="14" t="s">
        <v>18</v>
      </c>
      <c r="B87" s="13">
        <v>0</v>
      </c>
      <c r="C87" s="13">
        <v>0</v>
      </c>
      <c r="D87" s="13">
        <f t="shared" si="24"/>
        <v>0</v>
      </c>
      <c r="E87" s="13">
        <v>0</v>
      </c>
      <c r="F87" s="13">
        <v>0</v>
      </c>
      <c r="G87" s="13">
        <f t="shared" si="25"/>
        <v>0</v>
      </c>
      <c r="H87" s="16" t="s">
        <v>151</v>
      </c>
    </row>
    <row r="88" spans="1:8">
      <c r="A88" s="14" t="s">
        <v>20</v>
      </c>
      <c r="B88" s="15">
        <v>0</v>
      </c>
      <c r="C88" s="15">
        <v>20197740.960000001</v>
      </c>
      <c r="D88" s="13">
        <f t="shared" si="24"/>
        <v>20197740.960000001</v>
      </c>
      <c r="E88" s="15">
        <v>7908642.8700000001</v>
      </c>
      <c r="F88" s="15">
        <v>7908642.8700000001</v>
      </c>
      <c r="G88" s="13">
        <f t="shared" si="25"/>
        <v>12289098.09</v>
      </c>
      <c r="H88" s="16" t="s">
        <v>152</v>
      </c>
    </row>
    <row r="89" spans="1:8">
      <c r="A89" s="14" t="s">
        <v>22</v>
      </c>
      <c r="B89" s="15">
        <v>0</v>
      </c>
      <c r="C89" s="15">
        <v>8714375</v>
      </c>
      <c r="D89" s="13">
        <f t="shared" si="24"/>
        <v>8714375</v>
      </c>
      <c r="E89" s="15">
        <v>4981760.66</v>
      </c>
      <c r="F89" s="15">
        <v>4981760.66</v>
      </c>
      <c r="G89" s="13">
        <f t="shared" si="25"/>
        <v>3732614.34</v>
      </c>
      <c r="H89" s="16" t="s">
        <v>153</v>
      </c>
    </row>
    <row r="90" spans="1:8">
      <c r="A90" s="14" t="s">
        <v>24</v>
      </c>
      <c r="B90" s="15">
        <v>0</v>
      </c>
      <c r="C90" s="15">
        <v>2640062.85</v>
      </c>
      <c r="D90" s="13">
        <f t="shared" si="24"/>
        <v>2640062.85</v>
      </c>
      <c r="E90" s="15">
        <v>1495101.47</v>
      </c>
      <c r="F90" s="15">
        <v>1495101.47</v>
      </c>
      <c r="G90" s="13">
        <f t="shared" si="25"/>
        <v>1144961.3800000001</v>
      </c>
      <c r="H90" s="16" t="s">
        <v>154</v>
      </c>
    </row>
    <row r="91" spans="1:8">
      <c r="A91" s="14" t="s">
        <v>26</v>
      </c>
      <c r="B91" s="13">
        <v>0</v>
      </c>
      <c r="C91" s="13">
        <v>0</v>
      </c>
      <c r="D91" s="13">
        <f t="shared" si="24"/>
        <v>0</v>
      </c>
      <c r="E91" s="13">
        <v>0</v>
      </c>
      <c r="F91" s="13">
        <v>0</v>
      </c>
      <c r="G91" s="13">
        <f t="shared" si="25"/>
        <v>0</v>
      </c>
      <c r="H91" s="16" t="s">
        <v>155</v>
      </c>
    </row>
    <row r="92" spans="1:8">
      <c r="A92" s="14" t="s">
        <v>28</v>
      </c>
      <c r="B92" s="15">
        <v>0</v>
      </c>
      <c r="C92" s="15">
        <v>3905087.2</v>
      </c>
      <c r="D92" s="13">
        <f t="shared" si="24"/>
        <v>3905087.2</v>
      </c>
      <c r="E92" s="15">
        <v>544066.74</v>
      </c>
      <c r="F92" s="15">
        <v>544066.74</v>
      </c>
      <c r="G92" s="13">
        <f t="shared" si="25"/>
        <v>3361020.46</v>
      </c>
      <c r="H92" s="16" t="s">
        <v>156</v>
      </c>
    </row>
    <row r="93" spans="1:8">
      <c r="A93" s="12" t="s">
        <v>30</v>
      </c>
      <c r="B93" s="13">
        <f>SUM(B94:B102)</f>
        <v>0</v>
      </c>
      <c r="C93" s="13">
        <f t="shared" ref="C93:G93" si="26">SUM(C94:C102)</f>
        <v>1607618</v>
      </c>
      <c r="D93" s="13">
        <f t="shared" si="26"/>
        <v>1607618</v>
      </c>
      <c r="E93" s="13">
        <f t="shared" si="26"/>
        <v>396873.02</v>
      </c>
      <c r="F93" s="13">
        <f t="shared" si="26"/>
        <v>396873.02</v>
      </c>
      <c r="G93" s="13">
        <f t="shared" si="26"/>
        <v>1210744.98</v>
      </c>
    </row>
    <row r="94" spans="1:8">
      <c r="A94" s="14" t="s">
        <v>31</v>
      </c>
      <c r="B94" s="15">
        <v>0</v>
      </c>
      <c r="C94" s="15">
        <v>388402</v>
      </c>
      <c r="D94" s="13">
        <f t="shared" ref="D94:D102" si="27">B94+C94</f>
        <v>388402</v>
      </c>
      <c r="E94" s="15">
        <v>31242.799999999999</v>
      </c>
      <c r="F94" s="15">
        <v>31242.799999999999</v>
      </c>
      <c r="G94" s="13">
        <f t="shared" ref="G94:G102" si="28">D94-E94</f>
        <v>357159.2</v>
      </c>
      <c r="H94" s="16" t="s">
        <v>157</v>
      </c>
    </row>
    <row r="95" spans="1:8">
      <c r="A95" s="14" t="s">
        <v>33</v>
      </c>
      <c r="B95" s="15">
        <v>0</v>
      </c>
      <c r="C95" s="15">
        <v>3063</v>
      </c>
      <c r="D95" s="13">
        <f t="shared" si="27"/>
        <v>3063</v>
      </c>
      <c r="E95" s="15">
        <v>3062.4</v>
      </c>
      <c r="F95" s="15">
        <v>3062.4</v>
      </c>
      <c r="G95" s="13">
        <f t="shared" si="28"/>
        <v>0.59999999999990905</v>
      </c>
      <c r="H95" s="16" t="s">
        <v>158</v>
      </c>
    </row>
    <row r="96" spans="1:8">
      <c r="A96" s="14" t="s">
        <v>35</v>
      </c>
      <c r="B96" s="15">
        <v>0</v>
      </c>
      <c r="C96" s="15">
        <v>1000</v>
      </c>
      <c r="D96" s="13">
        <f t="shared" si="27"/>
        <v>1000</v>
      </c>
      <c r="E96" s="15">
        <v>0</v>
      </c>
      <c r="F96" s="15">
        <v>0</v>
      </c>
      <c r="G96" s="13">
        <f t="shared" si="28"/>
        <v>1000</v>
      </c>
      <c r="H96" s="16" t="s">
        <v>159</v>
      </c>
    </row>
    <row r="97" spans="1:8">
      <c r="A97" s="14" t="s">
        <v>37</v>
      </c>
      <c r="B97" s="15">
        <v>0</v>
      </c>
      <c r="C97" s="15">
        <v>417055</v>
      </c>
      <c r="D97" s="13">
        <f t="shared" si="27"/>
        <v>417055</v>
      </c>
      <c r="E97" s="15">
        <v>186419.98</v>
      </c>
      <c r="F97" s="15">
        <v>186419.98</v>
      </c>
      <c r="G97" s="13">
        <f t="shared" si="28"/>
        <v>230635.02</v>
      </c>
      <c r="H97" s="16" t="s">
        <v>160</v>
      </c>
    </row>
    <row r="98" spans="1:8">
      <c r="A98" s="21" t="s">
        <v>39</v>
      </c>
      <c r="B98" s="15">
        <v>0</v>
      </c>
      <c r="C98" s="15">
        <v>534000</v>
      </c>
      <c r="D98" s="13">
        <f t="shared" si="27"/>
        <v>534000</v>
      </c>
      <c r="E98" s="15">
        <v>147147.84</v>
      </c>
      <c r="F98" s="15">
        <v>147147.84</v>
      </c>
      <c r="G98" s="13">
        <f t="shared" si="28"/>
        <v>386852.16000000003</v>
      </c>
      <c r="H98" s="16" t="s">
        <v>161</v>
      </c>
    </row>
    <row r="99" spans="1:8">
      <c r="A99" s="14" t="s">
        <v>41</v>
      </c>
      <c r="B99" s="13">
        <v>0</v>
      </c>
      <c r="C99" s="13">
        <v>0</v>
      </c>
      <c r="D99" s="13">
        <f t="shared" si="27"/>
        <v>0</v>
      </c>
      <c r="E99" s="13">
        <v>0</v>
      </c>
      <c r="F99" s="13">
        <v>0</v>
      </c>
      <c r="G99" s="13">
        <f t="shared" si="28"/>
        <v>0</v>
      </c>
      <c r="H99" s="16" t="s">
        <v>162</v>
      </c>
    </row>
    <row r="100" spans="1:8">
      <c r="A100" s="14" t="s">
        <v>43</v>
      </c>
      <c r="B100" s="15">
        <v>0</v>
      </c>
      <c r="C100" s="15">
        <v>75098</v>
      </c>
      <c r="D100" s="13">
        <f t="shared" si="27"/>
        <v>75098</v>
      </c>
      <c r="E100" s="15">
        <v>0</v>
      </c>
      <c r="F100" s="15">
        <v>0</v>
      </c>
      <c r="G100" s="13">
        <f t="shared" si="28"/>
        <v>75098</v>
      </c>
      <c r="H100" s="16" t="s">
        <v>163</v>
      </c>
    </row>
    <row r="101" spans="1:8">
      <c r="A101" s="14" t="s">
        <v>45</v>
      </c>
      <c r="B101" s="13">
        <v>0</v>
      </c>
      <c r="C101" s="13">
        <v>0</v>
      </c>
      <c r="D101" s="13">
        <f t="shared" si="27"/>
        <v>0</v>
      </c>
      <c r="E101" s="13">
        <v>0</v>
      </c>
      <c r="F101" s="13">
        <v>0</v>
      </c>
      <c r="G101" s="13">
        <f t="shared" si="28"/>
        <v>0</v>
      </c>
      <c r="H101" s="16" t="s">
        <v>164</v>
      </c>
    </row>
    <row r="102" spans="1:8">
      <c r="A102" s="14" t="s">
        <v>47</v>
      </c>
      <c r="B102" s="15">
        <v>0</v>
      </c>
      <c r="C102" s="15">
        <v>189000</v>
      </c>
      <c r="D102" s="13">
        <f t="shared" si="27"/>
        <v>189000</v>
      </c>
      <c r="E102" s="15">
        <v>29000</v>
      </c>
      <c r="F102" s="15">
        <v>29000</v>
      </c>
      <c r="G102" s="13">
        <f t="shared" si="28"/>
        <v>160000</v>
      </c>
      <c r="H102" s="16" t="s">
        <v>165</v>
      </c>
    </row>
    <row r="103" spans="1:8">
      <c r="A103" s="12" t="s">
        <v>49</v>
      </c>
      <c r="B103" s="13">
        <f>SUM(B104:B112)</f>
        <v>0</v>
      </c>
      <c r="C103" s="13">
        <f t="shared" ref="C103:G103" si="29">SUM(C104:C112)</f>
        <v>4811897</v>
      </c>
      <c r="D103" s="13">
        <f t="shared" si="29"/>
        <v>4811897</v>
      </c>
      <c r="E103" s="13">
        <f t="shared" si="29"/>
        <v>2649772.6</v>
      </c>
      <c r="F103" s="13">
        <f t="shared" si="29"/>
        <v>2649772.6</v>
      </c>
      <c r="G103" s="13">
        <f t="shared" si="29"/>
        <v>2162124.4000000004</v>
      </c>
    </row>
    <row r="104" spans="1:8">
      <c r="A104" s="14" t="s">
        <v>50</v>
      </c>
      <c r="B104" s="15">
        <v>0</v>
      </c>
      <c r="C104" s="15">
        <v>200000</v>
      </c>
      <c r="D104" s="13">
        <f t="shared" ref="D104:D112" si="30">B104+C104</f>
        <v>200000</v>
      </c>
      <c r="E104" s="15">
        <v>153198</v>
      </c>
      <c r="F104" s="15">
        <v>153198</v>
      </c>
      <c r="G104" s="13">
        <f t="shared" ref="G104:G112" si="31">D104-E104</f>
        <v>46802</v>
      </c>
      <c r="H104" s="16" t="s">
        <v>166</v>
      </c>
    </row>
    <row r="105" spans="1:8">
      <c r="A105" s="14" t="s">
        <v>52</v>
      </c>
      <c r="B105" s="15">
        <v>0</v>
      </c>
      <c r="C105" s="15">
        <v>90000</v>
      </c>
      <c r="D105" s="13">
        <f t="shared" si="30"/>
        <v>90000</v>
      </c>
      <c r="E105" s="15">
        <v>10256.85</v>
      </c>
      <c r="F105" s="15">
        <v>10256.85</v>
      </c>
      <c r="G105" s="13">
        <f t="shared" si="31"/>
        <v>79743.149999999994</v>
      </c>
      <c r="H105" s="16" t="s">
        <v>167</v>
      </c>
    </row>
    <row r="106" spans="1:8">
      <c r="A106" s="14" t="s">
        <v>54</v>
      </c>
      <c r="B106" s="15">
        <v>0</v>
      </c>
      <c r="C106" s="15">
        <v>1592636.76</v>
      </c>
      <c r="D106" s="13">
        <f t="shared" si="30"/>
        <v>1592636.76</v>
      </c>
      <c r="E106" s="15">
        <v>1013735.48</v>
      </c>
      <c r="F106" s="15">
        <v>1013735.48</v>
      </c>
      <c r="G106" s="13">
        <f t="shared" si="31"/>
        <v>578901.28</v>
      </c>
      <c r="H106" s="16" t="s">
        <v>168</v>
      </c>
    </row>
    <row r="107" spans="1:8">
      <c r="A107" s="14" t="s">
        <v>56</v>
      </c>
      <c r="B107" s="15">
        <v>0</v>
      </c>
      <c r="C107" s="15">
        <v>219479.62</v>
      </c>
      <c r="D107" s="13">
        <f t="shared" si="30"/>
        <v>219479.62</v>
      </c>
      <c r="E107" s="15">
        <v>92738.99</v>
      </c>
      <c r="F107" s="15">
        <v>92738.99</v>
      </c>
      <c r="G107" s="13">
        <f t="shared" si="31"/>
        <v>126740.62999999999</v>
      </c>
      <c r="H107" s="16" t="s">
        <v>169</v>
      </c>
    </row>
    <row r="108" spans="1:8">
      <c r="A108" s="14" t="s">
        <v>58</v>
      </c>
      <c r="B108" s="15">
        <v>0</v>
      </c>
      <c r="C108" s="15">
        <v>2426760.2400000002</v>
      </c>
      <c r="D108" s="13">
        <f t="shared" si="30"/>
        <v>2426760.2400000002</v>
      </c>
      <c r="E108" s="15">
        <v>1149823.24</v>
      </c>
      <c r="F108" s="15">
        <v>1149823.24</v>
      </c>
      <c r="G108" s="13">
        <f t="shared" si="31"/>
        <v>1276937.0000000002</v>
      </c>
      <c r="H108" s="16" t="s">
        <v>170</v>
      </c>
    </row>
    <row r="109" spans="1:8">
      <c r="A109" s="14" t="s">
        <v>60</v>
      </c>
      <c r="B109" s="13">
        <v>0</v>
      </c>
      <c r="C109" s="13">
        <v>0</v>
      </c>
      <c r="D109" s="13">
        <f t="shared" si="30"/>
        <v>0</v>
      </c>
      <c r="E109" s="13">
        <v>0</v>
      </c>
      <c r="F109" s="13">
        <v>0</v>
      </c>
      <c r="G109" s="13">
        <f t="shared" si="31"/>
        <v>0</v>
      </c>
      <c r="H109" s="16" t="s">
        <v>171</v>
      </c>
    </row>
    <row r="110" spans="1:8">
      <c r="A110" s="14" t="s">
        <v>62</v>
      </c>
      <c r="B110" s="15">
        <v>0</v>
      </c>
      <c r="C110" s="15">
        <v>100500</v>
      </c>
      <c r="D110" s="13">
        <f t="shared" si="30"/>
        <v>100500</v>
      </c>
      <c r="E110" s="15">
        <v>92854.5</v>
      </c>
      <c r="F110" s="15">
        <v>92854.5</v>
      </c>
      <c r="G110" s="13">
        <f t="shared" si="31"/>
        <v>7645.5</v>
      </c>
      <c r="H110" s="16" t="s">
        <v>172</v>
      </c>
    </row>
    <row r="111" spans="1:8">
      <c r="A111" s="14" t="s">
        <v>64</v>
      </c>
      <c r="B111" s="15">
        <v>0</v>
      </c>
      <c r="C111" s="15">
        <v>182520.38</v>
      </c>
      <c r="D111" s="13">
        <f t="shared" si="30"/>
        <v>182520.38</v>
      </c>
      <c r="E111" s="15">
        <v>137165.54</v>
      </c>
      <c r="F111" s="15">
        <v>137165.54</v>
      </c>
      <c r="G111" s="13">
        <f t="shared" si="31"/>
        <v>45354.84</v>
      </c>
      <c r="H111" s="16" t="s">
        <v>173</v>
      </c>
    </row>
    <row r="112" spans="1:8">
      <c r="A112" s="14" t="s">
        <v>66</v>
      </c>
      <c r="B112" s="13">
        <v>0</v>
      </c>
      <c r="C112" s="13">
        <v>0</v>
      </c>
      <c r="D112" s="13">
        <f t="shared" si="30"/>
        <v>0</v>
      </c>
      <c r="E112" s="13">
        <v>0</v>
      </c>
      <c r="F112" s="13">
        <v>0</v>
      </c>
      <c r="G112" s="13">
        <f t="shared" si="31"/>
        <v>0</v>
      </c>
      <c r="H112" s="16" t="s">
        <v>174</v>
      </c>
    </row>
    <row r="113" spans="1:8">
      <c r="A113" s="12" t="s">
        <v>68</v>
      </c>
      <c r="B113" s="13">
        <f>SUM(B114:B122)</f>
        <v>0</v>
      </c>
      <c r="C113" s="13">
        <f t="shared" ref="C113:G113" si="32">SUM(C114:C122)</f>
        <v>5300</v>
      </c>
      <c r="D113" s="13">
        <f t="shared" si="32"/>
        <v>5300</v>
      </c>
      <c r="E113" s="13">
        <f t="shared" si="32"/>
        <v>0</v>
      </c>
      <c r="F113" s="13">
        <f t="shared" si="32"/>
        <v>0</v>
      </c>
      <c r="G113" s="13">
        <f t="shared" si="32"/>
        <v>5300</v>
      </c>
    </row>
    <row r="114" spans="1:8">
      <c r="A114" s="14" t="s">
        <v>69</v>
      </c>
      <c r="B114" s="13">
        <v>0</v>
      </c>
      <c r="C114" s="13">
        <v>0</v>
      </c>
      <c r="D114" s="13">
        <f t="shared" ref="D114:D122" si="33">B114+C114</f>
        <v>0</v>
      </c>
      <c r="E114" s="13">
        <v>0</v>
      </c>
      <c r="F114" s="13">
        <v>0</v>
      </c>
      <c r="G114" s="13">
        <f t="shared" ref="G114:G122" si="34">D114-E114</f>
        <v>0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33"/>
        <v>0</v>
      </c>
      <c r="E115" s="13">
        <v>0</v>
      </c>
      <c r="F115" s="13">
        <v>0</v>
      </c>
      <c r="G115" s="13">
        <f t="shared" si="34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33"/>
        <v>0</v>
      </c>
      <c r="E116" s="13">
        <v>0</v>
      </c>
      <c r="F116" s="13">
        <v>0</v>
      </c>
      <c r="G116" s="13">
        <f t="shared" si="34"/>
        <v>0</v>
      </c>
      <c r="H116" s="16" t="s">
        <v>177</v>
      </c>
    </row>
    <row r="117" spans="1:8">
      <c r="A117" s="14" t="s">
        <v>75</v>
      </c>
      <c r="B117" s="15">
        <v>0</v>
      </c>
      <c r="C117" s="15">
        <v>5300</v>
      </c>
      <c r="D117" s="13">
        <f t="shared" si="33"/>
        <v>5300</v>
      </c>
      <c r="E117" s="15">
        <v>0</v>
      </c>
      <c r="F117" s="15">
        <v>0</v>
      </c>
      <c r="G117" s="13">
        <f t="shared" si="34"/>
        <v>5300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3"/>
        <v>0</v>
      </c>
      <c r="E118" s="13">
        <v>0</v>
      </c>
      <c r="F118" s="13">
        <v>0</v>
      </c>
      <c r="G118" s="13">
        <f t="shared" si="34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35">SUM(C124:C132)</f>
        <v>10000</v>
      </c>
      <c r="D123" s="13">
        <f t="shared" si="35"/>
        <v>10000</v>
      </c>
      <c r="E123" s="13">
        <f t="shared" si="35"/>
        <v>6740</v>
      </c>
      <c r="F123" s="13">
        <f t="shared" si="35"/>
        <v>6740</v>
      </c>
      <c r="G123" s="13">
        <f t="shared" si="35"/>
        <v>3260</v>
      </c>
    </row>
    <row r="124" spans="1:8">
      <c r="A124" s="14" t="s">
        <v>86</v>
      </c>
      <c r="B124" s="15">
        <v>0</v>
      </c>
      <c r="C124" s="15">
        <v>10000</v>
      </c>
      <c r="D124" s="13">
        <f t="shared" ref="D124:D132" si="36">B124+C124</f>
        <v>10000</v>
      </c>
      <c r="E124" s="15">
        <v>6740</v>
      </c>
      <c r="F124" s="15">
        <v>6740</v>
      </c>
      <c r="G124" s="13">
        <f t="shared" ref="G124:G132" si="37">D124-E124</f>
        <v>3260</v>
      </c>
      <c r="H124" s="16" t="s">
        <v>182</v>
      </c>
    </row>
    <row r="125" spans="1:8">
      <c r="A125" s="14" t="s">
        <v>88</v>
      </c>
      <c r="B125" s="13">
        <v>0</v>
      </c>
      <c r="C125" s="13">
        <v>0</v>
      </c>
      <c r="D125" s="13">
        <f t="shared" si="36"/>
        <v>0</v>
      </c>
      <c r="E125" s="13">
        <v>0</v>
      </c>
      <c r="F125" s="13">
        <v>0</v>
      </c>
      <c r="G125" s="13">
        <f t="shared" si="37"/>
        <v>0</v>
      </c>
      <c r="H125" s="16" t="s">
        <v>183</v>
      </c>
    </row>
    <row r="126" spans="1:8">
      <c r="A126" s="14" t="s">
        <v>90</v>
      </c>
      <c r="B126" s="13">
        <v>0</v>
      </c>
      <c r="C126" s="13">
        <v>0</v>
      </c>
      <c r="D126" s="13">
        <f t="shared" si="36"/>
        <v>0</v>
      </c>
      <c r="E126" s="13">
        <v>0</v>
      </c>
      <c r="F126" s="13">
        <v>0</v>
      </c>
      <c r="G126" s="13">
        <f t="shared" si="37"/>
        <v>0</v>
      </c>
      <c r="H126" s="16" t="s">
        <v>184</v>
      </c>
    </row>
    <row r="127" spans="1:8">
      <c r="A127" s="14" t="s">
        <v>92</v>
      </c>
      <c r="B127" s="13">
        <v>0</v>
      </c>
      <c r="C127" s="13">
        <v>0</v>
      </c>
      <c r="D127" s="13">
        <f t="shared" si="36"/>
        <v>0</v>
      </c>
      <c r="E127" s="13">
        <v>0</v>
      </c>
      <c r="F127" s="13">
        <v>0</v>
      </c>
      <c r="G127" s="13">
        <f t="shared" si="37"/>
        <v>0</v>
      </c>
      <c r="H127" s="16" t="s">
        <v>185</v>
      </c>
    </row>
    <row r="128" spans="1:8">
      <c r="A128" s="14" t="s">
        <v>94</v>
      </c>
      <c r="B128" s="13">
        <v>0</v>
      </c>
      <c r="C128" s="13">
        <v>0</v>
      </c>
      <c r="D128" s="13">
        <f t="shared" si="36"/>
        <v>0</v>
      </c>
      <c r="E128" s="13">
        <v>0</v>
      </c>
      <c r="F128" s="13">
        <v>0</v>
      </c>
      <c r="G128" s="13">
        <f t="shared" si="37"/>
        <v>0</v>
      </c>
      <c r="H128" s="16" t="s">
        <v>186</v>
      </c>
    </row>
    <row r="129" spans="1:8">
      <c r="A129" s="14" t="s">
        <v>96</v>
      </c>
      <c r="B129" s="13">
        <v>0</v>
      </c>
      <c r="C129" s="13">
        <v>0</v>
      </c>
      <c r="D129" s="13">
        <f t="shared" si="36"/>
        <v>0</v>
      </c>
      <c r="E129" s="13">
        <v>0</v>
      </c>
      <c r="F129" s="13">
        <v>0</v>
      </c>
      <c r="G129" s="13">
        <f t="shared" si="37"/>
        <v>0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6"/>
        <v>0</v>
      </c>
      <c r="E130" s="13">
        <v>0</v>
      </c>
      <c r="F130" s="13">
        <v>0</v>
      </c>
      <c r="G130" s="13">
        <f t="shared" si="37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6" t="s">
        <v>189</v>
      </c>
    </row>
    <row r="132" spans="1:8">
      <c r="A132" s="14" t="s">
        <v>102</v>
      </c>
      <c r="B132" s="13">
        <v>0</v>
      </c>
      <c r="C132" s="13">
        <v>0</v>
      </c>
      <c r="D132" s="13">
        <f t="shared" si="36"/>
        <v>0</v>
      </c>
      <c r="E132" s="13">
        <v>0</v>
      </c>
      <c r="F132" s="13">
        <v>0</v>
      </c>
      <c r="G132" s="13">
        <f t="shared" si="37"/>
        <v>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38">SUM(C134:C136)</f>
        <v>0</v>
      </c>
      <c r="D133" s="13">
        <f t="shared" si="38"/>
        <v>0</v>
      </c>
      <c r="E133" s="13">
        <f t="shared" si="38"/>
        <v>0</v>
      </c>
      <c r="F133" s="13">
        <f t="shared" si="38"/>
        <v>0</v>
      </c>
      <c r="G133" s="13">
        <f t="shared" si="38"/>
        <v>0</v>
      </c>
    </row>
    <row r="134" spans="1:8">
      <c r="A134" s="14" t="s">
        <v>105</v>
      </c>
      <c r="B134" s="13">
        <v>0</v>
      </c>
      <c r="C134" s="13">
        <v>0</v>
      </c>
      <c r="D134" s="13">
        <f t="shared" ref="D134:D157" si="39">B134+C134</f>
        <v>0</v>
      </c>
      <c r="E134" s="13">
        <v>0</v>
      </c>
      <c r="F134" s="13">
        <v>0</v>
      </c>
      <c r="G134" s="13">
        <f t="shared" ref="G134:G136" si="40">D134-E134</f>
        <v>0</v>
      </c>
      <c r="H134" s="16" t="s">
        <v>191</v>
      </c>
    </row>
    <row r="135" spans="1:8">
      <c r="A135" s="14" t="s">
        <v>107</v>
      </c>
      <c r="B135" s="13">
        <v>0</v>
      </c>
      <c r="C135" s="13">
        <v>0</v>
      </c>
      <c r="D135" s="13">
        <f t="shared" si="39"/>
        <v>0</v>
      </c>
      <c r="E135" s="13">
        <v>0</v>
      </c>
      <c r="F135" s="13">
        <v>0</v>
      </c>
      <c r="G135" s="13">
        <f t="shared" si="40"/>
        <v>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9"/>
        <v>0</v>
      </c>
      <c r="E136" s="13">
        <v>0</v>
      </c>
      <c r="F136" s="13">
        <v>0</v>
      </c>
      <c r="G136" s="13">
        <f t="shared" si="40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9"/>
        <v>0</v>
      </c>
      <c r="E138" s="13">
        <v>0</v>
      </c>
      <c r="F138" s="13">
        <v>0</v>
      </c>
      <c r="G138" s="13">
        <f t="shared" ref="G138:G145" si="42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si="42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43">SUM(C147:C149)</f>
        <v>0</v>
      </c>
      <c r="D146" s="13">
        <f t="shared" si="43"/>
        <v>0</v>
      </c>
      <c r="E146" s="13">
        <f t="shared" si="43"/>
        <v>0</v>
      </c>
      <c r="F146" s="13">
        <f t="shared" si="43"/>
        <v>0</v>
      </c>
      <c r="G146" s="13">
        <f t="shared" si="43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9"/>
        <v>0</v>
      </c>
      <c r="E147" s="13">
        <v>0</v>
      </c>
      <c r="F147" s="13">
        <v>0</v>
      </c>
      <c r="G147" s="13">
        <f t="shared" ref="G147:G149" si="44"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si="44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9"/>
        <v>0</v>
      </c>
      <c r="E149" s="13">
        <v>0</v>
      </c>
      <c r="F149" s="13">
        <v>0</v>
      </c>
      <c r="G149" s="13">
        <f t="shared" si="44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39"/>
        <v>0</v>
      </c>
      <c r="E151" s="13">
        <v>0</v>
      </c>
      <c r="F151" s="13">
        <v>0</v>
      </c>
      <c r="G151" s="13">
        <f t="shared" ref="G151:G157" si="46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39"/>
        <v>0</v>
      </c>
      <c r="E152" s="13">
        <v>0</v>
      </c>
      <c r="F152" s="13">
        <v>0</v>
      </c>
      <c r="G152" s="13">
        <f t="shared" si="46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9"/>
        <v>0</v>
      </c>
      <c r="E153" s="13">
        <v>0</v>
      </c>
      <c r="F153" s="13">
        <v>0</v>
      </c>
      <c r="G153" s="13">
        <f t="shared" si="46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>B9+B84</f>
        <v>140247617.46000001</v>
      </c>
      <c r="C159" s="11">
        <f t="shared" ref="C159:G159" si="47">C9+C84</f>
        <v>144403752.43000001</v>
      </c>
      <c r="D159" s="11">
        <f t="shared" si="47"/>
        <v>284651369.88999999</v>
      </c>
      <c r="E159" s="11">
        <f t="shared" si="47"/>
        <v>144036829.76000002</v>
      </c>
      <c r="F159" s="11">
        <f t="shared" si="47"/>
        <v>144034107.76000002</v>
      </c>
      <c r="G159" s="11">
        <f t="shared" si="47"/>
        <v>140614540.13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1">
      <c r="A161" s="3" t="s">
        <v>212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4" fitToHeight="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2023-10-26T21:43:13Z</cp:lastPrinted>
  <dcterms:created xsi:type="dcterms:W3CDTF">2023-10-26T21:42:06Z</dcterms:created>
  <dcterms:modified xsi:type="dcterms:W3CDTF">2023-10-26T21:43:16Z</dcterms:modified>
</cp:coreProperties>
</file>