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santillan\Desktop\EDOS FINANCIEROS 3 TRIMESTRE 2019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H33" i="1" s="1"/>
  <c r="D32" i="1"/>
  <c r="G32" i="1" s="1"/>
  <c r="H32" i="1" s="1"/>
  <c r="G31" i="1"/>
  <c r="H31" i="1" s="1"/>
  <c r="G30" i="1"/>
  <c r="H30" i="1" s="1"/>
  <c r="G29" i="1"/>
  <c r="H29" i="1" s="1"/>
  <c r="G28" i="1"/>
  <c r="H28" i="1" s="1"/>
  <c r="D27" i="1"/>
  <c r="G27" i="1" s="1"/>
  <c r="H27" i="1" s="1"/>
  <c r="D26" i="1"/>
  <c r="G26" i="1" s="1"/>
  <c r="H26" i="1" s="1"/>
  <c r="G25" i="1"/>
  <c r="H25" i="1" s="1"/>
  <c r="F24" i="1"/>
  <c r="E24" i="1"/>
  <c r="G23" i="1"/>
  <c r="H23" i="1" s="1"/>
  <c r="G22" i="1"/>
  <c r="K22" i="1" s="1"/>
  <c r="D21" i="1"/>
  <c r="G21" i="1" s="1"/>
  <c r="H21" i="1" s="1"/>
  <c r="G20" i="1"/>
  <c r="H20" i="1" s="1"/>
  <c r="D20" i="1"/>
  <c r="G19" i="1"/>
  <c r="H19" i="1" s="1"/>
  <c r="G18" i="1"/>
  <c r="H18" i="1" s="1"/>
  <c r="G17" i="1"/>
  <c r="H17" i="1" s="1"/>
  <c r="G16" i="1"/>
  <c r="H16" i="1" s="1"/>
  <c r="G14" i="1"/>
  <c r="H14" i="1" s="1"/>
  <c r="F14" i="1"/>
  <c r="E14" i="1"/>
  <c r="E12" i="1" s="1"/>
  <c r="D14" i="1"/>
  <c r="G13" i="1"/>
  <c r="F12" i="1" l="1"/>
  <c r="H34" i="1"/>
  <c r="K34" i="1"/>
  <c r="H22" i="1"/>
  <c r="D24" i="1"/>
  <c r="G24" i="1" l="1"/>
  <c r="H24" i="1" s="1"/>
  <c r="H12" i="1" s="1"/>
  <c r="D12" i="1"/>
  <c r="G12" i="1" s="1"/>
</calcChain>
</file>

<file path=xl/sharedStrings.xml><?xml version="1.0" encoding="utf-8"?>
<sst xmlns="http://schemas.openxmlformats.org/spreadsheetml/2006/main" count="36" uniqueCount="35">
  <si>
    <t>INFORMACIÓN FINANCIERA</t>
  </si>
  <si>
    <t>ESTADO ANALITICO DEL ACTIVO</t>
  </si>
  <si>
    <t>DEL 01 DE ENERO AL 30 DE SEPTIEMBRE DEL 2019</t>
  </si>
  <si>
    <t>(PESOS)</t>
  </si>
  <si>
    <t>Ente Público:</t>
  </si>
  <si>
    <t>INSTITUTO TECNOLOGICO SUPERIOR DE IRAPUATO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</si>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</sst>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3" borderId="0" xfId="0" applyFont="1" applyFill="1" applyBorder="1" applyAlignment="1"/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3" fontId="4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3" fillId="3" borderId="0" xfId="1" applyNumberFormat="1" applyFont="1" applyFill="1" applyBorder="1" applyAlignment="1">
      <alignment vertical="top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2" fillId="3" borderId="0" xfId="1" applyNumberFormat="1" applyFont="1" applyFill="1" applyBorder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3" applyNumberFormat="1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torres/Desktop/INFO.%20C.P.%20MARTHA/EDOS.%20FIN.%202017/2do%20Trimestre/EDOS.%20FIN.%202DO%20TRIM%202017-AL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"/>
      <sheetName val="Gto Federalizado"/>
      <sheetName val="BMu"/>
      <sheetName val="BInmu"/>
    </sheetNames>
    <sheetDataSet>
      <sheetData sheetId="0" refreshError="1">
        <row r="16">
          <cell r="D16">
            <v>61255034.409999996</v>
          </cell>
        </row>
        <row r="20">
          <cell r="E20">
            <v>0</v>
          </cell>
        </row>
        <row r="21">
          <cell r="E21">
            <v>0</v>
          </cell>
        </row>
        <row r="22">
          <cell r="D22">
            <v>147358</v>
          </cell>
        </row>
        <row r="29">
          <cell r="E29">
            <v>0</v>
          </cell>
        </row>
        <row r="30">
          <cell r="E30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B16" sqref="B16:C16"/>
    </sheetView>
  </sheetViews>
  <sheetFormatPr baseColWidth="10" defaultRowHeight="12.75" x14ac:dyDescent="0.2"/>
  <cols>
    <col min="1" max="1" width="1.140625" style="3" customWidth="1"/>
    <col min="2" max="2" width="11.7109375" style="3" customWidth="1"/>
    <col min="3" max="3" width="54.42578125" style="3" customWidth="1"/>
    <col min="4" max="4" width="19.140625" style="39" customWidth="1"/>
    <col min="5" max="5" width="19.28515625" style="3" customWidth="1"/>
    <col min="6" max="6" width="20.7109375" style="3" customWidth="1"/>
    <col min="7" max="7" width="21.28515625" style="3" customWidth="1"/>
    <col min="8" max="8" width="21" style="3" customWidth="1"/>
    <col min="9" max="10" width="1.140625" style="3" customWidth="1"/>
    <col min="11" max="16384" width="11.42578125" style="3"/>
  </cols>
  <sheetData>
    <row r="1" spans="1:11" s="4" customFormat="1" x14ac:dyDescent="0.2">
      <c r="A1" s="1"/>
      <c r="B1" s="2"/>
      <c r="C1" s="59" t="s">
        <v>0</v>
      </c>
      <c r="D1" s="59"/>
      <c r="E1" s="59"/>
      <c r="F1" s="59"/>
      <c r="G1" s="59"/>
      <c r="H1" s="2"/>
      <c r="I1" s="2"/>
      <c r="J1" s="3"/>
      <c r="K1" s="3"/>
    </row>
    <row r="2" spans="1:11" s="4" customFormat="1" ht="14.1" customHeight="1" x14ac:dyDescent="0.2">
      <c r="A2" s="1"/>
      <c r="B2" s="2"/>
      <c r="C2" s="59" t="s">
        <v>1</v>
      </c>
      <c r="D2" s="59"/>
      <c r="E2" s="59"/>
      <c r="F2" s="59"/>
      <c r="G2" s="59"/>
      <c r="H2" s="2"/>
      <c r="I2" s="2"/>
      <c r="J2" s="5"/>
      <c r="K2" s="3"/>
    </row>
    <row r="3" spans="1:11" s="4" customFormat="1" ht="14.1" customHeight="1" x14ac:dyDescent="0.2">
      <c r="A3" s="6"/>
      <c r="B3" s="6"/>
      <c r="C3" s="60" t="s">
        <v>2</v>
      </c>
      <c r="D3" s="60"/>
      <c r="E3" s="60"/>
      <c r="F3" s="60"/>
      <c r="G3" s="60"/>
      <c r="H3" s="6"/>
      <c r="I3" s="2"/>
      <c r="J3" s="5"/>
      <c r="K3" s="3"/>
    </row>
    <row r="4" spans="1:11" s="4" customFormat="1" ht="14.1" customHeight="1" x14ac:dyDescent="0.2">
      <c r="A4" s="1"/>
      <c r="B4" s="2"/>
      <c r="C4" s="59" t="s">
        <v>3</v>
      </c>
      <c r="D4" s="59"/>
      <c r="E4" s="59"/>
      <c r="F4" s="59"/>
      <c r="G4" s="59"/>
      <c r="H4" s="2"/>
      <c r="I4" s="2"/>
      <c r="J4" s="5"/>
      <c r="K4" s="3"/>
    </row>
    <row r="5" spans="1:11" s="4" customFormat="1" ht="20.100000000000001" customHeight="1" x14ac:dyDescent="0.2">
      <c r="A5" s="7"/>
      <c r="B5" s="8"/>
      <c r="C5" s="8" t="s">
        <v>4</v>
      </c>
      <c r="D5" s="61" t="s">
        <v>5</v>
      </c>
      <c r="E5" s="61"/>
      <c r="F5" s="61"/>
      <c r="H5" s="9"/>
      <c r="I5" s="9"/>
    </row>
    <row r="6" spans="1:11" s="4" customFormat="1" ht="6.75" customHeight="1" x14ac:dyDescent="0.2">
      <c r="A6" s="50"/>
      <c r="B6" s="50"/>
      <c r="C6" s="50"/>
      <c r="D6" s="50"/>
      <c r="E6" s="50"/>
      <c r="F6" s="50"/>
      <c r="G6" s="50"/>
      <c r="H6" s="50"/>
      <c r="I6" s="50"/>
    </row>
    <row r="7" spans="1:11" s="4" customFormat="1" ht="3" customHeight="1" x14ac:dyDescent="0.2">
      <c r="A7" s="50"/>
      <c r="B7" s="50"/>
      <c r="C7" s="50"/>
      <c r="D7" s="50"/>
      <c r="E7" s="50"/>
      <c r="F7" s="50"/>
      <c r="G7" s="50"/>
      <c r="H7" s="50"/>
      <c r="I7" s="50"/>
    </row>
    <row r="8" spans="1:11" s="14" customFormat="1" x14ac:dyDescent="0.2">
      <c r="A8" s="10"/>
      <c r="B8" s="51" t="s">
        <v>6</v>
      </c>
      <c r="C8" s="51"/>
      <c r="D8" s="11" t="s">
        <v>7</v>
      </c>
      <c r="E8" s="11" t="s">
        <v>8</v>
      </c>
      <c r="F8" s="12" t="s">
        <v>9</v>
      </c>
      <c r="G8" s="12" t="s">
        <v>10</v>
      </c>
      <c r="H8" s="12" t="s">
        <v>11</v>
      </c>
      <c r="I8" s="13"/>
    </row>
    <row r="9" spans="1:11" s="14" customFormat="1" x14ac:dyDescent="0.2">
      <c r="A9" s="15"/>
      <c r="B9" s="52"/>
      <c r="C9" s="52"/>
      <c r="D9" s="16">
        <v>1</v>
      </c>
      <c r="E9" s="16">
        <v>2</v>
      </c>
      <c r="F9" s="17">
        <v>3</v>
      </c>
      <c r="G9" s="17" t="s">
        <v>12</v>
      </c>
      <c r="H9" s="17" t="s">
        <v>13</v>
      </c>
      <c r="I9" s="18"/>
    </row>
    <row r="10" spans="1:11" s="4" customFormat="1" ht="3" customHeight="1" x14ac:dyDescent="0.2">
      <c r="A10" s="53"/>
      <c r="B10" s="50"/>
      <c r="C10" s="50"/>
      <c r="D10" s="50"/>
      <c r="E10" s="50"/>
      <c r="F10" s="50"/>
      <c r="G10" s="50"/>
      <c r="H10" s="50"/>
      <c r="I10" s="54"/>
    </row>
    <row r="11" spans="1:11" s="4" customFormat="1" ht="3" customHeight="1" x14ac:dyDescent="0.2">
      <c r="A11" s="55"/>
      <c r="B11" s="56"/>
      <c r="C11" s="56"/>
      <c r="D11" s="56"/>
      <c r="E11" s="56"/>
      <c r="F11" s="56"/>
      <c r="G11" s="56"/>
      <c r="H11" s="56"/>
      <c r="I11" s="57"/>
      <c r="J11" s="3"/>
      <c r="K11" s="3"/>
    </row>
    <row r="12" spans="1:11" s="4" customFormat="1" x14ac:dyDescent="0.2">
      <c r="A12" s="19"/>
      <c r="B12" s="58" t="s">
        <v>14</v>
      </c>
      <c r="C12" s="58"/>
      <c r="D12" s="20">
        <f>+D14+D24</f>
        <v>453655062.43000001</v>
      </c>
      <c r="E12" s="20">
        <f>+E14+E24</f>
        <v>565697612.12</v>
      </c>
      <c r="F12" s="20">
        <f>+F14+F24</f>
        <v>537201510.21000004</v>
      </c>
      <c r="G12" s="20">
        <f>D12+E12-F12</f>
        <v>482151164.33999991</v>
      </c>
      <c r="H12" s="20">
        <f>+H14+H24</f>
        <v>28496101.909999952</v>
      </c>
      <c r="I12" s="21"/>
      <c r="J12" s="3"/>
      <c r="K12" s="3"/>
    </row>
    <row r="13" spans="1:11" s="4" customFormat="1" ht="5.0999999999999996" customHeight="1" x14ac:dyDescent="0.2">
      <c r="A13" s="19"/>
      <c r="B13" s="22"/>
      <c r="C13" s="22"/>
      <c r="D13" s="20"/>
      <c r="E13" s="20"/>
      <c r="F13" s="20"/>
      <c r="G13" s="20">
        <f t="shared" ref="G13" si="0">+D13+E13-F13</f>
        <v>0</v>
      </c>
      <c r="H13" s="20"/>
      <c r="I13" s="21"/>
      <c r="J13" s="3"/>
      <c r="K13" s="3"/>
    </row>
    <row r="14" spans="1:11" s="4" customFormat="1" x14ac:dyDescent="0.2">
      <c r="A14" s="23"/>
      <c r="B14" s="49" t="s">
        <v>15</v>
      </c>
      <c r="C14" s="49"/>
      <c r="D14" s="24">
        <f>SUM(D16:D22)</f>
        <v>65650277.609999999</v>
      </c>
      <c r="E14" s="24">
        <f>SUM(E16:E22)</f>
        <v>560465004.36000001</v>
      </c>
      <c r="F14" s="24">
        <f>SUM(F16:F22)</f>
        <v>535487722.40000004</v>
      </c>
      <c r="G14" s="20">
        <f>+G16+G17+G18+G19+G22</f>
        <v>90627559.569999963</v>
      </c>
      <c r="H14" s="24">
        <f>+G14-D14</f>
        <v>24977281.959999964</v>
      </c>
      <c r="I14" s="25"/>
      <c r="J14" s="3"/>
      <c r="K14" s="26"/>
    </row>
    <row r="15" spans="1:11" s="4" customFormat="1" ht="5.0999999999999996" customHeight="1" x14ac:dyDescent="0.2">
      <c r="A15" s="27"/>
      <c r="B15" s="28"/>
      <c r="C15" s="28"/>
      <c r="D15" s="29"/>
      <c r="E15" s="29"/>
      <c r="F15" s="29"/>
      <c r="H15" s="29"/>
      <c r="I15" s="30"/>
      <c r="J15" s="3"/>
      <c r="K15" s="26"/>
    </row>
    <row r="16" spans="1:11" s="4" customFormat="1" ht="19.5" customHeight="1" x14ac:dyDescent="0.2">
      <c r="A16" s="27"/>
      <c r="B16" s="45" t="s">
        <v>16</v>
      </c>
      <c r="C16" s="45"/>
      <c r="D16" s="29">
        <v>46773873.200000003</v>
      </c>
      <c r="E16" s="29">
        <v>360575436.18000001</v>
      </c>
      <c r="F16" s="29">
        <v>358131940.79000002</v>
      </c>
      <c r="G16" s="29">
        <f>+D16+E16-F16</f>
        <v>49217368.589999974</v>
      </c>
      <c r="H16" s="31">
        <f>+G16-D16</f>
        <v>2443495.3899999708</v>
      </c>
      <c r="I16" s="30"/>
      <c r="J16" s="3"/>
      <c r="K16" s="26"/>
    </row>
    <row r="17" spans="1:14" s="4" customFormat="1" ht="19.5" customHeight="1" x14ac:dyDescent="0.2">
      <c r="A17" s="27"/>
      <c r="B17" s="45" t="s">
        <v>17</v>
      </c>
      <c r="C17" s="45"/>
      <c r="D17" s="29">
        <v>16823893.149999999</v>
      </c>
      <c r="E17" s="29">
        <v>194397620.91999999</v>
      </c>
      <c r="F17" s="29">
        <v>175457430.19</v>
      </c>
      <c r="G17" s="29">
        <f t="shared" ref="G17:G34" si="1">+D17+E17-F17</f>
        <v>35764083.879999995</v>
      </c>
      <c r="H17" s="31">
        <f t="shared" ref="H17:H34" si="2">+G17-D17</f>
        <v>18940190.729999997</v>
      </c>
      <c r="I17" s="30"/>
      <c r="J17" s="3"/>
      <c r="K17" s="26"/>
    </row>
    <row r="18" spans="1:14" s="4" customFormat="1" ht="19.5" customHeight="1" x14ac:dyDescent="0.2">
      <c r="A18" s="27"/>
      <c r="B18" s="45" t="s">
        <v>18</v>
      </c>
      <c r="C18" s="45"/>
      <c r="D18" s="29">
        <v>1899104.4</v>
      </c>
      <c r="E18" s="29">
        <v>5491947.2599999998</v>
      </c>
      <c r="F18" s="29">
        <v>1898351.42</v>
      </c>
      <c r="G18" s="29">
        <f t="shared" si="1"/>
        <v>5492700.2400000002</v>
      </c>
      <c r="H18" s="31">
        <f t="shared" si="2"/>
        <v>3593595.8400000003</v>
      </c>
      <c r="I18" s="30"/>
      <c r="J18" s="3"/>
      <c r="K18" s="26"/>
    </row>
    <row r="19" spans="1:14" s="4" customFormat="1" ht="19.5" customHeight="1" x14ac:dyDescent="0.2">
      <c r="A19" s="27"/>
      <c r="B19" s="45" t="s">
        <v>19</v>
      </c>
      <c r="C19" s="45"/>
      <c r="D19" s="29">
        <v>6048.86</v>
      </c>
      <c r="E19" s="29">
        <v>0</v>
      </c>
      <c r="F19" s="29"/>
      <c r="G19" s="29">
        <f t="shared" si="1"/>
        <v>6048.86</v>
      </c>
      <c r="H19" s="31">
        <f t="shared" si="2"/>
        <v>0</v>
      </c>
      <c r="I19" s="30"/>
      <c r="J19" s="3"/>
      <c r="K19" s="26"/>
      <c r="N19" s="4" t="s">
        <v>20</v>
      </c>
    </row>
    <row r="20" spans="1:14" s="4" customFormat="1" ht="19.5" customHeight="1" x14ac:dyDescent="0.2">
      <c r="A20" s="27"/>
      <c r="B20" s="45" t="s">
        <v>21</v>
      </c>
      <c r="C20" s="45"/>
      <c r="D20" s="29">
        <f>+[1]ESF!E20</f>
        <v>0</v>
      </c>
      <c r="E20" s="29">
        <v>0</v>
      </c>
      <c r="F20" s="29">
        <v>0</v>
      </c>
      <c r="G20" s="29">
        <f t="shared" si="1"/>
        <v>0</v>
      </c>
      <c r="H20" s="31">
        <f t="shared" si="2"/>
        <v>0</v>
      </c>
      <c r="I20" s="30"/>
      <c r="J20" s="3"/>
      <c r="K20" s="26"/>
    </row>
    <row r="21" spans="1:14" s="4" customFormat="1" ht="19.5" customHeight="1" x14ac:dyDescent="0.2">
      <c r="A21" s="27"/>
      <c r="B21" s="45" t="s">
        <v>22</v>
      </c>
      <c r="C21" s="45"/>
      <c r="D21" s="29">
        <f>+[1]ESF!E21</f>
        <v>0</v>
      </c>
      <c r="E21" s="29">
        <v>0</v>
      </c>
      <c r="F21" s="29">
        <v>0</v>
      </c>
      <c r="G21" s="29">
        <f t="shared" si="1"/>
        <v>0</v>
      </c>
      <c r="H21" s="31">
        <f t="shared" si="2"/>
        <v>0</v>
      </c>
      <c r="I21" s="30"/>
      <c r="J21" s="3"/>
      <c r="K21" s="26"/>
      <c r="L21" s="4" t="s">
        <v>20</v>
      </c>
    </row>
    <row r="22" spans="1:14" ht="19.5" customHeight="1" x14ac:dyDescent="0.2">
      <c r="A22" s="27"/>
      <c r="B22" s="45" t="s">
        <v>23</v>
      </c>
      <c r="C22" s="45"/>
      <c r="D22" s="29">
        <v>147358</v>
      </c>
      <c r="E22" s="29">
        <v>0</v>
      </c>
      <c r="F22" s="29">
        <v>0</v>
      </c>
      <c r="G22" s="29">
        <f t="shared" si="1"/>
        <v>147358</v>
      </c>
      <c r="H22" s="31">
        <f t="shared" si="2"/>
        <v>0</v>
      </c>
      <c r="I22" s="30"/>
      <c r="K22" s="26" t="str">
        <f>IF(G22=[1]ESF!D22," ","Error")</f>
        <v xml:space="preserve"> </v>
      </c>
    </row>
    <row r="23" spans="1:14" x14ac:dyDescent="0.2">
      <c r="A23" s="27"/>
      <c r="B23" s="32"/>
      <c r="C23" s="32"/>
      <c r="D23" s="29"/>
      <c r="E23" s="29"/>
      <c r="F23" s="29"/>
      <c r="G23" s="29">
        <f t="shared" si="1"/>
        <v>0</v>
      </c>
      <c r="H23" s="31">
        <f t="shared" si="2"/>
        <v>0</v>
      </c>
      <c r="I23" s="30"/>
      <c r="K23" s="26"/>
    </row>
    <row r="24" spans="1:14" x14ac:dyDescent="0.2">
      <c r="A24" s="23"/>
      <c r="B24" s="49" t="s">
        <v>24</v>
      </c>
      <c r="C24" s="49"/>
      <c r="D24" s="20">
        <f>SUM(D26:D34)</f>
        <v>388004784.81999999</v>
      </c>
      <c r="E24" s="20">
        <f>SUM(E26:E34)</f>
        <v>5232607.76</v>
      </c>
      <c r="F24" s="20">
        <f>SUM(F26:F31)</f>
        <v>1713787.81</v>
      </c>
      <c r="G24" s="20">
        <f t="shared" si="1"/>
        <v>391523604.76999998</v>
      </c>
      <c r="H24" s="33">
        <f t="shared" si="2"/>
        <v>3518819.9499999881</v>
      </c>
      <c r="I24" s="25"/>
      <c r="K24" s="26"/>
    </row>
    <row r="25" spans="1:14" ht="5.0999999999999996" customHeight="1" x14ac:dyDescent="0.2">
      <c r="A25" s="27"/>
      <c r="B25" s="28"/>
      <c r="C25" s="32"/>
      <c r="D25" s="29"/>
      <c r="E25" s="29"/>
      <c r="F25" s="29"/>
      <c r="G25" s="20">
        <f t="shared" si="1"/>
        <v>0</v>
      </c>
      <c r="H25" s="33">
        <f t="shared" si="2"/>
        <v>0</v>
      </c>
      <c r="I25" s="30"/>
      <c r="K25" s="26"/>
    </row>
    <row r="26" spans="1:14" ht="19.5" customHeight="1" x14ac:dyDescent="0.2">
      <c r="A26" s="27"/>
      <c r="B26" s="45" t="s">
        <v>25</v>
      </c>
      <c r="C26" s="45"/>
      <c r="D26" s="29">
        <f>+[1]ESF!E29</f>
        <v>0</v>
      </c>
      <c r="E26" s="29">
        <v>0</v>
      </c>
      <c r="F26" s="29">
        <v>0</v>
      </c>
      <c r="G26" s="29">
        <f t="shared" si="1"/>
        <v>0</v>
      </c>
      <c r="H26" s="31">
        <f t="shared" si="2"/>
        <v>0</v>
      </c>
      <c r="I26" s="30"/>
      <c r="K26" s="26"/>
    </row>
    <row r="27" spans="1:14" ht="19.5" customHeight="1" x14ac:dyDescent="0.2">
      <c r="A27" s="27"/>
      <c r="B27" s="45" t="s">
        <v>26</v>
      </c>
      <c r="C27" s="45"/>
      <c r="D27" s="29">
        <f>+[1]ESF!E30</f>
        <v>0</v>
      </c>
      <c r="E27" s="29">
        <v>0</v>
      </c>
      <c r="F27" s="29">
        <v>0</v>
      </c>
      <c r="G27" s="29">
        <f t="shared" si="1"/>
        <v>0</v>
      </c>
      <c r="H27" s="31">
        <f t="shared" si="2"/>
        <v>0</v>
      </c>
      <c r="I27" s="30"/>
      <c r="K27" s="26"/>
    </row>
    <row r="28" spans="1:14" ht="19.5" customHeight="1" x14ac:dyDescent="0.2">
      <c r="A28" s="27"/>
      <c r="B28" s="45" t="s">
        <v>27</v>
      </c>
      <c r="C28" s="45"/>
      <c r="D28" s="29">
        <v>339253220.24000001</v>
      </c>
      <c r="E28" s="29">
        <v>4331789.4400000004</v>
      </c>
      <c r="F28" s="29">
        <v>1696944.21</v>
      </c>
      <c r="G28" s="29">
        <f t="shared" si="1"/>
        <v>341888065.47000003</v>
      </c>
      <c r="H28" s="31">
        <f t="shared" si="2"/>
        <v>2634845.2300000191</v>
      </c>
      <c r="I28" s="30"/>
      <c r="K28" s="26"/>
    </row>
    <row r="29" spans="1:14" ht="19.5" customHeight="1" x14ac:dyDescent="0.2">
      <c r="A29" s="27"/>
      <c r="B29" s="45" t="s">
        <v>28</v>
      </c>
      <c r="C29" s="45"/>
      <c r="D29" s="29">
        <v>183614121.13</v>
      </c>
      <c r="E29" s="29">
        <v>883974.72</v>
      </c>
      <c r="F29" s="29">
        <v>16843.599999999999</v>
      </c>
      <c r="G29" s="29">
        <f t="shared" si="1"/>
        <v>184481252.25</v>
      </c>
      <c r="H29" s="31">
        <f t="shared" si="2"/>
        <v>867131.12000000477</v>
      </c>
      <c r="I29" s="30"/>
      <c r="K29" s="26"/>
    </row>
    <row r="30" spans="1:14" ht="19.5" customHeight="1" x14ac:dyDescent="0.2">
      <c r="A30" s="27"/>
      <c r="B30" s="45" t="s">
        <v>29</v>
      </c>
      <c r="C30" s="45"/>
      <c r="D30" s="29"/>
      <c r="E30" s="29">
        <v>0</v>
      </c>
      <c r="F30" s="29"/>
      <c r="G30" s="29">
        <f t="shared" si="1"/>
        <v>0</v>
      </c>
      <c r="H30" s="31">
        <f t="shared" si="2"/>
        <v>0</v>
      </c>
      <c r="I30" s="30"/>
      <c r="K30" s="26"/>
    </row>
    <row r="31" spans="1:14" ht="19.5" customHeight="1" x14ac:dyDescent="0.2">
      <c r="A31" s="27"/>
      <c r="B31" s="45" t="s">
        <v>30</v>
      </c>
      <c r="C31" s="45"/>
      <c r="D31" s="29">
        <v>-134862556.55000001</v>
      </c>
      <c r="E31" s="29">
        <v>16843.599999999999</v>
      </c>
      <c r="F31" s="29">
        <v>0</v>
      </c>
      <c r="G31" s="29">
        <f t="shared" si="1"/>
        <v>-134845712.95000002</v>
      </c>
      <c r="H31" s="31">
        <f t="shared" si="2"/>
        <v>16843.59999999404</v>
      </c>
      <c r="I31" s="30"/>
      <c r="K31" s="26"/>
    </row>
    <row r="32" spans="1:14" ht="19.5" customHeight="1" x14ac:dyDescent="0.2">
      <c r="A32" s="27"/>
      <c r="B32" s="45" t="s">
        <v>31</v>
      </c>
      <c r="C32" s="45"/>
      <c r="D32" s="29">
        <f>+[1]ESF!E35</f>
        <v>0</v>
      </c>
      <c r="E32" s="29">
        <v>0</v>
      </c>
      <c r="F32" s="29">
        <v>0</v>
      </c>
      <c r="G32" s="29">
        <f t="shared" si="1"/>
        <v>0</v>
      </c>
      <c r="H32" s="31">
        <f t="shared" si="2"/>
        <v>0</v>
      </c>
      <c r="I32" s="30"/>
      <c r="K32" s="26"/>
    </row>
    <row r="33" spans="1:17" ht="19.5" customHeight="1" x14ac:dyDescent="0.2">
      <c r="A33" s="27"/>
      <c r="B33" s="45" t="s">
        <v>32</v>
      </c>
      <c r="C33" s="45"/>
      <c r="D33" s="29">
        <f>+[1]ESF!E36</f>
        <v>0</v>
      </c>
      <c r="E33" s="29">
        <v>0</v>
      </c>
      <c r="F33" s="29">
        <v>0</v>
      </c>
      <c r="G33" s="29">
        <f t="shared" si="1"/>
        <v>0</v>
      </c>
      <c r="H33" s="31">
        <f t="shared" si="2"/>
        <v>0</v>
      </c>
      <c r="I33" s="30"/>
      <c r="K33" s="26"/>
    </row>
    <row r="34" spans="1:17" ht="19.5" customHeight="1" x14ac:dyDescent="0.2">
      <c r="A34" s="27"/>
      <c r="B34" s="45" t="s">
        <v>33</v>
      </c>
      <c r="C34" s="45"/>
      <c r="D34" s="29">
        <f>+[1]ESF!E37</f>
        <v>0</v>
      </c>
      <c r="E34" s="34">
        <v>0</v>
      </c>
      <c r="F34" s="29">
        <v>0</v>
      </c>
      <c r="G34" s="29">
        <f t="shared" si="1"/>
        <v>0</v>
      </c>
      <c r="H34" s="31">
        <f t="shared" si="2"/>
        <v>0</v>
      </c>
      <c r="I34" s="30"/>
      <c r="K34" s="26" t="str">
        <f>IF(G34=[1]ESF!D37," ","error")</f>
        <v xml:space="preserve"> </v>
      </c>
    </row>
    <row r="35" spans="1:17" x14ac:dyDescent="0.2">
      <c r="A35" s="27"/>
      <c r="B35" s="32"/>
      <c r="C35" s="32"/>
      <c r="D35" s="35"/>
      <c r="E35" s="29"/>
      <c r="F35" s="29"/>
      <c r="G35" s="29"/>
      <c r="H35" s="29"/>
      <c r="I35" s="30"/>
      <c r="K35" s="26"/>
    </row>
    <row r="36" spans="1:17" ht="6" customHeight="1" x14ac:dyDescent="0.2">
      <c r="A36" s="46"/>
      <c r="B36" s="47"/>
      <c r="C36" s="47"/>
      <c r="D36" s="47"/>
      <c r="E36" s="47"/>
      <c r="F36" s="47"/>
      <c r="G36" s="47"/>
      <c r="H36" s="47"/>
      <c r="I36" s="48"/>
    </row>
    <row r="37" spans="1:17" ht="6" customHeight="1" x14ac:dyDescent="0.2">
      <c r="A37" s="36"/>
      <c r="B37" s="37"/>
      <c r="C37" s="38"/>
      <c r="E37" s="36"/>
      <c r="F37" s="36"/>
      <c r="G37" s="36"/>
      <c r="H37" s="36"/>
      <c r="I37" s="36"/>
    </row>
    <row r="38" spans="1:17" ht="15" customHeight="1" x14ac:dyDescent="0.2">
      <c r="A38" s="4"/>
      <c r="B38" s="44" t="s">
        <v>34</v>
      </c>
      <c r="C38" s="44"/>
      <c r="D38" s="44"/>
      <c r="E38" s="44"/>
      <c r="F38" s="44"/>
      <c r="G38" s="44"/>
      <c r="H38" s="44"/>
      <c r="I38" s="40"/>
      <c r="J38" s="40"/>
      <c r="K38" s="4"/>
      <c r="L38" s="4"/>
      <c r="M38" s="4"/>
      <c r="N38" s="4"/>
      <c r="O38" s="4"/>
      <c r="P38" s="4"/>
      <c r="Q38" s="4"/>
    </row>
    <row r="39" spans="1:17" ht="9.75" customHeight="1" x14ac:dyDescent="0.2">
      <c r="A39" s="4"/>
      <c r="B39" s="40"/>
      <c r="C39" s="41"/>
      <c r="D39" s="42"/>
      <c r="E39" s="42"/>
      <c r="F39" s="4"/>
      <c r="G39" s="43"/>
      <c r="H39" s="41"/>
      <c r="I39" s="42"/>
      <c r="J39" s="42"/>
      <c r="K39" s="4"/>
      <c r="L39" s="4"/>
      <c r="M39" s="4"/>
      <c r="N39" s="4"/>
      <c r="O39" s="4"/>
      <c r="P39" s="4"/>
      <c r="Q39" s="4"/>
    </row>
  </sheetData>
  <mergeCells count="31">
    <mergeCell ref="B14:C14"/>
    <mergeCell ref="C1:G1"/>
    <mergeCell ref="C2:G2"/>
    <mergeCell ref="C3:G3"/>
    <mergeCell ref="C4:G4"/>
    <mergeCell ref="D5:F5"/>
    <mergeCell ref="A6:I6"/>
    <mergeCell ref="A7:I7"/>
    <mergeCell ref="B8:C9"/>
    <mergeCell ref="A10:I10"/>
    <mergeCell ref="A11:I11"/>
    <mergeCell ref="B12:C12"/>
    <mergeCell ref="B29:C29"/>
    <mergeCell ref="B16:C16"/>
    <mergeCell ref="B17:C17"/>
    <mergeCell ref="B18:C18"/>
    <mergeCell ref="B19:C19"/>
    <mergeCell ref="B20:C20"/>
    <mergeCell ref="B21:C21"/>
    <mergeCell ref="B22:C22"/>
    <mergeCell ref="B24:C24"/>
    <mergeCell ref="B26:C26"/>
    <mergeCell ref="B27:C27"/>
    <mergeCell ref="B28:C28"/>
    <mergeCell ref="B38:H38"/>
    <mergeCell ref="B30:C30"/>
    <mergeCell ref="B31:C31"/>
    <mergeCell ref="B32:C32"/>
    <mergeCell ref="B33:C33"/>
    <mergeCell ref="B34:C34"/>
    <mergeCell ref="A36:I36"/>
  </mergeCells>
  <pageMargins left="0.70866141732283472" right="0.70866141732283472" top="0.74803149606299213" bottom="0.74803149606299213" header="0.31496062992125984" footer="0.31496062992125984"/>
  <pageSetup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Santillán Jiménez</dc:creator>
  <cp:lastModifiedBy>María Guadalupe Santillán Jiménez</cp:lastModifiedBy>
  <cp:lastPrinted>2019-10-15T20:41:29Z</cp:lastPrinted>
  <dcterms:created xsi:type="dcterms:W3CDTF">2019-10-15T20:38:11Z</dcterms:created>
  <dcterms:modified xsi:type="dcterms:W3CDTF">2019-10-15T20:41:47Z</dcterms:modified>
</cp:coreProperties>
</file>