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5F19E082-9E3F-4CA9-ACF2-1648AD6D67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C61" i="2" s="1"/>
  <c r="B49" i="2"/>
  <c r="B48" i="2" s="1"/>
  <c r="B59" i="2" s="1"/>
  <c r="B61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<sst xmlns="http://schemas.openxmlformats.org/spreadsheetml/2006/main" count="58" uniqueCount="50">
  <si>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</si>
  <si>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</si>
  <si>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</si>
  <si>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</si>
  <si>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</si>
  <si>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</si>
  <si>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</si>
  <si>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</si>
  <si>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</si>
  <si>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</si>
  <si>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</si>
  <si>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</si>
  <si>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</si>
  <si>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</si>
  <si>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</si>
  <si>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</si>
  <si>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</si>
  <si>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</si>
  <si>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</si>
  <si>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</si>
  <si>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</si>
  <si>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</si>
  <si>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</si>
  <si>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</si>
  <si>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</si>
  <si>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</si>
  <si>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</si>
  <si>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</si>
  <si>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</si>
  <si>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</si>
  <si>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</si>
  <si>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</si>
  <si>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</si>
  <si>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</si>
  <si>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</si>
  <si>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</si>
  <si>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</si>
  <si>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</si>
  <si>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</si>
  <si>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</si>
  <si>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</si>
  <si>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</si>
  <si>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</si>
  <si>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</si>
  <si>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</si>
  <si>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</si>
  <si>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</si>
  <si>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</si>
  <si>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</si>
  <si>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FORUM CULTURAL GUANAJUATO
Estado de Flujos de Efectivo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</si>
</sst>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1593850</xdr:colOff>
      <xdr:row>70</xdr:row>
      <xdr:rowOff>12700</xdr:rowOff>
    </xdr:from>
    <xdr:to>
      <xdr:col>2</xdr:col>
      <xdr:colOff>844551</xdr:colOff>
      <xdr:row>75</xdr:row>
      <xdr:rowOff>23818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53EAC5AD-532A-42F6-BB94-67C0EC24435E}"/>
            </a:ext>
          </a:extLst>
        </xdr:cNvPr>
        <xdr:cNvGrpSpPr>
          <a:grpSpLocks/>
        </xdr:cNvGrpSpPr>
      </xdr:nvGrpSpPr>
      <xdr:grpSpPr bwMode="auto">
        <a:xfrm>
          <a:off x="1593850" y="10560050"/>
          <a:ext cx="5911851" cy="646118"/>
          <a:chOff x="4650073" y="12609096"/>
          <a:chExt cx="4467899" cy="1194217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AE126702-29FB-45ED-9B03-04BEFB39583D}"/>
              </a:ext>
            </a:extLst>
          </xdr:cNvPr>
          <xdr:cNvSpPr txBox="1"/>
        </xdr:nvSpPr>
        <xdr:spPr bwMode="auto">
          <a:xfrm>
            <a:off x="4650073" y="1264430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C487726-5A4A-42CE-813D-870058626DD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177800</xdr:colOff>
      <xdr:row>70</xdr:row>
      <xdr:rowOff>31750</xdr:rowOff>
    </xdr:from>
    <xdr:to>
      <xdr:col>0</xdr:col>
      <xdr:colOff>1943100</xdr:colOff>
      <xdr:row>75</xdr:row>
      <xdr:rowOff>44450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7A8ACD-C57A-4313-A966-20925E5144B9}"/>
            </a:ext>
          </a:extLst>
        </xdr:cNvPr>
        <xdr:cNvSpPr txBox="1"/>
      </xdr:nvSpPr>
      <xdr:spPr>
        <a:xfrm>
          <a:off x="177800" y="105791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79" sqref="A79"/>
    </sheetView>
  </sheetViews>
  <sheetFormatPr baseColWidth="10" defaultColWidth="12" defaultRowHeight="10" x14ac:dyDescent="0.2"/>
  <cols>
    <col min="1" max="1" width="90.77734375" style="1" customWidth="1"/>
    <col min="2" max="3" width="25.777343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112378905.51000001</v>
      </c>
      <c r="C4" s="13">
        <f>SUM(C5:C14)</f>
        <v>169940809.78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14046221.48</v>
      </c>
      <c r="C11" s="14">
        <v>18829087.48</v>
      </c>
    </row>
    <row r="12" spans="1:3" ht="20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98332684.030000001</v>
      </c>
      <c r="C13" s="14">
        <v>151111722.30000001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95741010.280000001</v>
      </c>
      <c r="C16" s="13">
        <f>SUM(C17:C32)</f>
        <v>143540504.32999998</v>
      </c>
    </row>
    <row r="17" spans="1:3" ht="11.25" customHeight="1" x14ac:dyDescent="0.2">
      <c r="A17" s="7" t="s">
        <v>14</v>
      </c>
      <c r="B17" s="14">
        <v>38616809.060000002</v>
      </c>
      <c r="C17" s="14">
        <v>52953654.649999999</v>
      </c>
    </row>
    <row r="18" spans="1:3" ht="11.25" customHeight="1" x14ac:dyDescent="0.2">
      <c r="A18" s="7" t="s">
        <v>15</v>
      </c>
      <c r="B18" s="14">
        <v>1584025.78</v>
      </c>
      <c r="C18" s="14">
        <v>1617149.76</v>
      </c>
    </row>
    <row r="19" spans="1:3" ht="11.25" customHeight="1" x14ac:dyDescent="0.2">
      <c r="A19" s="7" t="s">
        <v>16</v>
      </c>
      <c r="B19" s="14">
        <v>55431313.780000001</v>
      </c>
      <c r="C19" s="14">
        <v>88911406.109999999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32799.99</v>
      </c>
      <c r="C23" s="14">
        <v>30740</v>
      </c>
    </row>
    <row r="24" spans="1:3" ht="11.25" customHeight="1" x14ac:dyDescent="0.2">
      <c r="A24" s="7" t="s">
        <v>21</v>
      </c>
      <c r="B24" s="14">
        <v>76061.67</v>
      </c>
      <c r="C24" s="14">
        <v>27553.81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16637895.230000004</v>
      </c>
      <c r="C33" s="13">
        <f>C4-C16</f>
        <v>26400305.450000018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401622.66</v>
      </c>
      <c r="C41" s="13">
        <f>SUM(C42:C44)</f>
        <v>11176262.58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401622.66</v>
      </c>
      <c r="C43" s="14">
        <v>11176262.58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-401622.66</v>
      </c>
      <c r="C45" s="13">
        <f>C36-C41</f>
        <v>-11176262.58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16398006.83</v>
      </c>
      <c r="C54" s="13">
        <f>SUM(C55+C58)</f>
        <v>15265622.949999999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16398006.83</v>
      </c>
      <c r="C58" s="14">
        <v>15265622.949999999</v>
      </c>
    </row>
    <row r="59" spans="1:3" ht="11.25" customHeight="1" x14ac:dyDescent="0.2">
      <c r="A59" s="4" t="s">
        <v>44</v>
      </c>
      <c r="B59" s="13">
        <f>B48-B54</f>
        <v>-16398006.83</v>
      </c>
      <c r="C59" s="13">
        <f>C48-C54</f>
        <v>-15265622.949999999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-161734.25999999419</v>
      </c>
      <c r="C61" s="13">
        <f>C59+C45+C33</f>
        <v>-41580.079999983311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817852.1</v>
      </c>
      <c r="C63" s="13">
        <v>859432.18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656117.84</v>
      </c>
      <c r="C65" s="13">
        <v>817852.1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0866141732283472" right="0.70866141732283472" top="0.43307086614173229" bottom="0.39370078740157483" header="0.31496062992125984" footer="0.31496062992125984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2024-10-25T19:13:04Z</cp:lastPrinted>
  <dcterms:created xsi:type="dcterms:W3CDTF">2012-12-11T20:31:36Z</dcterms:created>
  <dcterms:modified xsi:type="dcterms:W3CDTF">2024-10-25T19:25:26Z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