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ón presupuestaria\"/>
    </mc:Choice>
  </mc:AlternateContent>
  <xr:revisionPtr revIDLastSave="0" documentId="13_ncr:1_{42F8FF93-3682-4B99-A2CC-8D7165091C2A}" xr6:coauthVersionLast="47" xr6:coauthVersionMax="47" xr10:uidLastSave="{00000000-0000-0000-0000-000000000000}"/>
  <bookViews>
    <workbookView xWindow="-110" yWindow="-110" windowWidth="19420" windowHeight="10300" tabRatio="885" activeTab="1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<sst xmlns="http://schemas.openxmlformats.org/spreadsheetml/2006/main" count="197" uniqueCount="138">
  <si>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</si>
  <si>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</si>
  <si>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</si>
  <si>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</si>
  <si>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</si>
  <si>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</si>
  <si>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</si>
  <si>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</si>
  <si>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</si>
  <si>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</si>
  <si>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</si>
  <si>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</si>
  <si>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</si>
  <si>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</si>
  <si>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</si>
  <si>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</si>
  <si>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</si>
  <si>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</si>
  <si>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</si>
  <si>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</si>
  <si>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</si>
  <si>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</si>
  <si>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</si>
  <si>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</si>
  <si>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</si>
  <si>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</si>
  <si>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</si>
  <si>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</si>
  <si>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</si>
  <si>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</si>
  <si>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</si>
  <si>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</si>
  <si>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</si>
  <si>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</si>
  <si>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</si>
  <si>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</si>
  <si>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</si>
  <si>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</si>
  <si>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</si>
  <si>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</si>
  <si>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</si>
  <si>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</si>
  <si>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</si>
  <si>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</si>
  <si>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</si>
  <si>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</si>
  <si>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</si>
  <si>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</si>
  <si>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</si>
  <si>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</si>
  <si>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</si>
  <si>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</si>
  <si>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</si>
  <si>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</si>
  <si>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</si>
  <si>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</si>
  <si>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</si>
  <si>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</si>
  <si>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</si>
  <si>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</si>
  <si>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</si>
  <si>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</si>
  <si>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</si>
  <si>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</si>
  <si>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</si>
  <si>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</si>
  <si>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</si>
  <si>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</si>
  <si>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</si>
  <si>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</si>
  <si>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</si>
  <si>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</si>
  <si>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</si>
  <si>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</si>
  <si>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</si>
  <si>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</si>
  <si>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</si>
  <si>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</si>
  <si>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</si>
  <si>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</si>
  <si>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</si>
  <si>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</si>
  <si>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</si>
  <si>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</si>
  <si>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</si>
  <si>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</si>
  <si>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</si>
  <si>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</si>
  <si>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</si>
  <si>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</si>
  <si>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</si>
  <si>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</si>
  <si>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</si>
  <si>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</si>
  <si>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</si>
  <si>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</si>
  <si>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</si>
  <si>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</si>
  <si>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</si>
  <si>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</si>
  <si>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</si>
  <si>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</si>
  <si>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</si>
  <si>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</si>
  <si>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</si>
  <si>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</si>
  <si>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</si>
  <si>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</si>
  <si>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</si>
  <si>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</si>
  <si>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</si>
  <si>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</si>
  <si>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</si>
  <si>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</si>
  <si>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</si>
  <si>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</si>
  <si>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</si>
  <si>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</si>
  <si>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</si>
  <si>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</si>
  <si>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</si>
  <si>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</si>
  <si>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</si>
  <si>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</si>
  <si>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</si>
  <si>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</si>
  <si>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</si>
  <si>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</si>
  <si>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</si>
  <si>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</si>
  <si>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FORUM CULTURAL GUANAJUATO
Estado Analítico del Ejercicio del Presupuesto de Egresos
Clasificación por Objeto del Gasto (Capítulo y Concepto)
Del 1 de Enero al 31 de Diciembre de 2025
(Cifras en Pesos)</t>
  </si>
  <si>
    <t>FORUM CULTURAL GUANAJUATO
Estado Analítico del Ejercicio del Presupuesto de Egresos
Clasificación Económica (por Tipo de Gasto)
Del 1 de Enero al 31 de Diciembre de 2025
(Cifras en Pesos)</t>
  </si>
  <si>
    <t>211213037010000 DIRECCIÓN GENERAL DEL FO</t>
  </si>
  <si>
    <t>211213037B10000 MUSEO DE ARTE E HISTORIA</t>
  </si>
  <si>
    <t>FORUM CULTURAL GUANAJUATO
Estado Analítico del Ejercicio del Presupuesto de Egresos
Clasificación Administrativa
Del 1 de Enero al 31 de Diciembre de 2025
(Cifras en Pesos)</t>
  </si>
  <si>
    <t>FORUM CULTURAL GUANAJUATO
Estado Analítico del Ejercicio del Presupuesto de Egresos
Clasificación Funcional (Finalidad y Función)
Del 1 de Enero al 31 de Diciembre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</si>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</sst>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1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3" fillId="0" borderId="9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2" xfId="9" applyFont="1" applyBorder="1" applyAlignment="1">
      <alignment horizontal="left" vertical="center" indent="1"/>
    </xf>
    <xf numFmtId="0" fontId="3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3" fillId="0" borderId="0" xfId="0" applyFont="1" applyAlignment="1">
      <alignment horizontal="left" wrapText="1" indent="1"/>
    </xf>
    <xf numFmtId="0" fontId="7" fillId="2" borderId="3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7" fillId="0" borderId="11" xfId="9" applyFont="1" applyBorder="1" applyAlignment="1">
      <alignment horizontal="center" vertical="center" wrapText="1"/>
    </xf>
    <xf numFmtId="0" fontId="3" fillId="0" borderId="4" xfId="0" applyFont="1" applyBorder="1"/>
    <xf numFmtId="3" fontId="3" fillId="0" borderId="11" xfId="0" applyNumberFormat="1" applyFont="1" applyBorder="1" applyProtection="1">
      <protection locked="0"/>
    </xf>
    <xf numFmtId="3" fontId="7" fillId="0" borderId="5" xfId="0" applyNumberFormat="1" applyFont="1" applyBorder="1" applyProtection="1">
      <protection locked="0"/>
    </xf>
    <xf numFmtId="3" fontId="3" fillId="0" borderId="10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3" fontId="7" fillId="0" borderId="9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0" fontId="7" fillId="0" borderId="0" xfId="0" applyFont="1"/>
    <xf numFmtId="0" fontId="7" fillId="0" borderId="3" xfId="0" applyFont="1" applyBorder="1"/>
    <xf numFmtId="0" fontId="7" fillId="0" borderId="8" xfId="0" applyFont="1" applyBorder="1" applyAlignment="1" applyProtection="1">
      <alignment horizontal="center"/>
      <protection locked="0"/>
    </xf>
    <xf numFmtId="0" fontId="10" fillId="0" borderId="0" xfId="16" applyFont="1" applyAlignment="1">
      <alignment horizont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13" xfId="9" applyFont="1" applyFill="1" applyBorder="1" applyAlignment="1" applyProtection="1">
      <alignment horizontal="center" vertical="center" wrapText="1"/>
      <protection locked="0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6" xr:uid="{31C8359B-F518-4CAB-849F-3277C87293E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showGridLines="0" topLeftCell="A35" workbookViewId="0">
      <selection sqref="A1:G59"/>
    </sheetView>
  </sheetViews>
  <sheetFormatPr baseColWidth="10" defaultColWidth="12" defaultRowHeight="10" x14ac:dyDescent="0.2"/>
  <cols>
    <col min="1" max="1" width="80.44140625" style="1" customWidth="1"/>
    <col min="2" max="7" width="18.33203125" style="1" customWidth="1"/>
    <col min="8" max="16384" width="12" style="1"/>
  </cols>
  <sheetData>
    <row r="1" spans="1:7" ht="57" customHeight="1" x14ac:dyDescent="0.2">
      <c r="A1" s="35" t="s">
        <v>134</v>
      </c>
      <c r="B1" s="36"/>
      <c r="C1" s="36"/>
      <c r="D1" s="36"/>
      <c r="E1" s="36"/>
      <c r="F1" s="36"/>
      <c r="G1" s="37"/>
    </row>
    <row r="2" spans="1:7" ht="10.5" x14ac:dyDescent="0.2">
      <c r="A2" s="19"/>
      <c r="B2" s="38" t="s">
        <v>58</v>
      </c>
      <c r="C2" s="39"/>
      <c r="D2" s="39"/>
      <c r="E2" s="39"/>
      <c r="F2" s="40"/>
      <c r="G2" s="33" t="s">
        <v>57</v>
      </c>
    </row>
    <row r="3" spans="1:7" ht="24.9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4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132</v>
      </c>
      <c r="B5" s="23">
        <v>500318</v>
      </c>
      <c r="C5" s="23">
        <v>851570.4</v>
      </c>
      <c r="D5" s="23">
        <f>B5+C5</f>
        <v>1351888.4</v>
      </c>
      <c r="E5" s="23">
        <v>1349071.73</v>
      </c>
      <c r="F5" s="23">
        <v>1349071.73</v>
      </c>
      <c r="G5" s="23">
        <f>D5-E5</f>
        <v>2816.6699999999255</v>
      </c>
    </row>
    <row r="6" spans="1:7" x14ac:dyDescent="0.2">
      <c r="A6" s="14" t="s">
        <v>133</v>
      </c>
      <c r="B6" s="23">
        <v>0</v>
      </c>
      <c r="C6" s="23">
        <v>393083.8</v>
      </c>
      <c r="D6" s="23">
        <f t="shared" ref="D6:D11" si="0">B6+C6</f>
        <v>393083.8</v>
      </c>
      <c r="E6" s="23">
        <v>393083.8</v>
      </c>
      <c r="F6" s="23">
        <v>393083.8</v>
      </c>
      <c r="G6" s="23">
        <f t="shared" ref="G6:G11" si="1">D6-E6</f>
        <v>0</v>
      </c>
    </row>
    <row r="7" spans="1:7" x14ac:dyDescent="0.2">
      <c r="A7" s="14" t="s">
        <v>50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51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ht="10.5" x14ac:dyDescent="0.25">
      <c r="A14" s="31" t="s">
        <v>124</v>
      </c>
      <c r="B14" s="24">
        <f t="shared" ref="B14:G14" si="4">SUM(B5:B13)</f>
        <v>500318</v>
      </c>
      <c r="C14" s="24">
        <f t="shared" si="4"/>
        <v>1244654.2</v>
      </c>
      <c r="D14" s="24">
        <f t="shared" si="4"/>
        <v>1744972.2</v>
      </c>
      <c r="E14" s="24">
        <f t="shared" si="4"/>
        <v>1742155.53</v>
      </c>
      <c r="F14" s="24">
        <f t="shared" si="4"/>
        <v>1742155.53</v>
      </c>
      <c r="G14" s="24">
        <f t="shared" si="4"/>
        <v>2816.6699999999255</v>
      </c>
    </row>
    <row r="16" spans="1:7" ht="55.25" customHeight="1" x14ac:dyDescent="0.2">
      <c r="A16" s="35" t="s">
        <v>134</v>
      </c>
      <c r="B16" s="36"/>
      <c r="C16" s="36"/>
      <c r="D16" s="36"/>
      <c r="E16" s="36"/>
      <c r="F16" s="36"/>
      <c r="G16" s="37"/>
    </row>
    <row r="17" spans="1:7" ht="10.5" x14ac:dyDescent="0.2">
      <c r="A17" s="19"/>
      <c r="B17" s="38" t="s">
        <v>58</v>
      </c>
      <c r="C17" s="39"/>
      <c r="D17" s="39"/>
      <c r="E17" s="39"/>
      <c r="F17" s="40"/>
      <c r="G17" s="33" t="s">
        <v>57</v>
      </c>
    </row>
    <row r="18" spans="1:7" ht="21" x14ac:dyDescent="0.2">
      <c r="A18" s="18" t="s">
        <v>52</v>
      </c>
      <c r="B18" s="2" t="s">
        <v>53</v>
      </c>
      <c r="C18" s="2" t="s">
        <v>116</v>
      </c>
      <c r="D18" s="2" t="s">
        <v>54</v>
      </c>
      <c r="E18" s="2" t="s">
        <v>55</v>
      </c>
      <c r="F18" s="2" t="s">
        <v>56</v>
      </c>
      <c r="G18" s="34"/>
    </row>
    <row r="19" spans="1:7" ht="10.5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125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ht="10.5" x14ac:dyDescent="0.25">
      <c r="A25" s="8" t="s">
        <v>124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" customHeight="1" x14ac:dyDescent="0.2">
      <c r="A28" s="38" t="s">
        <v>134</v>
      </c>
      <c r="B28" s="39"/>
      <c r="C28" s="39"/>
      <c r="D28" s="39"/>
      <c r="E28" s="39"/>
      <c r="F28" s="39"/>
      <c r="G28" s="40"/>
    </row>
    <row r="29" spans="1:7" ht="10.5" x14ac:dyDescent="0.2">
      <c r="A29" s="19"/>
      <c r="B29" s="38" t="s">
        <v>58</v>
      </c>
      <c r="C29" s="39"/>
      <c r="D29" s="39"/>
      <c r="E29" s="39"/>
      <c r="F29" s="40"/>
      <c r="G29" s="33" t="s">
        <v>57</v>
      </c>
    </row>
    <row r="30" spans="1:7" ht="21" x14ac:dyDescent="0.2">
      <c r="A30" s="18" t="s">
        <v>52</v>
      </c>
      <c r="B30" s="2" t="s">
        <v>53</v>
      </c>
      <c r="C30" s="2" t="s">
        <v>116</v>
      </c>
      <c r="D30" s="2" t="s">
        <v>54</v>
      </c>
      <c r="E30" s="2" t="s">
        <v>55</v>
      </c>
      <c r="F30" s="2" t="s">
        <v>56</v>
      </c>
      <c r="G30" s="34"/>
    </row>
    <row r="31" spans="1:7" ht="10.5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500318</v>
      </c>
      <c r="C32" s="23">
        <v>1244654.2</v>
      </c>
      <c r="D32" s="23">
        <f t="shared" ref="D32:D44" si="8">B32+C32</f>
        <v>1744972.2</v>
      </c>
      <c r="E32" s="23">
        <v>1742155.53</v>
      </c>
      <c r="F32" s="23">
        <v>1742155.53</v>
      </c>
      <c r="G32" s="23">
        <f t="shared" ref="G32:G44" si="9">D32-E32</f>
        <v>2816.6699999999255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0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0" x14ac:dyDescent="0.2">
      <c r="A42" s="16" t="s">
        <v>126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127</v>
      </c>
      <c r="B46" s="23">
        <v>0</v>
      </c>
      <c r="C46" s="23">
        <v>0</v>
      </c>
      <c r="D46" s="23">
        <f t="shared" ref="D46" si="12">B46+C46</f>
        <v>0</v>
      </c>
      <c r="E46" s="23">
        <v>0</v>
      </c>
      <c r="F46" s="23">
        <v>0</v>
      </c>
      <c r="G46" s="23">
        <f t="shared" ref="G46" si="13">D46-E46</f>
        <v>0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ht="10.5" x14ac:dyDescent="0.25">
      <c r="A48" s="8" t="s">
        <v>124</v>
      </c>
      <c r="B48" s="24">
        <f t="shared" ref="B48:G48" si="14">SUM(B32:B46)</f>
        <v>500318</v>
      </c>
      <c r="C48" s="24">
        <f t="shared" si="14"/>
        <v>1244654.2</v>
      </c>
      <c r="D48" s="24">
        <f t="shared" si="14"/>
        <v>1744972.2</v>
      </c>
      <c r="E48" s="24">
        <f t="shared" si="14"/>
        <v>1742155.53</v>
      </c>
      <c r="F48" s="24">
        <f t="shared" si="14"/>
        <v>1742155.53</v>
      </c>
      <c r="G48" s="24">
        <f t="shared" si="14"/>
        <v>2816.6699999999255</v>
      </c>
    </row>
    <row r="50" spans="1:7" x14ac:dyDescent="0.2">
      <c r="A50" s="1" t="s">
        <v>117</v>
      </c>
    </row>
    <row r="57" spans="1:7" x14ac:dyDescent="0.2">
      <c r="A57" s="32" t="s">
        <v>136</v>
      </c>
      <c r="B57" s="32"/>
      <c r="C57" s="32"/>
      <c r="D57" s="32" t="s">
        <v>137</v>
      </c>
      <c r="E57" s="32"/>
      <c r="F57" s="32"/>
      <c r="G57" s="32"/>
    </row>
    <row r="58" spans="1:7" x14ac:dyDescent="0.2">
      <c r="A58" s="32"/>
      <c r="B58" s="32"/>
      <c r="C58" s="32"/>
      <c r="D58" s="32"/>
      <c r="E58" s="32"/>
      <c r="F58" s="32"/>
      <c r="G58" s="32"/>
    </row>
    <row r="59" spans="1:7" x14ac:dyDescent="0.2">
      <c r="A59" s="32"/>
      <c r="B59" s="32"/>
      <c r="C59" s="32"/>
      <c r="D59" s="32"/>
      <c r="E59" s="32"/>
      <c r="F59" s="32"/>
      <c r="G59" s="32"/>
    </row>
  </sheetData>
  <sheetProtection formatCells="0" formatColumns="0" formatRows="0" insertRows="0" deleteRows="0" autoFilter="0"/>
  <mergeCells count="11">
    <mergeCell ref="A57:C59"/>
    <mergeCell ref="D57:G59"/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showGridLines="0" tabSelected="1" zoomScaleNormal="100" workbookViewId="0">
      <selection sqref="A1:G1"/>
    </sheetView>
  </sheetViews>
  <sheetFormatPr baseColWidth="10" defaultColWidth="12" defaultRowHeight="10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5" customHeight="1" x14ac:dyDescent="0.2">
      <c r="A1" s="38" t="s">
        <v>131</v>
      </c>
      <c r="B1" s="39"/>
      <c r="C1" s="39"/>
      <c r="D1" s="39"/>
      <c r="E1" s="39"/>
      <c r="F1" s="39"/>
      <c r="G1" s="40"/>
    </row>
    <row r="2" spans="1:7" ht="10.5" x14ac:dyDescent="0.2">
      <c r="A2" s="19"/>
      <c r="B2" s="38" t="s">
        <v>58</v>
      </c>
      <c r="C2" s="39"/>
      <c r="D2" s="39"/>
      <c r="E2" s="39"/>
      <c r="F2" s="40"/>
      <c r="G2" s="33" t="s">
        <v>57</v>
      </c>
    </row>
    <row r="3" spans="1:7" ht="24.9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4"/>
    </row>
    <row r="4" spans="1:7" ht="10.5" x14ac:dyDescent="0.2">
      <c r="A4" s="20"/>
      <c r="B4" s="21"/>
      <c r="C4" s="21"/>
      <c r="D4" s="21"/>
      <c r="E4" s="21"/>
      <c r="F4" s="21"/>
      <c r="G4" s="21"/>
    </row>
    <row r="5" spans="1:7" ht="10.5" x14ac:dyDescent="0.25">
      <c r="A5" s="29" t="s">
        <v>0</v>
      </c>
      <c r="B5" s="23">
        <v>500318</v>
      </c>
      <c r="C5" s="23">
        <v>1244654.2</v>
      </c>
      <c r="D5" s="23">
        <f>B5+C5</f>
        <v>1744972.2</v>
      </c>
      <c r="E5" s="23">
        <v>1742155.53</v>
      </c>
      <c r="F5" s="23">
        <v>1742155.53</v>
      </c>
      <c r="G5" s="23">
        <f>D5-E5</f>
        <v>2816.6699999999255</v>
      </c>
    </row>
    <row r="6" spans="1:7" ht="10.5" x14ac:dyDescent="0.25">
      <c r="A6" s="29"/>
      <c r="B6" s="23"/>
      <c r="C6" s="23"/>
      <c r="D6" s="23"/>
      <c r="E6" s="23"/>
      <c r="F6" s="23"/>
      <c r="G6" s="23"/>
    </row>
    <row r="7" spans="1:7" ht="10.5" x14ac:dyDescent="0.25">
      <c r="A7" s="2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</row>
    <row r="8" spans="1:7" ht="10.5" x14ac:dyDescent="0.25">
      <c r="A8" s="29"/>
      <c r="B8" s="23"/>
      <c r="C8" s="23"/>
      <c r="D8" s="23"/>
      <c r="E8" s="23"/>
      <c r="F8" s="23"/>
      <c r="G8" s="23"/>
    </row>
    <row r="9" spans="1:7" ht="10.5" x14ac:dyDescent="0.25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ht="10.5" x14ac:dyDescent="0.25">
      <c r="A10" s="29"/>
      <c r="B10" s="23"/>
      <c r="C10" s="23"/>
      <c r="D10" s="23"/>
      <c r="E10" s="23"/>
      <c r="F10" s="23"/>
      <c r="G10" s="23"/>
    </row>
    <row r="11" spans="1:7" ht="10.5" x14ac:dyDescent="0.25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ht="10.5" x14ac:dyDescent="0.25">
      <c r="A12" s="29"/>
      <c r="B12" s="23"/>
      <c r="C12" s="23"/>
      <c r="D12" s="23"/>
      <c r="E12" s="23"/>
      <c r="F12" s="23"/>
      <c r="G12" s="23"/>
    </row>
    <row r="13" spans="1:7" ht="10.5" x14ac:dyDescent="0.25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ht="10.5" x14ac:dyDescent="0.25">
      <c r="A15" s="7" t="s">
        <v>124</v>
      </c>
      <c r="B15" s="26">
        <f t="shared" ref="B15:G15" si="0">SUM(B5+B7+B9+B11+B13)</f>
        <v>500318</v>
      </c>
      <c r="C15" s="26">
        <f t="shared" si="0"/>
        <v>1244654.2</v>
      </c>
      <c r="D15" s="26">
        <f t="shared" si="0"/>
        <v>1744972.2</v>
      </c>
      <c r="E15" s="26">
        <f t="shared" si="0"/>
        <v>1742155.53</v>
      </c>
      <c r="F15" s="26">
        <f t="shared" si="0"/>
        <v>1742155.53</v>
      </c>
      <c r="G15" s="26">
        <f t="shared" si="0"/>
        <v>2816.6699999999255</v>
      </c>
    </row>
    <row r="18" spans="1:7" x14ac:dyDescent="0.2">
      <c r="A18" s="1" t="s">
        <v>117</v>
      </c>
    </row>
    <row r="24" spans="1:7" x14ac:dyDescent="0.2">
      <c r="A24" s="32" t="s">
        <v>136</v>
      </c>
      <c r="B24" s="32"/>
      <c r="C24" s="32"/>
      <c r="D24" s="32" t="s">
        <v>137</v>
      </c>
      <c r="E24" s="32"/>
      <c r="F24" s="32"/>
      <c r="G24" s="32"/>
    </row>
    <row r="25" spans="1:7" x14ac:dyDescent="0.2">
      <c r="A25" s="32"/>
      <c r="B25" s="32"/>
      <c r="C25" s="32"/>
      <c r="D25" s="32"/>
      <c r="E25" s="32"/>
      <c r="F25" s="32"/>
      <c r="G25" s="32"/>
    </row>
    <row r="26" spans="1:7" x14ac:dyDescent="0.2">
      <c r="A26" s="32"/>
      <c r="B26" s="32"/>
      <c r="C26" s="32"/>
      <c r="D26" s="32"/>
      <c r="E26" s="32"/>
      <c r="F26" s="32"/>
      <c r="G26" s="32"/>
    </row>
  </sheetData>
  <sheetProtection formatCells="0" formatColumns="0" formatRows="0" autoFilter="0"/>
  <mergeCells count="5">
    <mergeCell ref="G2:G3"/>
    <mergeCell ref="A1:G1"/>
    <mergeCell ref="B2:F2"/>
    <mergeCell ref="A24:C26"/>
    <mergeCell ref="D24:G2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7"/>
  <sheetViews>
    <sheetView showGridLines="0" topLeftCell="A61" workbookViewId="0">
      <selection sqref="A1:G87"/>
    </sheetView>
  </sheetViews>
  <sheetFormatPr baseColWidth="10" defaultColWidth="12" defaultRowHeight="10" x14ac:dyDescent="0.2"/>
  <cols>
    <col min="1" max="1" width="62.88671875" style="1" customWidth="1"/>
    <col min="2" max="2" width="18.33203125" style="1" customWidth="1"/>
    <col min="3" max="3" width="19.88671875" style="1" customWidth="1"/>
    <col min="4" max="7" width="18.33203125" style="1" customWidth="1"/>
    <col min="8" max="16384" width="12" style="1"/>
  </cols>
  <sheetData>
    <row r="1" spans="1:8" ht="60.65" customHeight="1" x14ac:dyDescent="0.2">
      <c r="A1" s="39" t="s">
        <v>130</v>
      </c>
      <c r="B1" s="39"/>
      <c r="C1" s="39"/>
      <c r="D1" s="39"/>
      <c r="E1" s="39"/>
      <c r="F1" s="39"/>
      <c r="G1" s="40"/>
    </row>
    <row r="2" spans="1:8" ht="10.5" x14ac:dyDescent="0.2">
      <c r="A2" s="19"/>
      <c r="B2" s="38" t="s">
        <v>58</v>
      </c>
      <c r="C2" s="39"/>
      <c r="D2" s="39"/>
      <c r="E2" s="39"/>
      <c r="F2" s="40"/>
      <c r="G2" s="33" t="s">
        <v>57</v>
      </c>
    </row>
    <row r="3" spans="1:8" ht="24.9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4"/>
    </row>
    <row r="4" spans="1:8" ht="10.5" x14ac:dyDescent="0.25">
      <c r="A4" s="9" t="s">
        <v>59</v>
      </c>
      <c r="B4" s="27">
        <f>SUM(B5:B11)</f>
        <v>485692</v>
      </c>
      <c r="C4" s="27">
        <f>SUM(C5:C11)</f>
        <v>563012.37</v>
      </c>
      <c r="D4" s="27">
        <f>B4+C4</f>
        <v>1048704.3700000001</v>
      </c>
      <c r="E4" s="27">
        <f>SUM(E5:E11)</f>
        <v>1045907.26</v>
      </c>
      <c r="F4" s="27">
        <f>SUM(F5:F11)</f>
        <v>1045907.26</v>
      </c>
      <c r="G4" s="27">
        <f>D4-E4</f>
        <v>2797.1100000001024</v>
      </c>
    </row>
    <row r="5" spans="1:8" x14ac:dyDescent="0.2">
      <c r="A5" s="11" t="s">
        <v>63</v>
      </c>
      <c r="B5" s="23">
        <v>122868</v>
      </c>
      <c r="C5" s="23">
        <v>5784</v>
      </c>
      <c r="D5" s="23">
        <f t="shared" ref="D5:D68" si="0">B5+C5</f>
        <v>128652</v>
      </c>
      <c r="E5" s="23">
        <v>128636.4</v>
      </c>
      <c r="F5" s="23">
        <v>128636.4</v>
      </c>
      <c r="G5" s="23">
        <f t="shared" ref="G5:G68" si="1">D5-E5</f>
        <v>15.600000000005821</v>
      </c>
      <c r="H5" s="6">
        <v>1100</v>
      </c>
    </row>
    <row r="6" spans="1:8" x14ac:dyDescent="0.2">
      <c r="A6" s="11" t="s">
        <v>64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65</v>
      </c>
      <c r="B7" s="23">
        <v>150052</v>
      </c>
      <c r="C7" s="23">
        <v>122060.29</v>
      </c>
      <c r="D7" s="23">
        <f t="shared" si="0"/>
        <v>272112.28999999998</v>
      </c>
      <c r="E7" s="23">
        <v>272108.3</v>
      </c>
      <c r="F7" s="23">
        <v>272108.3</v>
      </c>
      <c r="G7" s="23">
        <f t="shared" si="1"/>
        <v>3.9899999999906868</v>
      </c>
      <c r="H7" s="6">
        <v>1300</v>
      </c>
    </row>
    <row r="8" spans="1:8" x14ac:dyDescent="0.2">
      <c r="A8" s="11" t="s">
        <v>33</v>
      </c>
      <c r="B8" s="23">
        <v>41160</v>
      </c>
      <c r="C8" s="23">
        <v>11478.64</v>
      </c>
      <c r="D8" s="23">
        <f t="shared" si="0"/>
        <v>52638.64</v>
      </c>
      <c r="E8" s="23">
        <v>49877.2</v>
      </c>
      <c r="F8" s="23">
        <v>49877.2</v>
      </c>
      <c r="G8" s="23">
        <f t="shared" si="1"/>
        <v>2761.4400000000023</v>
      </c>
      <c r="H8" s="6">
        <v>1400</v>
      </c>
    </row>
    <row r="9" spans="1:8" x14ac:dyDescent="0.2">
      <c r="A9" s="11" t="s">
        <v>66</v>
      </c>
      <c r="B9" s="23">
        <v>171612</v>
      </c>
      <c r="C9" s="23">
        <v>423689.44</v>
      </c>
      <c r="D9" s="23">
        <f t="shared" si="0"/>
        <v>595301.43999999994</v>
      </c>
      <c r="E9" s="23">
        <v>595285.36</v>
      </c>
      <c r="F9" s="23">
        <v>595285.36</v>
      </c>
      <c r="G9" s="23">
        <f t="shared" si="1"/>
        <v>16.07999999995809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67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ht="10.5" x14ac:dyDescent="0.25">
      <c r="A12" s="9" t="s">
        <v>119</v>
      </c>
      <c r="B12" s="28">
        <f>SUM(B13:B21)</f>
        <v>2000</v>
      </c>
      <c r="C12" s="28">
        <f>SUM(C13:C21)</f>
        <v>5105.33</v>
      </c>
      <c r="D12" s="28">
        <f t="shared" si="0"/>
        <v>7105.33</v>
      </c>
      <c r="E12" s="28">
        <f>SUM(E13:E21)</f>
        <v>7105.33</v>
      </c>
      <c r="F12" s="28">
        <f>SUM(F13:F21)</f>
        <v>7105.33</v>
      </c>
      <c r="G12" s="28">
        <f t="shared" si="1"/>
        <v>0</v>
      </c>
      <c r="H12" s="10">
        <v>0</v>
      </c>
    </row>
    <row r="13" spans="1:8" x14ac:dyDescent="0.2">
      <c r="A13" s="11" t="s">
        <v>68</v>
      </c>
      <c r="B13" s="23">
        <v>2000</v>
      </c>
      <c r="C13" s="23">
        <v>-2000</v>
      </c>
      <c r="D13" s="23">
        <f t="shared" si="0"/>
        <v>0</v>
      </c>
      <c r="E13" s="23">
        <v>0</v>
      </c>
      <c r="F13" s="23">
        <v>0</v>
      </c>
      <c r="G13" s="23">
        <f t="shared" si="1"/>
        <v>0</v>
      </c>
      <c r="H13" s="6">
        <v>2100</v>
      </c>
    </row>
    <row r="14" spans="1:8" x14ac:dyDescent="0.2">
      <c r="A14" s="11" t="s">
        <v>69</v>
      </c>
      <c r="B14" s="23">
        <v>0</v>
      </c>
      <c r="C14" s="23">
        <v>0</v>
      </c>
      <c r="D14" s="23">
        <f t="shared" si="0"/>
        <v>0</v>
      </c>
      <c r="E14" s="23">
        <v>0</v>
      </c>
      <c r="F14" s="23">
        <v>0</v>
      </c>
      <c r="G14" s="23">
        <f t="shared" si="1"/>
        <v>0</v>
      </c>
      <c r="H14" s="6">
        <v>2200</v>
      </c>
    </row>
    <row r="15" spans="1:8" x14ac:dyDescent="0.2">
      <c r="A15" s="11" t="s">
        <v>70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71</v>
      </c>
      <c r="B16" s="23">
        <v>0</v>
      </c>
      <c r="C16" s="23">
        <v>0</v>
      </c>
      <c r="D16" s="23">
        <f t="shared" si="0"/>
        <v>0</v>
      </c>
      <c r="E16" s="23">
        <v>0</v>
      </c>
      <c r="F16" s="23">
        <v>0</v>
      </c>
      <c r="G16" s="23">
        <f t="shared" si="1"/>
        <v>0</v>
      </c>
      <c r="H16" s="6">
        <v>2400</v>
      </c>
    </row>
    <row r="17" spans="1:8" x14ac:dyDescent="0.2">
      <c r="A17" s="11" t="s">
        <v>72</v>
      </c>
      <c r="B17" s="23">
        <v>0</v>
      </c>
      <c r="C17" s="23">
        <v>0</v>
      </c>
      <c r="D17" s="23">
        <f t="shared" si="0"/>
        <v>0</v>
      </c>
      <c r="E17" s="23">
        <v>0</v>
      </c>
      <c r="F17" s="23">
        <v>0</v>
      </c>
      <c r="G17" s="23">
        <f t="shared" si="1"/>
        <v>0</v>
      </c>
      <c r="H17" s="6">
        <v>2500</v>
      </c>
    </row>
    <row r="18" spans="1:8" x14ac:dyDescent="0.2">
      <c r="A18" s="11" t="s">
        <v>73</v>
      </c>
      <c r="B18" s="23">
        <v>0</v>
      </c>
      <c r="C18" s="23">
        <v>7105.33</v>
      </c>
      <c r="D18" s="23">
        <f t="shared" si="0"/>
        <v>7105.33</v>
      </c>
      <c r="E18" s="23">
        <v>7105.33</v>
      </c>
      <c r="F18" s="23">
        <v>7105.33</v>
      </c>
      <c r="G18" s="23">
        <f t="shared" si="1"/>
        <v>0</v>
      </c>
      <c r="H18" s="6">
        <v>2600</v>
      </c>
    </row>
    <row r="19" spans="1:8" x14ac:dyDescent="0.2">
      <c r="A19" s="11" t="s">
        <v>74</v>
      </c>
      <c r="B19" s="23">
        <v>0</v>
      </c>
      <c r="C19" s="23">
        <v>0</v>
      </c>
      <c r="D19" s="23">
        <f t="shared" si="0"/>
        <v>0</v>
      </c>
      <c r="E19" s="23">
        <v>0</v>
      </c>
      <c r="F19" s="23">
        <v>0</v>
      </c>
      <c r="G19" s="23">
        <f t="shared" si="1"/>
        <v>0</v>
      </c>
      <c r="H19" s="6">
        <v>2700</v>
      </c>
    </row>
    <row r="20" spans="1:8" x14ac:dyDescent="0.2">
      <c r="A20" s="11" t="s">
        <v>75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76</v>
      </c>
      <c r="B21" s="23">
        <v>0</v>
      </c>
      <c r="C21" s="23">
        <v>0</v>
      </c>
      <c r="D21" s="23">
        <f t="shared" si="0"/>
        <v>0</v>
      </c>
      <c r="E21" s="23">
        <v>0</v>
      </c>
      <c r="F21" s="23">
        <v>0</v>
      </c>
      <c r="G21" s="23">
        <f t="shared" si="1"/>
        <v>0</v>
      </c>
      <c r="H21" s="6">
        <v>2900</v>
      </c>
    </row>
    <row r="22" spans="1:8" ht="10.5" x14ac:dyDescent="0.25">
      <c r="A22" s="9" t="s">
        <v>60</v>
      </c>
      <c r="B22" s="28">
        <f>SUM(B23:B31)</f>
        <v>12626</v>
      </c>
      <c r="C22" s="28">
        <f>SUM(C23:C31)</f>
        <v>676536.5</v>
      </c>
      <c r="D22" s="28">
        <f t="shared" si="0"/>
        <v>689162.5</v>
      </c>
      <c r="E22" s="28">
        <f>SUM(E23:E31)</f>
        <v>689142.94</v>
      </c>
      <c r="F22" s="28">
        <f>SUM(F23:F31)</f>
        <v>689142.94</v>
      </c>
      <c r="G22" s="28">
        <f t="shared" si="1"/>
        <v>19.560000000055879</v>
      </c>
      <c r="H22" s="10">
        <v>0</v>
      </c>
    </row>
    <row r="23" spans="1:8" x14ac:dyDescent="0.2">
      <c r="A23" s="11" t="s">
        <v>77</v>
      </c>
      <c r="B23" s="23">
        <v>0</v>
      </c>
      <c r="C23" s="23">
        <v>15579.12</v>
      </c>
      <c r="D23" s="23">
        <f t="shared" si="0"/>
        <v>15579.12</v>
      </c>
      <c r="E23" s="23">
        <v>15579.12</v>
      </c>
      <c r="F23" s="23">
        <v>15579.12</v>
      </c>
      <c r="G23" s="23">
        <f t="shared" si="1"/>
        <v>0</v>
      </c>
      <c r="H23" s="6">
        <v>3100</v>
      </c>
    </row>
    <row r="24" spans="1:8" x14ac:dyDescent="0.2">
      <c r="A24" s="11" t="s">
        <v>78</v>
      </c>
      <c r="B24" s="23">
        <v>0</v>
      </c>
      <c r="C24" s="23">
        <v>0</v>
      </c>
      <c r="D24" s="23">
        <f t="shared" si="0"/>
        <v>0</v>
      </c>
      <c r="E24" s="23">
        <v>0</v>
      </c>
      <c r="F24" s="23">
        <v>0</v>
      </c>
      <c r="G24" s="23">
        <f t="shared" si="1"/>
        <v>0</v>
      </c>
      <c r="H24" s="6">
        <v>3200</v>
      </c>
    </row>
    <row r="25" spans="1:8" x14ac:dyDescent="0.2">
      <c r="A25" s="11" t="s">
        <v>79</v>
      </c>
      <c r="B25" s="23">
        <v>0</v>
      </c>
      <c r="C25" s="23">
        <v>243083.8</v>
      </c>
      <c r="D25" s="23">
        <f t="shared" si="0"/>
        <v>243083.8</v>
      </c>
      <c r="E25" s="23">
        <v>243083.8</v>
      </c>
      <c r="F25" s="23">
        <v>243083.8</v>
      </c>
      <c r="G25" s="23">
        <f t="shared" si="1"/>
        <v>0</v>
      </c>
      <c r="H25" s="6">
        <v>3300</v>
      </c>
    </row>
    <row r="26" spans="1:8" x14ac:dyDescent="0.2">
      <c r="A26" s="11" t="s">
        <v>80</v>
      </c>
      <c r="B26" s="23">
        <v>0</v>
      </c>
      <c r="C26" s="23">
        <v>134724.6</v>
      </c>
      <c r="D26" s="23">
        <f t="shared" si="0"/>
        <v>134724.6</v>
      </c>
      <c r="E26" s="23">
        <v>134724.6</v>
      </c>
      <c r="F26" s="23">
        <v>134724.6</v>
      </c>
      <c r="G26" s="23">
        <f t="shared" si="1"/>
        <v>0</v>
      </c>
      <c r="H26" s="6">
        <v>3400</v>
      </c>
    </row>
    <row r="27" spans="1:8" x14ac:dyDescent="0.2">
      <c r="A27" s="11" t="s">
        <v>81</v>
      </c>
      <c r="B27" s="23">
        <v>0</v>
      </c>
      <c r="C27" s="23">
        <v>128954.34</v>
      </c>
      <c r="D27" s="23">
        <f t="shared" si="0"/>
        <v>128954.34</v>
      </c>
      <c r="E27" s="23">
        <v>128954.34</v>
      </c>
      <c r="F27" s="23">
        <v>128954.34</v>
      </c>
      <c r="G27" s="23">
        <f t="shared" si="1"/>
        <v>0</v>
      </c>
      <c r="H27" s="6">
        <v>3500</v>
      </c>
    </row>
    <row r="28" spans="1:8" x14ac:dyDescent="0.2">
      <c r="A28" s="11" t="s">
        <v>128</v>
      </c>
      <c r="B28" s="23">
        <v>0</v>
      </c>
      <c r="C28" s="23">
        <v>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82</v>
      </c>
      <c r="B29" s="23">
        <v>0</v>
      </c>
      <c r="C29" s="23">
        <v>0</v>
      </c>
      <c r="D29" s="23">
        <f t="shared" si="0"/>
        <v>0</v>
      </c>
      <c r="E29" s="23">
        <v>0</v>
      </c>
      <c r="F29" s="23">
        <v>0</v>
      </c>
      <c r="G29" s="23">
        <f t="shared" si="1"/>
        <v>0</v>
      </c>
      <c r="H29" s="6">
        <v>3700</v>
      </c>
    </row>
    <row r="30" spans="1:8" x14ac:dyDescent="0.2">
      <c r="A30" s="11" t="s">
        <v>83</v>
      </c>
      <c r="B30" s="23">
        <v>0</v>
      </c>
      <c r="C30" s="23">
        <v>150000</v>
      </c>
      <c r="D30" s="23">
        <f t="shared" si="0"/>
        <v>150000</v>
      </c>
      <c r="E30" s="23">
        <v>150000</v>
      </c>
      <c r="F30" s="23">
        <v>150000</v>
      </c>
      <c r="G30" s="23">
        <f t="shared" si="1"/>
        <v>0</v>
      </c>
      <c r="H30" s="6">
        <v>3800</v>
      </c>
    </row>
    <row r="31" spans="1:8" x14ac:dyDescent="0.2">
      <c r="A31" s="11" t="s">
        <v>18</v>
      </c>
      <c r="B31" s="23">
        <v>12626</v>
      </c>
      <c r="C31" s="23">
        <v>4194.6400000000003</v>
      </c>
      <c r="D31" s="23">
        <f t="shared" si="0"/>
        <v>16820.64</v>
      </c>
      <c r="E31" s="23">
        <v>16801.080000000002</v>
      </c>
      <c r="F31" s="23">
        <v>16801.080000000002</v>
      </c>
      <c r="G31" s="23">
        <f t="shared" si="1"/>
        <v>19.559999999997672</v>
      </c>
      <c r="H31" s="6">
        <v>3900</v>
      </c>
    </row>
    <row r="32" spans="1:8" ht="10.5" x14ac:dyDescent="0.25">
      <c r="A32" s="9" t="s">
        <v>120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84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85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86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87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88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89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90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ht="10.5" x14ac:dyDescent="0.25">
      <c r="A42" s="9" t="s">
        <v>121</v>
      </c>
      <c r="B42" s="28">
        <f>SUM(B43:B51)</f>
        <v>0</v>
      </c>
      <c r="C42" s="28">
        <f>SUM(C43:C51)</f>
        <v>0</v>
      </c>
      <c r="D42" s="28">
        <f t="shared" si="0"/>
        <v>0</v>
      </c>
      <c r="E42" s="28">
        <f>SUM(E43:E51)</f>
        <v>0</v>
      </c>
      <c r="F42" s="28">
        <f>SUM(F43:F51)</f>
        <v>0</v>
      </c>
      <c r="G42" s="28">
        <f t="shared" si="1"/>
        <v>0</v>
      </c>
      <c r="H42" s="10">
        <v>0</v>
      </c>
    </row>
    <row r="43" spans="1:8" x14ac:dyDescent="0.2">
      <c r="A43" s="3" t="s">
        <v>91</v>
      </c>
      <c r="B43" s="23">
        <v>0</v>
      </c>
      <c r="C43" s="23">
        <v>0</v>
      </c>
      <c r="D43" s="23">
        <f t="shared" si="0"/>
        <v>0</v>
      </c>
      <c r="E43" s="23">
        <v>0</v>
      </c>
      <c r="F43" s="23">
        <v>0</v>
      </c>
      <c r="G43" s="23">
        <f t="shared" si="1"/>
        <v>0</v>
      </c>
      <c r="H43" s="6">
        <v>5100</v>
      </c>
    </row>
    <row r="44" spans="1:8" x14ac:dyDescent="0.2">
      <c r="A44" s="11" t="s">
        <v>92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93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94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95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96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97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98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99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ht="10.5" x14ac:dyDescent="0.25">
      <c r="A52" s="9" t="s">
        <v>61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100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101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102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ht="10.5" x14ac:dyDescent="0.25">
      <c r="A56" s="9" t="s">
        <v>122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129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103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104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105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106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107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108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ht="10.5" x14ac:dyDescent="0.25">
      <c r="A64" s="9" t="s">
        <v>123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ht="10.5" x14ac:dyDescent="0.25">
      <c r="A68" s="9" t="s">
        <v>62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109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110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111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112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113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114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115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ht="10.5" x14ac:dyDescent="0.25">
      <c r="A76" s="7" t="s">
        <v>124</v>
      </c>
      <c r="B76" s="26">
        <f t="shared" ref="B76:G76" si="4">SUM(B4+B12+B22+B32+B42+B52+B56+B64+B68)</f>
        <v>500318</v>
      </c>
      <c r="C76" s="26">
        <f t="shared" si="4"/>
        <v>1244654.2</v>
      </c>
      <c r="D76" s="26">
        <f t="shared" si="4"/>
        <v>1744972.2000000002</v>
      </c>
      <c r="E76" s="26">
        <f t="shared" si="4"/>
        <v>1742155.53</v>
      </c>
      <c r="F76" s="26">
        <f t="shared" si="4"/>
        <v>1742155.53</v>
      </c>
      <c r="G76" s="26">
        <f t="shared" si="4"/>
        <v>2816.6700000001583</v>
      </c>
    </row>
    <row r="78" spans="1:8" x14ac:dyDescent="0.2">
      <c r="A78" s="1" t="s">
        <v>117</v>
      </c>
    </row>
    <row r="85" spans="1:7" x14ac:dyDescent="0.2">
      <c r="A85" s="32" t="s">
        <v>136</v>
      </c>
      <c r="B85" s="32"/>
      <c r="C85" s="32"/>
      <c r="D85" s="32" t="s">
        <v>137</v>
      </c>
      <c r="E85" s="32"/>
      <c r="F85" s="32"/>
      <c r="G85" s="32"/>
    </row>
    <row r="86" spans="1:7" x14ac:dyDescent="0.2">
      <c r="A86" s="32"/>
      <c r="B86" s="32"/>
      <c r="C86" s="32"/>
      <c r="D86" s="32"/>
      <c r="E86" s="32"/>
      <c r="F86" s="32"/>
      <c r="G86" s="32"/>
    </row>
    <row r="87" spans="1:7" x14ac:dyDescent="0.2">
      <c r="A87" s="32"/>
      <c r="B87" s="32"/>
      <c r="C87" s="32"/>
      <c r="D87" s="32"/>
      <c r="E87" s="32"/>
      <c r="F87" s="32"/>
      <c r="G87" s="32"/>
    </row>
  </sheetData>
  <sheetProtection formatCells="0" formatColumns="0" formatRows="0" autoFilter="0"/>
  <mergeCells count="5">
    <mergeCell ref="A1:G1"/>
    <mergeCell ref="G2:G3"/>
    <mergeCell ref="B2:F2"/>
    <mergeCell ref="A85:C87"/>
    <mergeCell ref="D85:G8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1"/>
  <sheetViews>
    <sheetView showGridLines="0" topLeftCell="A25" workbookViewId="0">
      <selection sqref="A1:G51"/>
    </sheetView>
  </sheetViews>
  <sheetFormatPr baseColWidth="10" defaultColWidth="12" defaultRowHeight="10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8" t="s">
        <v>135</v>
      </c>
      <c r="B1" s="39"/>
      <c r="C1" s="39"/>
      <c r="D1" s="39"/>
      <c r="E1" s="39"/>
      <c r="F1" s="39"/>
      <c r="G1" s="40"/>
    </row>
    <row r="2" spans="1:7" ht="10.5" x14ac:dyDescent="0.2">
      <c r="A2" s="19"/>
      <c r="B2" s="38" t="s">
        <v>58</v>
      </c>
      <c r="C2" s="39"/>
      <c r="D2" s="39"/>
      <c r="E2" s="39"/>
      <c r="F2" s="40"/>
      <c r="G2" s="33" t="s">
        <v>57</v>
      </c>
    </row>
    <row r="3" spans="1:7" ht="24.9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4"/>
    </row>
    <row r="4" spans="1:7" ht="10.5" x14ac:dyDescent="0.2">
      <c r="A4" s="20"/>
      <c r="B4" s="21"/>
      <c r="C4" s="21"/>
      <c r="D4" s="21"/>
      <c r="E4" s="21"/>
      <c r="F4" s="21"/>
      <c r="G4" s="21"/>
    </row>
    <row r="5" spans="1:7" ht="10.5" x14ac:dyDescent="0.25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118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ht="10.5" x14ac:dyDescent="0.25">
      <c r="A15" s="5" t="s">
        <v>19</v>
      </c>
      <c r="B15" s="28">
        <f t="shared" ref="B15:G15" si="3">SUM(B16:B22)</f>
        <v>500318</v>
      </c>
      <c r="C15" s="28">
        <f t="shared" si="3"/>
        <v>1244654.2</v>
      </c>
      <c r="D15" s="28">
        <f t="shared" si="3"/>
        <v>1744972.2</v>
      </c>
      <c r="E15" s="28">
        <f t="shared" si="3"/>
        <v>1742155.53</v>
      </c>
      <c r="F15" s="28">
        <f t="shared" si="3"/>
        <v>1742155.53</v>
      </c>
      <c r="G15" s="28">
        <f t="shared" si="3"/>
        <v>2816.6699999999255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500318</v>
      </c>
      <c r="C19" s="23">
        <v>1244654.2</v>
      </c>
      <c r="D19" s="23">
        <f t="shared" si="5"/>
        <v>1744972.2</v>
      </c>
      <c r="E19" s="23">
        <v>1742155.53</v>
      </c>
      <c r="F19" s="23">
        <v>1742155.53</v>
      </c>
      <c r="G19" s="23">
        <f t="shared" si="4"/>
        <v>2816.6699999999255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ht="10.5" x14ac:dyDescent="0.25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ht="10.5" x14ac:dyDescent="0.25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ht="10.5" x14ac:dyDescent="0.25">
      <c r="A41" s="8" t="s">
        <v>124</v>
      </c>
      <c r="B41" s="24">
        <f t="shared" ref="B41:G41" si="12">SUM(B35+B24+B15+B5)</f>
        <v>500318</v>
      </c>
      <c r="C41" s="24">
        <f t="shared" si="12"/>
        <v>1244654.2</v>
      </c>
      <c r="D41" s="24">
        <f t="shared" si="12"/>
        <v>1744972.2</v>
      </c>
      <c r="E41" s="24">
        <f t="shared" si="12"/>
        <v>1742155.53</v>
      </c>
      <c r="F41" s="24">
        <f t="shared" si="12"/>
        <v>1742155.53</v>
      </c>
      <c r="G41" s="24">
        <f t="shared" si="12"/>
        <v>2816.6699999999255</v>
      </c>
    </row>
    <row r="43" spans="1:7" x14ac:dyDescent="0.2">
      <c r="A43" s="1" t="s">
        <v>117</v>
      </c>
    </row>
    <row r="49" spans="1:7" x14ac:dyDescent="0.2">
      <c r="A49" s="32" t="s">
        <v>136</v>
      </c>
      <c r="B49" s="32"/>
      <c r="C49" s="32"/>
      <c r="D49" s="32" t="s">
        <v>137</v>
      </c>
      <c r="E49" s="32"/>
      <c r="F49" s="32"/>
      <c r="G49" s="32"/>
    </row>
    <row r="50" spans="1:7" x14ac:dyDescent="0.2">
      <c r="A50" s="32"/>
      <c r="B50" s="32"/>
      <c r="C50" s="32"/>
      <c r="D50" s="32"/>
      <c r="E50" s="32"/>
      <c r="F50" s="32"/>
      <c r="G50" s="32"/>
    </row>
    <row r="51" spans="1:7" x14ac:dyDescent="0.2">
      <c r="A51" s="32"/>
      <c r="B51" s="32"/>
      <c r="C51" s="32"/>
      <c r="D51" s="32"/>
      <c r="E51" s="32"/>
      <c r="F51" s="32"/>
      <c r="G51" s="32"/>
    </row>
  </sheetData>
  <sheetProtection formatCells="0" formatColumns="0" formatRows="0" autoFilter="0"/>
  <mergeCells count="5">
    <mergeCell ref="G2:G3"/>
    <mergeCell ref="A1:G1"/>
    <mergeCell ref="B2:F2"/>
    <mergeCell ref="A49:C51"/>
    <mergeCell ref="D49:G5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2026-01-27T21:16:57Z</cp:lastPrinted>
  <dcterms:created xsi:type="dcterms:W3CDTF">2014-02-10T03:37:14Z</dcterms:created>
  <dcterms:modified xsi:type="dcterms:W3CDTF">2026-01-30T18:24:52Z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