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ED76F1A7-4FFB-4788-A62C-919CCFC40382}" xr6:coauthVersionLast="47" xr6:coauthVersionMax="47" xr10:uidLastSave="{00000000-0000-0000-0000-000000000000}"/>
  <bookViews>
    <workbookView xWindow="-110" yWindow="-110" windowWidth="19420" windowHeight="10420" xr2:uid="{7D5C85A1-5330-47D7-8E48-7AD8E0B4BC0A}"/>
  </bookViews>
  <sheets>
    <sheet name="Notas a los Edos Financieros" sheetId="1" r:id="rId1"/>
    <sheet name="Notas ACT" sheetId="2" r:id="rId2"/>
    <sheet name="Notas ESF" sheetId="3" r:id="rId3"/>
    <sheet name="Notas VHP" sheetId="4" r:id="rId4"/>
    <sheet name="Notas EFE " sheetId="5" r:id="rId5"/>
    <sheet name="Conciliacion_Ig" sheetId="6" r:id="rId6"/>
    <sheet name="Conciliacion_Eg" sheetId="7" r:id="rId7"/>
    <sheet name="Notas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'Notas ACT'!$A$93:$C$212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8" l="1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H3" i="8"/>
  <c r="A3" i="8"/>
  <c r="H2" i="8"/>
  <c r="H1" i="8"/>
  <c r="C49" i="8" s="1"/>
  <c r="A1" i="8"/>
  <c r="C31" i="7"/>
  <c r="C8" i="7"/>
  <c r="C40" i="7" s="1"/>
  <c r="A3" i="7"/>
  <c r="A1" i="7"/>
  <c r="C16" i="6"/>
  <c r="C21" i="6" s="1"/>
  <c r="C8" i="6"/>
  <c r="D135" i="5"/>
  <c r="C135" i="5"/>
  <c r="D127" i="5"/>
  <c r="D113" i="5" s="1"/>
  <c r="D112" i="5" s="1"/>
  <c r="C127" i="5"/>
  <c r="D125" i="5"/>
  <c r="C125" i="5"/>
  <c r="D123" i="5"/>
  <c r="C123" i="5"/>
  <c r="D117" i="5"/>
  <c r="C117" i="5"/>
  <c r="C113" i="5" s="1"/>
  <c r="C112" i="5" s="1"/>
  <c r="D114" i="5"/>
  <c r="C114" i="5"/>
  <c r="D110" i="5"/>
  <c r="C110" i="5"/>
  <c r="C109" i="5" s="1"/>
  <c r="D109" i="5"/>
  <c r="D104" i="5"/>
  <c r="C104" i="5"/>
  <c r="D103" i="5"/>
  <c r="C103" i="5"/>
  <c r="D97" i="5"/>
  <c r="C97" i="5"/>
  <c r="D95" i="5"/>
  <c r="D94" i="5" s="1"/>
  <c r="C95" i="5"/>
  <c r="C94" i="5"/>
  <c r="D85" i="5"/>
  <c r="C85" i="5"/>
  <c r="D79" i="5"/>
  <c r="C79" i="5"/>
  <c r="C66" i="5" s="1"/>
  <c r="D76" i="5"/>
  <c r="D66" i="5" s="1"/>
  <c r="C76" i="5"/>
  <c r="D67" i="5"/>
  <c r="C67" i="5"/>
  <c r="D63" i="5"/>
  <c r="C63" i="5"/>
  <c r="D61" i="5"/>
  <c r="C61" i="5"/>
  <c r="D59" i="5"/>
  <c r="C59" i="5"/>
  <c r="D57" i="5"/>
  <c r="C57" i="5"/>
  <c r="D55" i="5"/>
  <c r="C55" i="5"/>
  <c r="C54" i="5" s="1"/>
  <c r="C49" i="5" s="1"/>
  <c r="C145" i="5" s="1"/>
  <c r="D54" i="5"/>
  <c r="D49" i="5" s="1"/>
  <c r="D145" i="5" s="1"/>
  <c r="D51" i="5"/>
  <c r="C51" i="5"/>
  <c r="D50" i="5"/>
  <c r="C50" i="5"/>
  <c r="D44" i="5"/>
  <c r="D38" i="5"/>
  <c r="C38" i="5"/>
  <c r="D29" i="5"/>
  <c r="C29" i="5"/>
  <c r="D21" i="5"/>
  <c r="C21" i="5"/>
  <c r="C44" i="5" s="1"/>
  <c r="D16" i="5"/>
  <c r="C16" i="5"/>
  <c r="E3" i="5"/>
  <c r="A3" i="5"/>
  <c r="E2" i="5"/>
  <c r="E1" i="5"/>
  <c r="A1" i="5"/>
  <c r="C26" i="4"/>
  <c r="C22" i="4"/>
  <c r="C17" i="4"/>
  <c r="E3" i="4"/>
  <c r="A3" i="4"/>
  <c r="E2" i="4"/>
  <c r="E1" i="4"/>
  <c r="A1" i="4"/>
  <c r="C167" i="3"/>
  <c r="C159" i="3"/>
  <c r="C155" i="3"/>
  <c r="C148" i="3"/>
  <c r="C144" i="3"/>
  <c r="C134" i="3"/>
  <c r="C127" i="3"/>
  <c r="D123" i="3"/>
  <c r="D122" i="3"/>
  <c r="D121" i="3"/>
  <c r="D120" i="3" s="1"/>
  <c r="G120" i="3"/>
  <c r="F120" i="3"/>
  <c r="E120" i="3"/>
  <c r="C120" i="3"/>
  <c r="D119" i="3"/>
  <c r="D118" i="3"/>
  <c r="D117" i="3"/>
  <c r="D116" i="3"/>
  <c r="D115" i="3"/>
  <c r="D114" i="3"/>
  <c r="D113" i="3"/>
  <c r="D112" i="3"/>
  <c r="D111" i="3"/>
  <c r="D110" i="3" s="1"/>
  <c r="G110" i="3"/>
  <c r="F110" i="3"/>
  <c r="E110" i="3"/>
  <c r="C110" i="3"/>
  <c r="C103" i="3"/>
  <c r="C98" i="3"/>
  <c r="C82" i="3"/>
  <c r="E76" i="3"/>
  <c r="D76" i="3"/>
  <c r="C76" i="3"/>
  <c r="E64" i="3"/>
  <c r="D64" i="3"/>
  <c r="C64" i="3"/>
  <c r="E56" i="3"/>
  <c r="D56" i="3"/>
  <c r="C56" i="3"/>
  <c r="C32" i="3"/>
  <c r="H3" i="3"/>
  <c r="A3" i="3"/>
  <c r="A3" i="6" s="1"/>
  <c r="H2" i="3"/>
  <c r="H1" i="3"/>
  <c r="A1" i="3"/>
  <c r="A1" i="6" s="1"/>
  <c r="C211" i="2"/>
  <c r="C210" i="2" s="1"/>
  <c r="C200" i="2"/>
  <c r="C194" i="2"/>
  <c r="C191" i="2"/>
  <c r="C181" i="2" s="1"/>
  <c r="C182" i="2"/>
  <c r="C178" i="2"/>
  <c r="C176" i="2"/>
  <c r="C173" i="2"/>
  <c r="C170" i="2"/>
  <c r="C167" i="2"/>
  <c r="C166" i="2" s="1"/>
  <c r="C163" i="2"/>
  <c r="C160" i="2"/>
  <c r="C157" i="2"/>
  <c r="C156" i="2"/>
  <c r="C153" i="2"/>
  <c r="C147" i="2"/>
  <c r="C145" i="2"/>
  <c r="C142" i="2"/>
  <c r="C138" i="2"/>
  <c r="C133" i="2"/>
  <c r="C130" i="2"/>
  <c r="C127" i="2"/>
  <c r="C124" i="2"/>
  <c r="C113" i="2"/>
  <c r="C103" i="2"/>
  <c r="C96" i="2"/>
  <c r="C95" i="2" s="1"/>
  <c r="C83" i="2"/>
  <c r="C81" i="2"/>
  <c r="C79" i="2"/>
  <c r="C73" i="2"/>
  <c r="C70" i="2"/>
  <c r="C69" i="2" s="1"/>
  <c r="C64" i="2"/>
  <c r="C58" i="2"/>
  <c r="C57" i="2"/>
  <c r="C48" i="2"/>
  <c r="C39" i="2"/>
  <c r="C36" i="2"/>
  <c r="C30" i="2"/>
  <c r="C10" i="2" s="1"/>
  <c r="C27" i="2"/>
  <c r="C21" i="2"/>
  <c r="C11" i="2"/>
  <c r="E3" i="2"/>
  <c r="A3" i="2"/>
  <c r="E2" i="2"/>
  <c r="E1" i="2"/>
  <c r="C9" i="2" l="1"/>
  <c r="C94" i="2"/>
  <c r="D147" i="2" s="1"/>
  <c r="C123" i="2"/>
  <c r="C40" i="8"/>
  <c r="D167" i="2" l="1"/>
  <c r="D157" i="2"/>
  <c r="D194" i="2"/>
  <c r="D145" i="2"/>
  <c r="D203" i="2"/>
  <c r="D196" i="2"/>
  <c r="D190" i="2"/>
  <c r="D177" i="2"/>
  <c r="D171" i="2"/>
  <c r="D154" i="2"/>
  <c r="D135" i="2"/>
  <c r="D129" i="2"/>
  <c r="D116" i="2"/>
  <c r="D109" i="2"/>
  <c r="D102" i="2"/>
  <c r="D209" i="2"/>
  <c r="D201" i="2"/>
  <c r="D188" i="2"/>
  <c r="D164" i="2"/>
  <c r="D158" i="2"/>
  <c r="D146" i="2"/>
  <c r="D140" i="2"/>
  <c r="D114" i="2"/>
  <c r="D100" i="2"/>
  <c r="D208" i="2"/>
  <c r="D139" i="2"/>
  <c r="D99" i="2"/>
  <c r="D174" i="2"/>
  <c r="D151" i="2"/>
  <c r="D132" i="2"/>
  <c r="D120" i="2"/>
  <c r="D105" i="2"/>
  <c r="D98" i="2"/>
  <c r="D185" i="2"/>
  <c r="D162" i="2"/>
  <c r="D150" i="2"/>
  <c r="D144" i="2"/>
  <c r="D125" i="2"/>
  <c r="D112" i="2"/>
  <c r="D205" i="2"/>
  <c r="D184" i="2"/>
  <c r="D161" i="2"/>
  <c r="D149" i="2"/>
  <c r="D137" i="2"/>
  <c r="D202" i="2"/>
  <c r="D195" i="2"/>
  <c r="D189" i="2"/>
  <c r="D165" i="2"/>
  <c r="D159" i="2"/>
  <c r="D141" i="2"/>
  <c r="D134" i="2"/>
  <c r="D128" i="2"/>
  <c r="D115" i="2"/>
  <c r="D108" i="2"/>
  <c r="D101" i="2"/>
  <c r="D122" i="2"/>
  <c r="D107" i="2"/>
  <c r="D187" i="2"/>
  <c r="D175" i="2"/>
  <c r="D169" i="2"/>
  <c r="D152" i="2"/>
  <c r="D121" i="2"/>
  <c r="D106" i="2"/>
  <c r="D207" i="2"/>
  <c r="D193" i="2"/>
  <c r="D186" i="2"/>
  <c r="D180" i="2"/>
  <c r="D168" i="2"/>
  <c r="D126" i="2"/>
  <c r="D212" i="2"/>
  <c r="D206" i="2"/>
  <c r="D199" i="2"/>
  <c r="D192" i="2"/>
  <c r="D179" i="2"/>
  <c r="D131" i="2"/>
  <c r="D119" i="2"/>
  <c r="D97" i="2"/>
  <c r="D143" i="2"/>
  <c r="D118" i="2"/>
  <c r="D197" i="2"/>
  <c r="D183" i="2"/>
  <c r="D172" i="2"/>
  <c r="D160" i="2"/>
  <c r="D148" i="2"/>
  <c r="D142" i="2"/>
  <c r="D117" i="2"/>
  <c r="D104" i="2"/>
  <c r="D198" i="2"/>
  <c r="D111" i="2"/>
  <c r="D204" i="2"/>
  <c r="D155" i="2"/>
  <c r="D136" i="2"/>
  <c r="D110" i="2"/>
  <c r="D123" i="2"/>
  <c r="D127" i="2"/>
  <c r="D124" i="2"/>
  <c r="D163" i="2"/>
  <c r="D170" i="2"/>
  <c r="D138" i="2"/>
  <c r="D200" i="2"/>
  <c r="D133" i="2"/>
  <c r="D103" i="2"/>
  <c r="D113" i="2"/>
  <c r="D130" i="2"/>
  <c r="D95" i="2"/>
  <c r="D156" i="2"/>
  <c r="D178" i="2"/>
  <c r="D176" i="2"/>
  <c r="D211" i="2"/>
  <c r="D153" i="2"/>
  <c r="D191" i="2"/>
  <c r="D173" i="2"/>
  <c r="D96" i="2"/>
  <c r="D166" i="2"/>
  <c r="D182" i="2"/>
  <c r="D181" i="2"/>
  <c r="D210" i="2"/>
</calcChain>
</file>

<file path=xl/sharedStrings.xml><?xml version="1.0" encoding="utf-8"?>
<sst xmlns="http://schemas.openxmlformats.org/spreadsheetml/2006/main" count="901" uniqueCount="611">
  <si>
    <t>Forum Cultural Guanajuato</t>
  </si>
  <si>
    <t>Ejercicio:</t>
  </si>
  <si>
    <t>Notas de Desglose y Memoria</t>
  </si>
  <si>
    <t>Periodicidad:</t>
  </si>
  <si>
    <t>Anual</t>
  </si>
  <si>
    <t>Del 1 de Enero al 31 de Diciembre de 2024</t>
  </si>
  <si>
    <t>Corte:</t>
  </si>
  <si>
    <t>Cuenta Pública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</si>
  <si>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</si>
  <si>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</si>
  <si>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</si>
  <si>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</si>
  <si>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</si>
  <si>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</si>
  <si>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</si>
  <si>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</si>
  <si>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</si>
  <si>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</si>
  <si>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</si>
  <si>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</si>
  <si>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</si>
  <si>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</si>
  <si>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</si>
  <si>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</si>
  <si>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</si>
  <si>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</si>
  <si>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</si>
  <si>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</si>
  <si>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</si>
  <si>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</si>
  <si>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</si>
  <si>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</si>
  <si>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</si>
  <si>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</si>
  <si>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</si>
  <si>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</si>
  <si>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</si>
  <si>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</si>
  <si>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</si>
  <si>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</si>
  <si>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</si>
  <si>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</si>
  <si>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</si>
  <si>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</si>
  <si>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</si>
  <si>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</si>
  <si>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</si>
  <si>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</si>
  <si>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</si>
  <si>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</si>
  <si>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</si>
  <si>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</si>
  <si>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</si>
  <si>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</si>
  <si>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</si>
  <si>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</si>
  <si>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</si>
  <si>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</si>
  <si>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</si>
  <si>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</si>
  <si>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</si>
  <si>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</si>
  <si>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</si>
  <si>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</si>
  <si>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</si>
  <si>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</si>
  <si>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</si>
  <si>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</si>
  <si>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</si>
  <si>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</si>
  <si>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</si>
  <si>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</si>
  <si>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</si>
  <si>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</si>
  <si>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</si>
  <si>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</si>
  <si>
    <t>FORUM CULTURAL GUANAJUATO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</si>
  <si>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</si>
  <si>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</si>
  <si>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</si>
  <si>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</si>
  <si>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</si>
  <si>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</si>
  <si>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</si>
  <si>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</si>
  <si>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</si>
  <si>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</si>
  <si>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</si>
  <si>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</si>
  <si>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</si>
  <si>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</si>
  <si>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</si>
  <si>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</si>
  <si>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</si>
  <si>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</si>
  <si>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</si>
  <si>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</si>
  <si>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</si>
  <si>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</si>
  <si>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</si>
  <si>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</si>
  <si>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</si>
  <si>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</si>
  <si>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</si>
  <si>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</si>
  <si>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</si>
  <si>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</si>
  <si>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</si>
  <si>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</si>
  <si>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</si>
  <si>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</si>
  <si>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</si>
  <si>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</si>
  <si>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</si>
  <si>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</si>
  <si>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</si>
  <si>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</si>
  <si>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</si>
  <si>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</si>
  <si>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</si>
  <si>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</si>
  <si>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</si>
  <si>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</si>
  <si>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</si>
  <si>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</si>
  <si>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</si>
  <si>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</si>
  <si>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</si>
  <si>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</si>
  <si>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</si>
  <si>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</si>
  <si>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</si>
  <si>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</si>
  <si>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</si>
  <si>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</si>
  <si>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</si>
  <si>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</si>
  <si>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</si>
  <si>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</si>
  <si>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</si>
  <si>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</si>
  <si>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</si>
  <si>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</si>
  <si>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</si>
  <si>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</si>
  <si>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</si>
  <si>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</si>
  <si>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</si>
  <si>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</si>
  <si>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</si>
  <si>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</si>
  <si>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</si>
  <si>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</si>
  <si>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</si>
  <si>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</si>
  <si>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</si>
  <si>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</si>
  <si>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</si>
  <si>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</si>
  <si>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</si>
  <si>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</si>
  <si>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</si>
  <si>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</si>
  <si>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</si>
  <si>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</si>
  <si>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</si>
  <si>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</si>
  <si>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</si>
  <si>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</si>
  <si>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</si>
  <si>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</si>
  <si>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</si>
  <si>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</si>
  <si>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</si>
  <si>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</si>
  <si>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</si>
  <si>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</si>
  <si>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</si>
  <si>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</si>
  <si>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</si>
  <si>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</si>
  <si>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</si>
  <si>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</si>
  <si>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</si>
  <si>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</si>
  <si>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</si>
  <si>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</si>
  <si>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</si>
  <si>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</si>
  <si>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</si>
  <si>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</si>
  <si>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</si>
  <si>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</si>
  <si>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</si>
  <si>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</si>
  <si>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</si>
  <si>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</si>
  <si>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</si>
  <si>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</si>
  <si>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</si>
  <si>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</si>
  <si>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</si>
  <si>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</si>
  <si>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</si>
  <si>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</si>
  <si>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</si>
  <si>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</si>
  <si>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</si>
  <si>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</si>
  <si>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</si>
  <si>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</si>
  <si>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</si>
  <si>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</si>
  <si>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</si>
  <si>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</si>
  <si>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</si>
  <si>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</si>
  <si>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</si>
  <si>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</si>
  <si>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</si>
  <si>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</si>
  <si>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</si>
  <si>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</si>
  <si>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</si>
  <si>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</si>
  <si>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</si>
  <si>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</si>
  <si>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</si>
  <si>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</si>
  <si>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</si>
  <si>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</si>
  <si>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</si>
  <si>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</si>
  <si>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</si>
  <si>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</si>
  <si>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</si>
  <si>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</si>
  <si>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</si>
  <si>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</si>
  <si>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</si>
  <si>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</si>
  <si>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</si>
  <si>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</si>
  <si>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</si>
  <si>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</si>
  <si>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</si>
  <si>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</si>
  <si>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</si>
  <si>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</si>
  <si>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</si>
  <si>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</si>
  <si>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</si>
  <si>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</si>
  <si>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</si>
  <si>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</si>
  <si>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</si>
  <si>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</si>
  <si>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</si>
  <si>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</si>
  <si>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</si>
  <si>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</si>
  <si>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</si>
  <si>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</si>
  <si>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</si>
  <si>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</si>
  <si>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</si>
  <si>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</si>
  <si>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</si>
  <si>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</si>
  <si>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</si>
  <si>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</si>
  <si>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</si>
  <si>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</si>
  <si>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</si>
  <si>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</si>
  <si>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</si>
  <si>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</si>
  <si>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</si>
  <si>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</si>
  <si>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</si>
  <si>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</si>
  <si>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</si>
  <si>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</si>
  <si>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</si>
  <si>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</si>
  <si>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</si>
  <si>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</si>
  <si>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</si>
  <si>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</si>
  <si>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</si>
  <si>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</si>
  <si>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</si>
  <si>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</si>
  <si>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</si>
  <si>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</si>
  <si>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</si>
  <si>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</si>
  <si>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</si>
  <si>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</si>
  <si>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</si>
  <si>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</si>
  <si>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</si>
  <si>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</si>
  <si>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</si>
  <si>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</si>
  <si>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</si>
  <si>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 xml:space="preserve">sin informacion que revelar 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</si>
  <si>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</si>
  <si>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</si>
  <si>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</si>
  <si>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</si>
  <si>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</si>
  <si>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</si>
  <si>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</si>
  <si>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</si>
  <si>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</si>
  <si>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</si>
  <si>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</si>
  <si>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</si>
  <si>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</si>
  <si>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</si>
  <si>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</si>
  <si>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</si>
  <si>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</si>
  <si>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</si>
  <si>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</si>
  <si>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</si>
  <si>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</si>
  <si>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</si>
  <si>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</si>
  <si>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</si>
  <si>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</si>
  <si>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</si>
  <si>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</si>
  <si>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</si>
  <si>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</si>
  <si>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</si>
  <si>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</si>
  <si>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</si>
  <si>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</si>
  <si>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</si>
  <si>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</si>
  <si>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</si>
  <si>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</si>
  <si>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</si>
  <si>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</si>
  <si>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</si>
  <si>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</si>
  <si>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</si>
  <si>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</si>
  <si>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</si>
  <si>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</si>
  <si>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</si>
  <si>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</si>
  <si>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</si>
  <si>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</si>
  <si>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</si>
  <si>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</si>
  <si>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</si>
  <si>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</si>
  <si>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</si>
  <si>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</si>
  <si>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</si>
  <si>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</si>
  <si>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</si>
  <si>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</si>
  <si>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</si>
  <si>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</si>
  <si>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</si>
  <si>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</si>
  <si>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</si>
  <si>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</si>
  <si>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</si>
  <si>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</si>
  <si>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</si>
  <si>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</si>
  <si>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</si>
  <si>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</si>
  <si>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</si>
  <si>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</si>
  <si>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</si>
  <si>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</si>
  <si>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</si>
  <si>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</si>
  <si>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</si>
  <si>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</si>
  <si>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</si>
  <si>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</si>
  <si>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</si>
  <si>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</si>
  <si>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</si>
  <si>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</si>
  <si>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</si>
  <si>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</si>
  <si>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</si>
  <si>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</si>
  <si>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</si>
  <si>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</si>
  <si>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</si>
  <si>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</si>
  <si>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</si>
  <si>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</si>
  <si>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</si>
  <si>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</si>
  <si>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</si>
  <si>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</si>
  <si>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</si>
  <si>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</si>
  <si>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</si>
  <si>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</si>
  <si>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</si>
  <si>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</si>
  <si>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</si>
  <si>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</si>
  <si>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</si>
  <si>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</si>
  <si>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</si>
  <si>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</si>
  <si>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</si>
  <si>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</si>
  <si>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</si>
  <si>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</si>
  <si>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</si>
  <si>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</si>
  <si>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</si>
  <si>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</si>
  <si>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</si>
  <si>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</si>
  <si>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</si>
  <si>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</si>
  <si>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</si>
  <si>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</si>
  <si>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</si>
  <si>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</si>
  <si>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</si>
  <si>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</si>
  <si>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</si>
  <si>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</si>
  <si>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</si>
  <si>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</si>
  <si>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</si>
  <si>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</si>
  <si>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</si>
  <si>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</si>
  <si>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</si>
  <si>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</si>
  <si>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</si>
  <si>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</si>
  <si>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</si>
  <si>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</si>
  <si>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</si>
  <si>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</si>
  <si>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</si>
  <si>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</si>
  <si>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</si>
  <si>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</si>
  <si>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</si>
  <si>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</si>
  <si>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</si>
  <si>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</si>
  <si>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</si>
  <si>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</si>
  <si>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</si>
  <si>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</si>
  <si>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</si>
  <si>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</si>
  <si>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</si>
  <si>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</si>
  <si>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</si>
  <si>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</si>
  <si>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</si>
  <si>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</si>
  <si>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</si>
  <si>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</si>
  <si>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</si>
  <si>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</si>
  <si>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</si>
  <si>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</si>
  <si>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</si>
  <si>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</si>
  <si>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</si>
  <si>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</si>
  <si>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</si>
  <si>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</si>
  <si>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</si>
  <si>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</si>
  <si>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</si>
  <si>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</si>
  <si>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</si>
  <si>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</si>
  <si>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</si>
  <si>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</si>
  <si>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</si>
  <si>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</si>
  <si>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</si>
  <si>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</si>
  <si>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</si>
  <si>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</si>
  <si>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</si>
  <si>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</si>
  <si>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</si>
  <si>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</si>
  <si>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</si>
  <si>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</si>
  <si>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</si>
  <si>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</si>
  <si>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</si>
  <si>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</si>
  <si>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</si>
  <si>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</si>
  <si>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</si>
  <si>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</si>
  <si>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</si>
  <si>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</si>
  <si>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</si>
  <si>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</si>
  <si>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</si>
  <si>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</si>
  <si>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</si>
  <si>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</si>
  <si>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</si>
  <si>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</si>
  <si>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</si>
  <si>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</si>
  <si>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</si>
  <si>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</si>
  <si>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</si>
  <si>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</si>
  <si>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</si>
  <si>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</si>
  <si>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</si>
  <si>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</si>
  <si>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</si>
  <si>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</si>
  <si>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</si>
  <si>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</si>
  <si>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</si>
  <si>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</si>
  <si>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</si>
  <si>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</si>
  <si>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</si>
  <si>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</si>
  <si>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</si>
  <si>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</si>
  <si>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</si>
  <si>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</si>
  <si>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</si>
  <si>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</si>
  <si>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</si>
  <si>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</si>
  <si>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</si>
  <si>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</si>
  <si>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</si>
  <si>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</si>
  <si>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</si>
  <si>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</si>
  <si>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</si>
  <si>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</si>
  <si>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</si>
  <si>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</si>
  <si>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</si>
  <si>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</si>
  <si>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</si>
  <si>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</si>
  <si>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</si>
  <si>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</si>
  <si>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</si>
  <si>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</si>
  <si>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</si>
  <si>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 xml:space="preserve">  sin información que revelar </t>
  </si>
  <si>
    <t xml:space="preserve">Valores en Custodia                                                                                              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</si>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</sst>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6"/>
      <color rgb="FF000000"/>
      <name val="Arial"/>
      <family val="2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DE7E7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" fillId="0" borderId="0"/>
  </cellStyleXfs>
  <cellXfs count="205">
    <xf numFmtId="0" fontId="0" fillId="0" borderId="0" xfId="0"/>
    <xf numFmtId="0" fontId="2" fillId="2" borderId="1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right" vertical="center"/>
    </xf>
    <xf numFmtId="0" fontId="2" fillId="2" borderId="3" xfId="4" applyFont="1" applyFill="1" applyBorder="1" applyAlignment="1">
      <alignment horizontal="left" vertical="center"/>
    </xf>
    <xf numFmtId="0" fontId="1" fillId="0" borderId="0" xfId="4"/>
    <xf numFmtId="0" fontId="2" fillId="2" borderId="4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right" vertical="center"/>
    </xf>
    <xf numFmtId="0" fontId="2" fillId="2" borderId="5" xfId="4" applyFont="1" applyFill="1" applyBorder="1" applyAlignment="1">
      <alignment vertical="center"/>
    </xf>
    <xf numFmtId="0" fontId="2" fillId="2" borderId="5" xfId="4" applyFont="1" applyFill="1" applyBorder="1" applyAlignment="1">
      <alignment horizontal="left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3" borderId="9" xfId="4" applyFont="1" applyFill="1" applyBorder="1" applyAlignment="1">
      <alignment horizontal="center" vertical="center" wrapText="1"/>
    </xf>
    <xf numFmtId="0" fontId="2" fillId="3" borderId="10" xfId="4" applyFont="1" applyFill="1" applyBorder="1" applyAlignment="1">
      <alignment horizontal="center" vertical="center"/>
    </xf>
    <xf numFmtId="0" fontId="3" fillId="0" borderId="0" xfId="4" applyFont="1"/>
    <xf numFmtId="0" fontId="2" fillId="0" borderId="11" xfId="4" applyFont="1" applyBorder="1" applyAlignment="1">
      <alignment horizontal="center"/>
    </xf>
    <xf numFmtId="0" fontId="3" fillId="0" borderId="12" xfId="4" applyFont="1" applyBorder="1"/>
    <xf numFmtId="0" fontId="2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0" fontId="2" fillId="0" borderId="14" xfId="4" applyFont="1" applyBorder="1" applyAlignment="1">
      <alignment horizontal="left"/>
    </xf>
    <xf numFmtId="0" fontId="4" fillId="0" borderId="0" xfId="3" applyAlignment="1">
      <alignment horizontal="center"/>
    </xf>
    <xf numFmtId="0" fontId="3" fillId="0" borderId="14" xfId="4" applyFont="1" applyBorder="1"/>
    <xf numFmtId="0" fontId="4" fillId="0" borderId="13" xfId="3" applyBorder="1" applyAlignment="1">
      <alignment horizontal="center"/>
    </xf>
    <xf numFmtId="0" fontId="0" fillId="0" borderId="15" xfId="0" applyBorder="1"/>
    <xf numFmtId="0" fontId="4" fillId="0" borderId="14" xfId="3" applyBorder="1"/>
    <xf numFmtId="0" fontId="2" fillId="0" borderId="16" xfId="4" applyFont="1" applyBorder="1" applyAlignment="1">
      <alignment horizontal="center"/>
    </xf>
    <xf numFmtId="0" fontId="3" fillId="0" borderId="17" xfId="4" applyFont="1" applyBorder="1"/>
    <xf numFmtId="0" fontId="3" fillId="0" borderId="0" xfId="4" applyFont="1" applyAlignment="1">
      <alignment horizontal="left" vertical="top" wrapText="1"/>
    </xf>
    <xf numFmtId="0" fontId="1" fillId="0" borderId="0" xfId="4"/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Alignment="1" applyProtection="1">
      <alignment horizontal="center" vertical="top"/>
      <protection locked="0"/>
    </xf>
    <xf numFmtId="0" fontId="6" fillId="0" borderId="0" xfId="0" applyFont="1" applyProtection="1">
      <protection locked="0"/>
    </xf>
    <xf numFmtId="0" fontId="7" fillId="2" borderId="0" xfId="4" applyFont="1" applyFill="1" applyAlignment="1">
      <alignment horizontal="center" vertical="center"/>
    </xf>
    <xf numFmtId="0" fontId="8" fillId="4" borderId="0" xfId="4" applyFont="1" applyFill="1"/>
    <xf numFmtId="10" fontId="7" fillId="2" borderId="0" xfId="4" applyNumberFormat="1" applyFont="1" applyFill="1" applyAlignment="1">
      <alignment horizontal="right" vertical="center"/>
    </xf>
    <xf numFmtId="0" fontId="2" fillId="2" borderId="0" xfId="4" applyFont="1" applyFill="1" applyAlignment="1">
      <alignment horizontal="left" vertical="center"/>
    </xf>
    <xf numFmtId="0" fontId="7" fillId="2" borderId="0" xfId="4" applyFont="1" applyFill="1" applyAlignment="1">
      <alignment vertical="center"/>
    </xf>
    <xf numFmtId="0" fontId="9" fillId="5" borderId="0" xfId="4" applyFont="1" applyFill="1" applyAlignment="1">
      <alignment horizontal="center" vertical="center"/>
    </xf>
    <xf numFmtId="0" fontId="9" fillId="5" borderId="0" xfId="4" applyFont="1" applyFill="1"/>
    <xf numFmtId="3" fontId="9" fillId="5" borderId="0" xfId="1" applyNumberFormat="1" applyFont="1" applyFill="1" applyBorder="1"/>
    <xf numFmtId="10" fontId="9" fillId="5" borderId="0" xfId="4" applyNumberFormat="1" applyFont="1" applyFill="1"/>
    <xf numFmtId="0" fontId="10" fillId="0" borderId="0" xfId="4" applyFont="1"/>
    <xf numFmtId="3" fontId="10" fillId="0" borderId="0" xfId="1" applyNumberFormat="1" applyFont="1"/>
    <xf numFmtId="10" fontId="10" fillId="0" borderId="0" xfId="4" applyNumberFormat="1" applyFont="1"/>
    <xf numFmtId="0" fontId="9" fillId="6" borderId="0" xfId="6" applyFont="1" applyFill="1"/>
    <xf numFmtId="3" fontId="9" fillId="6" borderId="0" xfId="1" applyNumberFormat="1" applyFont="1" applyFill="1"/>
    <xf numFmtId="0" fontId="10" fillId="0" borderId="0" xfId="7" applyFont="1"/>
    <xf numFmtId="0" fontId="12" fillId="7" borderId="0" xfId="6" applyFont="1" applyFill="1"/>
    <xf numFmtId="3" fontId="12" fillId="7" borderId="0" xfId="1" applyNumberFormat="1" applyFont="1" applyFill="1"/>
    <xf numFmtId="0" fontId="12" fillId="7" borderId="0" xfId="6" applyFont="1" applyFill="1" applyAlignment="1">
      <alignment horizontal="center"/>
    </xf>
    <xf numFmtId="0" fontId="12" fillId="7" borderId="0" xfId="6" applyFont="1" applyFill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0" xfId="6" applyFont="1"/>
    <xf numFmtId="3" fontId="13" fillId="0" borderId="0" xfId="1" applyNumberFormat="1" applyFont="1"/>
    <xf numFmtId="9" fontId="6" fillId="0" borderId="0" xfId="2" applyFont="1"/>
    <xf numFmtId="0" fontId="10" fillId="0" borderId="0" xfId="6" applyFont="1"/>
    <xf numFmtId="0" fontId="6" fillId="0" borderId="0" xfId="6" applyFont="1" applyAlignment="1">
      <alignment horizontal="center" vertical="center"/>
    </xf>
    <xf numFmtId="0" fontId="6" fillId="0" borderId="0" xfId="6" applyFont="1"/>
    <xf numFmtId="3" fontId="6" fillId="0" borderId="0" xfId="1" applyNumberFormat="1" applyFont="1"/>
    <xf numFmtId="0" fontId="6" fillId="0" borderId="0" xfId="6" applyFont="1" applyAlignment="1">
      <alignment wrapText="1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9" fontId="13" fillId="0" borderId="0" xfId="6" applyNumberFormat="1" applyFont="1"/>
    <xf numFmtId="9" fontId="6" fillId="0" borderId="0" xfId="6" applyNumberFormat="1" applyFont="1"/>
    <xf numFmtId="3" fontId="1" fillId="0" borderId="0" xfId="1" applyNumberFormat="1" applyFont="1"/>
    <xf numFmtId="0" fontId="2" fillId="2" borderId="0" xfId="4" applyFont="1" applyFill="1" applyAlignment="1">
      <alignment horizontal="center" vertical="center"/>
    </xf>
    <xf numFmtId="1" fontId="7" fillId="2" borderId="0" xfId="1" applyNumberFormat="1" applyFont="1" applyFill="1" applyBorder="1" applyAlignment="1">
      <alignment horizontal="right" vertical="center"/>
    </xf>
    <xf numFmtId="1" fontId="9" fillId="5" borderId="0" xfId="1" applyNumberFormat="1" applyFont="1" applyFill="1" applyBorder="1"/>
    <xf numFmtId="1" fontId="10" fillId="0" borderId="0" xfId="1" applyNumberFormat="1" applyFont="1"/>
    <xf numFmtId="0" fontId="9" fillId="6" borderId="0" xfId="7" applyFont="1" applyFill="1"/>
    <xf numFmtId="1" fontId="9" fillId="6" borderId="0" xfId="1" applyNumberFormat="1" applyFont="1" applyFill="1"/>
    <xf numFmtId="0" fontId="12" fillId="7" borderId="0" xfId="7" applyFont="1" applyFill="1"/>
    <xf numFmtId="1" fontId="12" fillId="7" borderId="0" xfId="1" applyNumberFormat="1" applyFont="1" applyFill="1"/>
    <xf numFmtId="0" fontId="10" fillId="0" borderId="0" xfId="7" applyFont="1" applyAlignment="1">
      <alignment horizontal="center"/>
    </xf>
    <xf numFmtId="3" fontId="10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3" fontId="10" fillId="4" borderId="0" xfId="1" applyNumberFormat="1" applyFont="1" applyFill="1"/>
    <xf numFmtId="0" fontId="12" fillId="8" borderId="0" xfId="7" applyFont="1" applyFill="1"/>
    <xf numFmtId="3" fontId="12" fillId="8" borderId="0" xfId="1" applyNumberFormat="1" applyFont="1" applyFill="1"/>
    <xf numFmtId="1" fontId="12" fillId="8" borderId="0" xfId="1" applyNumberFormat="1" applyFont="1" applyFill="1"/>
    <xf numFmtId="0" fontId="9" fillId="9" borderId="0" xfId="0" applyFont="1" applyFill="1"/>
    <xf numFmtId="3" fontId="9" fillId="9" borderId="0" xfId="1" applyNumberFormat="1" applyFont="1" applyFill="1"/>
    <xf numFmtId="0" fontId="12" fillId="10" borderId="0" xfId="0" applyFont="1" applyFill="1"/>
    <xf numFmtId="3" fontId="12" fillId="10" borderId="0" xfId="1" applyNumberFormat="1" applyFont="1" applyFill="1"/>
    <xf numFmtId="3" fontId="12" fillId="11" borderId="0" xfId="1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3" fontId="6" fillId="0" borderId="0" xfId="1" applyNumberFormat="1" applyFont="1" applyFill="1" applyBorder="1" applyAlignment="1" applyProtection="1">
      <alignment horizontal="center" vertical="top"/>
      <protection locked="0"/>
    </xf>
    <xf numFmtId="1" fontId="1" fillId="0" borderId="0" xfId="1" applyNumberFormat="1" applyFont="1"/>
    <xf numFmtId="0" fontId="7" fillId="2" borderId="0" xfId="4" applyFont="1" applyFill="1" applyAlignment="1">
      <alignment horizontal="right" vertical="center"/>
    </xf>
    <xf numFmtId="0" fontId="9" fillId="6" borderId="0" xfId="8" applyFont="1" applyFill="1"/>
    <xf numFmtId="0" fontId="10" fillId="0" borderId="0" xfId="8" applyFont="1"/>
    <xf numFmtId="0" fontId="12" fillId="7" borderId="0" xfId="8" applyFont="1" applyFill="1"/>
    <xf numFmtId="0" fontId="10" fillId="0" borderId="0" xfId="8" applyFont="1" applyAlignment="1">
      <alignment horizontal="center"/>
    </xf>
    <xf numFmtId="3" fontId="7" fillId="2" borderId="0" xfId="1" applyNumberFormat="1" applyFont="1" applyFill="1" applyBorder="1" applyAlignment="1">
      <alignment horizontal="right" vertical="center"/>
    </xf>
    <xf numFmtId="0" fontId="9" fillId="0" borderId="0" xfId="8" applyFont="1"/>
    <xf numFmtId="3" fontId="12" fillId="7" borderId="0" xfId="1" applyNumberFormat="1" applyFont="1" applyFill="1" applyAlignment="1">
      <alignment horizontal="center"/>
    </xf>
    <xf numFmtId="0" fontId="12" fillId="0" borderId="0" xfId="8" applyFont="1"/>
    <xf numFmtId="0" fontId="7" fillId="0" borderId="0" xfId="8" applyFont="1" applyAlignment="1">
      <alignment horizontal="center"/>
    </xf>
    <xf numFmtId="0" fontId="7" fillId="0" borderId="0" xfId="8" applyFont="1"/>
    <xf numFmtId="3" fontId="7" fillId="0" borderId="0" xfId="1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3" fontId="15" fillId="0" borderId="0" xfId="1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1" applyNumberFormat="1" applyFont="1"/>
    <xf numFmtId="0" fontId="7" fillId="0" borderId="0" xfId="8" applyFont="1" applyAlignment="1">
      <alignment horizontal="left" indent="1"/>
    </xf>
    <xf numFmtId="0" fontId="7" fillId="0" borderId="0" xfId="4" applyFont="1" applyAlignment="1">
      <alignment horizontal="center"/>
    </xf>
    <xf numFmtId="0" fontId="7" fillId="0" borderId="0" xfId="4" applyFont="1"/>
    <xf numFmtId="3" fontId="7" fillId="0" borderId="0" xfId="1" applyNumberFormat="1" applyFont="1" applyFill="1"/>
    <xf numFmtId="0" fontId="7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0" fillId="0" borderId="0" xfId="4" applyFont="1" applyAlignment="1">
      <alignment horizontal="center"/>
    </xf>
    <xf numFmtId="3" fontId="10" fillId="0" borderId="0" xfId="1" applyNumberFormat="1" applyFont="1" applyFill="1"/>
    <xf numFmtId="0" fontId="13" fillId="0" borderId="0" xfId="8" applyFont="1"/>
    <xf numFmtId="0" fontId="13" fillId="0" borderId="0" xfId="4" applyFont="1"/>
    <xf numFmtId="0" fontId="6" fillId="0" borderId="0" xfId="4" applyFont="1"/>
    <xf numFmtId="0" fontId="7" fillId="0" borderId="0" xfId="4" applyFont="1" applyAlignment="1">
      <alignment horizontal="left" indent="1"/>
    </xf>
    <xf numFmtId="0" fontId="7" fillId="0" borderId="0" xfId="0" applyFont="1" applyAlignment="1">
      <alignment horizontal="left"/>
    </xf>
    <xf numFmtId="3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1" applyNumberFormat="1" applyFont="1"/>
    <xf numFmtId="0" fontId="6" fillId="0" borderId="0" xfId="8" applyFont="1"/>
    <xf numFmtId="3" fontId="3" fillId="0" borderId="0" xfId="1" applyNumberFormat="1" applyFont="1" applyAlignment="1" applyProtection="1">
      <alignment vertical="top"/>
      <protection locked="0"/>
    </xf>
    <xf numFmtId="0" fontId="7" fillId="0" borderId="0" xfId="8" quotePrefix="1" applyFont="1" applyAlignment="1">
      <alignment horizontal="left" indent="1"/>
    </xf>
    <xf numFmtId="0" fontId="2" fillId="2" borderId="1" xfId="4" applyFont="1" applyFill="1" applyBorder="1" applyAlignment="1">
      <alignment horizontal="center" vertical="center"/>
    </xf>
    <xf numFmtId="0" fontId="8" fillId="4" borderId="2" xfId="4" applyFont="1" applyFill="1" applyBorder="1"/>
    <xf numFmtId="0" fontId="8" fillId="4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8" fillId="4" borderId="5" xfId="4" applyFont="1" applyFill="1" applyBorder="1"/>
    <xf numFmtId="0" fontId="2" fillId="2" borderId="6" xfId="4" applyFont="1" applyFill="1" applyBorder="1" applyAlignment="1">
      <alignment horizontal="center" vertical="center"/>
    </xf>
    <xf numFmtId="0" fontId="8" fillId="4" borderId="7" xfId="4" applyFont="1" applyFill="1" applyBorder="1"/>
    <xf numFmtId="0" fontId="8" fillId="4" borderId="8" xfId="4" applyFont="1" applyFill="1" applyBorder="1"/>
    <xf numFmtId="0" fontId="2" fillId="2" borderId="18" xfId="4" applyFont="1" applyFill="1" applyBorder="1" applyAlignment="1">
      <alignment horizontal="center" vertical="center"/>
    </xf>
    <xf numFmtId="0" fontId="8" fillId="4" borderId="19" xfId="4" applyFont="1" applyFill="1" applyBorder="1"/>
    <xf numFmtId="3" fontId="2" fillId="2" borderId="20" xfId="1" applyNumberFormat="1" applyFont="1" applyFill="1" applyBorder="1" applyAlignment="1">
      <alignment horizontal="center" vertical="center"/>
    </xf>
    <xf numFmtId="0" fontId="7" fillId="12" borderId="21" xfId="9" applyFont="1" applyFill="1" applyBorder="1" applyAlignment="1">
      <alignment vertical="center"/>
    </xf>
    <xf numFmtId="3" fontId="7" fillId="12" borderId="22" xfId="1" applyNumberFormat="1" applyFont="1" applyFill="1" applyBorder="1" applyAlignment="1">
      <alignment horizontal="right" vertical="center" wrapText="1" indent="1"/>
    </xf>
    <xf numFmtId="0" fontId="3" fillId="0" borderId="0" xfId="9" applyFont="1"/>
    <xf numFmtId="0" fontId="7" fillId="0" borderId="23" xfId="9" applyFont="1" applyBorder="1" applyAlignment="1">
      <alignment vertical="center"/>
    </xf>
    <xf numFmtId="3" fontId="7" fillId="0" borderId="23" xfId="1" applyNumberFormat="1" applyFont="1" applyBorder="1" applyAlignment="1">
      <alignment horizontal="right" vertical="center"/>
    </xf>
    <xf numFmtId="0" fontId="7" fillId="0" borderId="21" xfId="9" applyFont="1" applyBorder="1" applyAlignment="1">
      <alignment vertical="center"/>
    </xf>
    <xf numFmtId="3" fontId="7" fillId="0" borderId="22" xfId="1" applyNumberFormat="1" applyFont="1" applyBorder="1" applyAlignment="1">
      <alignment horizontal="right" vertical="center" wrapText="1" indent="1"/>
    </xf>
    <xf numFmtId="0" fontId="6" fillId="0" borderId="21" xfId="9" applyFont="1" applyBorder="1" applyAlignment="1">
      <alignment vertical="center"/>
    </xf>
    <xf numFmtId="0" fontId="6" fillId="0" borderId="23" xfId="9" applyFont="1" applyBorder="1" applyAlignment="1">
      <alignment horizontal="left" vertical="center" indent="1"/>
    </xf>
    <xf numFmtId="3" fontId="10" fillId="0" borderId="22" xfId="1" applyNumberFormat="1" applyFont="1" applyBorder="1" applyAlignment="1">
      <alignment horizontal="right" vertical="center" wrapText="1" indent="1"/>
    </xf>
    <xf numFmtId="0" fontId="3" fillId="0" borderId="21" xfId="9" applyFont="1" applyBorder="1"/>
    <xf numFmtId="0" fontId="10" fillId="0" borderId="24" xfId="9" applyFont="1" applyBorder="1" applyAlignment="1">
      <alignment horizontal="left" vertical="center" wrapText="1" indent="1"/>
    </xf>
    <xf numFmtId="0" fontId="10" fillId="0" borderId="21" xfId="9" applyFont="1" applyBorder="1" applyAlignment="1">
      <alignment horizontal="left" vertical="center"/>
    </xf>
    <xf numFmtId="0" fontId="10" fillId="0" borderId="23" xfId="9" applyFont="1" applyBorder="1" applyAlignment="1">
      <alignment horizontal="left" vertical="center" indent="1"/>
    </xf>
    <xf numFmtId="0" fontId="10" fillId="0" borderId="23" xfId="9" applyFont="1" applyBorder="1" applyAlignment="1">
      <alignment horizontal="left" vertical="center" wrapText="1"/>
    </xf>
    <xf numFmtId="3" fontId="10" fillId="0" borderId="23" xfId="1" applyNumberFormat="1" applyFont="1" applyBorder="1" applyAlignment="1">
      <alignment horizontal="right" vertical="center" wrapText="1" indent="1"/>
    </xf>
    <xf numFmtId="0" fontId="6" fillId="0" borderId="21" xfId="9" applyFont="1" applyBorder="1" applyAlignment="1">
      <alignment horizontal="left" vertical="center"/>
    </xf>
    <xf numFmtId="0" fontId="6" fillId="0" borderId="21" xfId="9" applyFont="1" applyBorder="1" applyAlignment="1">
      <alignment horizontal="left"/>
    </xf>
    <xf numFmtId="3" fontId="10" fillId="0" borderId="22" xfId="1" applyNumberFormat="1" applyFont="1" applyBorder="1" applyAlignment="1">
      <alignment horizontal="right" vertical="center" indent="1"/>
    </xf>
    <xf numFmtId="0" fontId="10" fillId="0" borderId="23" xfId="9" applyFont="1" applyBorder="1" applyAlignment="1">
      <alignment horizontal="left" vertical="center"/>
    </xf>
    <xf numFmtId="3" fontId="10" fillId="0" borderId="25" xfId="1" applyNumberFormat="1" applyFont="1" applyBorder="1" applyAlignment="1">
      <alignment horizontal="right" vertical="center" indent="1"/>
    </xf>
    <xf numFmtId="0" fontId="7" fillId="12" borderId="22" xfId="9" applyFont="1" applyFill="1" applyBorder="1" applyAlignment="1">
      <alignment vertical="center"/>
    </xf>
    <xf numFmtId="0" fontId="2" fillId="2" borderId="1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7" fillId="12" borderId="26" xfId="9" applyFont="1" applyFill="1" applyBorder="1" applyAlignment="1">
      <alignment vertical="center"/>
    </xf>
    <xf numFmtId="3" fontId="7" fillId="12" borderId="22" xfId="1" applyNumberFormat="1" applyFont="1" applyFill="1" applyBorder="1" applyAlignment="1">
      <alignment horizontal="right" vertical="center"/>
    </xf>
    <xf numFmtId="0" fontId="3" fillId="0" borderId="23" xfId="9" applyFont="1" applyBorder="1"/>
    <xf numFmtId="0" fontId="7" fillId="0" borderId="24" xfId="9" applyFont="1" applyBorder="1" applyAlignment="1">
      <alignment vertical="center"/>
    </xf>
    <xf numFmtId="49" fontId="6" fillId="0" borderId="21" xfId="9" applyNumberFormat="1" applyFont="1" applyBorder="1" applyAlignment="1">
      <alignment vertical="center"/>
    </xf>
    <xf numFmtId="0" fontId="6" fillId="0" borderId="24" xfId="9" applyFont="1" applyBorder="1" applyAlignment="1">
      <alignment horizontal="left" vertical="center" indent="1"/>
    </xf>
    <xf numFmtId="3" fontId="6" fillId="0" borderId="22" xfId="1" applyNumberFormat="1" applyFont="1" applyBorder="1" applyAlignment="1">
      <alignment horizontal="right" vertical="center" wrapText="1" indent="1"/>
    </xf>
    <xf numFmtId="49" fontId="6" fillId="0" borderId="21" xfId="9" applyNumberFormat="1" applyFont="1" applyBorder="1"/>
    <xf numFmtId="0" fontId="6" fillId="0" borderId="24" xfId="9" applyFont="1" applyBorder="1" applyAlignment="1">
      <alignment horizontal="left" vertical="center" wrapText="1" indent="1"/>
    </xf>
    <xf numFmtId="0" fontId="6" fillId="0" borderId="23" xfId="9" applyFont="1" applyBorder="1"/>
    <xf numFmtId="0" fontId="6" fillId="0" borderId="23" xfId="9" applyFont="1" applyBorder="1" applyAlignment="1">
      <alignment vertical="center"/>
    </xf>
    <xf numFmtId="3" fontId="6" fillId="0" borderId="23" xfId="1" applyNumberFormat="1" applyFont="1" applyBorder="1" applyAlignment="1">
      <alignment horizontal="right" vertical="center"/>
    </xf>
    <xf numFmtId="0" fontId="13" fillId="0" borderId="21" xfId="9" applyFont="1" applyBorder="1" applyAlignment="1">
      <alignment vertical="center"/>
    </xf>
    <xf numFmtId="0" fontId="13" fillId="0" borderId="24" xfId="9" applyFont="1" applyBorder="1" applyAlignment="1">
      <alignment vertical="center"/>
    </xf>
    <xf numFmtId="3" fontId="13" fillId="0" borderId="22" xfId="1" applyNumberFormat="1" applyFont="1" applyBorder="1" applyAlignment="1">
      <alignment horizontal="right" vertical="center" wrapText="1" indent="1"/>
    </xf>
    <xf numFmtId="3" fontId="6" fillId="0" borderId="22" xfId="1" applyNumberFormat="1" applyFont="1" applyBorder="1" applyAlignment="1">
      <alignment horizontal="right" vertical="center" indent="1"/>
    </xf>
    <xf numFmtId="0" fontId="10" fillId="0" borderId="23" xfId="9" applyFont="1" applyBorder="1" applyAlignment="1">
      <alignment vertical="center"/>
    </xf>
    <xf numFmtId="3" fontId="10" fillId="0" borderId="23" xfId="1" applyNumberFormat="1" applyFont="1" applyBorder="1" applyAlignment="1">
      <alignment horizontal="right" vertical="center"/>
    </xf>
    <xf numFmtId="0" fontId="7" fillId="4" borderId="21" xfId="9" applyFont="1" applyFill="1" applyBorder="1" applyAlignment="1">
      <alignment vertical="center"/>
    </xf>
    <xf numFmtId="44" fontId="9" fillId="5" borderId="0" xfId="1" applyFont="1" applyFill="1" applyBorder="1"/>
    <xf numFmtId="44" fontId="10" fillId="0" borderId="0" xfId="1" applyFont="1"/>
    <xf numFmtId="44" fontId="12" fillId="7" borderId="0" xfId="1" applyFont="1" applyFill="1"/>
    <xf numFmtId="44" fontId="17" fillId="0" borderId="0" xfId="1" applyFont="1"/>
    <xf numFmtId="44" fontId="7" fillId="0" borderId="0" xfId="1" applyFont="1"/>
    <xf numFmtId="2" fontId="18" fillId="0" borderId="0" xfId="1" applyNumberFormat="1" applyFont="1"/>
    <xf numFmtId="0" fontId="10" fillId="0" borderId="0" xfId="1" applyNumberFormat="1" applyFont="1"/>
    <xf numFmtId="0" fontId="2" fillId="12" borderId="22" xfId="9" applyFont="1" applyFill="1" applyBorder="1" applyAlignment="1">
      <alignment horizontal="center" vertical="center"/>
    </xf>
    <xf numFmtId="0" fontId="7" fillId="12" borderId="21" xfId="9" applyFont="1" applyFill="1" applyBorder="1" applyAlignment="1">
      <alignment horizontal="center" vertical="center"/>
    </xf>
    <xf numFmtId="1" fontId="13" fillId="12" borderId="22" xfId="1" applyNumberFormat="1" applyFont="1" applyFill="1" applyBorder="1" applyAlignment="1">
      <alignment horizontal="center" vertical="center"/>
    </xf>
    <xf numFmtId="0" fontId="6" fillId="0" borderId="22" xfId="9" applyFont="1" applyBorder="1" applyAlignment="1">
      <alignment horizontal="left" vertical="center" indent="1"/>
    </xf>
    <xf numFmtId="1" fontId="13" fillId="13" borderId="22" xfId="1" applyNumberFormat="1" applyFont="1" applyFill="1" applyBorder="1"/>
    <xf numFmtId="1" fontId="2" fillId="13" borderId="22" xfId="1" applyNumberFormat="1" applyFont="1" applyFill="1" applyBorder="1"/>
    <xf numFmtId="0" fontId="6" fillId="0" borderId="25" xfId="9" applyFont="1" applyBorder="1" applyAlignment="1">
      <alignment horizontal="left" vertical="center" indent="1"/>
    </xf>
    <xf numFmtId="44" fontId="10" fillId="0" borderId="25" xfId="1" applyFont="1" applyBorder="1" applyAlignment="1">
      <alignment horizontal="right" vertical="center" wrapText="1" indent="1"/>
    </xf>
    <xf numFmtId="0" fontId="10" fillId="0" borderId="0" xfId="9" applyFont="1" applyAlignment="1">
      <alignment horizontal="left" vertical="center"/>
    </xf>
    <xf numFmtId="44" fontId="10" fillId="0" borderId="0" xfId="1" applyFont="1" applyAlignment="1">
      <alignment horizontal="right" vertical="center" indent="1"/>
    </xf>
    <xf numFmtId="0" fontId="7" fillId="12" borderId="27" xfId="9" applyFont="1" applyFill="1" applyBorder="1" applyAlignment="1">
      <alignment horizontal="center" vertical="center"/>
    </xf>
    <xf numFmtId="1" fontId="3" fillId="13" borderId="22" xfId="1" applyNumberFormat="1" applyFont="1" applyFill="1" applyBorder="1"/>
    <xf numFmtId="1" fontId="6" fillId="13" borderId="22" xfId="1" applyNumberFormat="1" applyFont="1" applyFill="1" applyBorder="1"/>
    <xf numFmtId="44" fontId="6" fillId="0" borderId="0" xfId="1" applyFont="1" applyFill="1" applyBorder="1" applyAlignment="1" applyProtection="1">
      <alignment horizontal="center" vertical="top"/>
      <protection locked="0"/>
    </xf>
    <xf numFmtId="44" fontId="1" fillId="0" borderId="0" xfId="1" applyFont="1"/>
  </cellXfs>
  <cellStyles count="10">
    <cellStyle name="Hipervínculo" xfId="3" builtinId="8"/>
    <cellStyle name="Moneda" xfId="1" builtinId="4"/>
    <cellStyle name="Normal" xfId="0" builtinId="0"/>
    <cellStyle name="Normal 2 2" xfId="5" xr:uid="{C1D9AB5D-7196-4763-9583-5A79232F8C63}"/>
    <cellStyle name="Normal 2 3 4" xfId="8" xr:uid="{AE3ED749-9414-4DBD-BFCC-4C394FF6EDFA}"/>
    <cellStyle name="Normal 2 30" xfId="4" xr:uid="{D52B7BB9-111F-48EB-8BA3-BBB623574284}"/>
    <cellStyle name="Normal 3 15" xfId="7" xr:uid="{8AF7FBA2-480C-45B5-B600-650DABF0CC01}"/>
    <cellStyle name="Normal 3 2 2" xfId="9" xr:uid="{D1078CBC-FED2-49FC-ACFD-F8242BF71740}"/>
    <cellStyle name="Normal 3 3 3" xfId="6" xr:uid="{3DD549E5-9EA6-43A6-B678-F38FCCFC68F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18F4-AFB7-42A9-A9A4-517EC5676A18}">
  <sheetPr>
    <tabColor rgb="FF0070C0"/>
    <pageSetUpPr fitToPage="1"/>
  </sheetPr>
  <dimension ref="A1:F50"/>
  <sheetViews>
    <sheetView showGridLines="0" tabSelected="1" workbookViewId="0">
      <selection activeCell="E14" sqref="E14"/>
    </sheetView>
  </sheetViews>
  <sheetFormatPr baseColWidth="10" defaultColWidth="16.77734375" defaultRowHeight="15" customHeight="1" x14ac:dyDescent="0.35"/>
  <cols>
    <col min="1" max="1" width="17.33203125" style="4" customWidth="1"/>
    <col min="2" max="2" width="103.33203125" style="4" customWidth="1"/>
    <col min="3" max="3" width="34.44140625" style="4" customWidth="1"/>
    <col min="4" max="26" width="15" style="4" customWidth="1"/>
    <col min="27" max="16384" width="16.77734375" style="4"/>
  </cols>
  <sheetData>
    <row r="1" spans="1:4" ht="11.25" customHeight="1" x14ac:dyDescent="0.35">
      <c r="A1" s="1"/>
      <c r="B1" s="1" t="s">
        <v>0</v>
      </c>
      <c r="C1" s="2" t="s">
        <v>1</v>
      </c>
      <c r="D1" s="3">
        <v>2024</v>
      </c>
    </row>
    <row r="2" spans="1:4" ht="11.25" customHeight="1" x14ac:dyDescent="0.35">
      <c r="A2" s="5"/>
      <c r="B2" s="5" t="s">
        <v>2</v>
      </c>
      <c r="C2" s="6" t="s">
        <v>3</v>
      </c>
      <c r="D2" s="7" t="s">
        <v>4</v>
      </c>
    </row>
    <row r="3" spans="1:4" ht="11.25" customHeight="1" x14ac:dyDescent="0.35">
      <c r="A3" s="5"/>
      <c r="B3" s="5" t="s">
        <v>5</v>
      </c>
      <c r="C3" s="6" t="s">
        <v>6</v>
      </c>
      <c r="D3" s="8" t="s">
        <v>7</v>
      </c>
    </row>
    <row r="4" spans="1:4" ht="11.25" customHeight="1" x14ac:dyDescent="0.35">
      <c r="A4" s="9"/>
      <c r="B4" s="9" t="s">
        <v>8</v>
      </c>
      <c r="C4" s="10"/>
      <c r="D4" s="11"/>
    </row>
    <row r="5" spans="1:4" ht="15" customHeight="1" x14ac:dyDescent="0.35">
      <c r="A5" s="12" t="s">
        <v>9</v>
      </c>
      <c r="B5" s="13" t="s">
        <v>10</v>
      </c>
      <c r="C5" s="14"/>
      <c r="D5" s="14"/>
    </row>
    <row r="6" spans="1:4" ht="9.75" customHeight="1" x14ac:dyDescent="0.35">
      <c r="A6" s="15"/>
      <c r="B6" s="16"/>
      <c r="C6" s="14"/>
      <c r="D6" s="14"/>
    </row>
    <row r="7" spans="1:4" ht="9.75" customHeight="1" x14ac:dyDescent="0.35">
      <c r="A7" s="17"/>
      <c r="B7" s="18" t="s">
        <v>11</v>
      </c>
      <c r="C7" s="14"/>
      <c r="D7" s="14"/>
    </row>
    <row r="8" spans="1:4" ht="9.75" customHeight="1" x14ac:dyDescent="0.35">
      <c r="A8" s="17"/>
      <c r="B8" s="18"/>
      <c r="C8" s="14"/>
      <c r="D8" s="14"/>
    </row>
    <row r="9" spans="1:4" ht="12" customHeight="1" x14ac:dyDescent="0.35">
      <c r="A9" s="17"/>
      <c r="B9" s="19" t="s">
        <v>12</v>
      </c>
      <c r="C9" s="14"/>
      <c r="D9" s="14"/>
    </row>
    <row r="10" spans="1:4" ht="12" customHeight="1" x14ac:dyDescent="0.35">
      <c r="A10" s="20" t="s">
        <v>13</v>
      </c>
      <c r="B10" s="21" t="s">
        <v>14</v>
      </c>
      <c r="C10" s="14"/>
      <c r="D10" s="14"/>
    </row>
    <row r="11" spans="1:4" ht="12" customHeight="1" x14ac:dyDescent="0.35">
      <c r="A11" s="22" t="s">
        <v>15</v>
      </c>
      <c r="B11" s="21" t="s">
        <v>16</v>
      </c>
      <c r="C11" s="14"/>
      <c r="D11" s="14"/>
    </row>
    <row r="12" spans="1:4" ht="12" customHeight="1" x14ac:dyDescent="0.35">
      <c r="A12" s="22" t="s">
        <v>17</v>
      </c>
      <c r="B12" s="21" t="s">
        <v>18</v>
      </c>
      <c r="C12" s="14"/>
      <c r="D12" s="14"/>
    </row>
    <row r="13" spans="1:4" ht="12" customHeight="1" x14ac:dyDescent="0.35">
      <c r="A13" s="22" t="s">
        <v>19</v>
      </c>
      <c r="B13" s="21" t="s">
        <v>20</v>
      </c>
      <c r="C13" s="14"/>
      <c r="D13" s="14"/>
    </row>
    <row r="14" spans="1:4" ht="12" customHeight="1" x14ac:dyDescent="0.35">
      <c r="A14" s="22" t="s">
        <v>21</v>
      </c>
      <c r="B14" s="21" t="s">
        <v>22</v>
      </c>
      <c r="C14" s="14"/>
      <c r="D14" s="14"/>
    </row>
    <row r="15" spans="1:4" ht="12" customHeight="1" x14ac:dyDescent="0.35">
      <c r="A15" s="22" t="s">
        <v>23</v>
      </c>
      <c r="B15" s="21" t="s">
        <v>24</v>
      </c>
      <c r="C15" s="14"/>
      <c r="D15" s="14"/>
    </row>
    <row r="16" spans="1:4" ht="12" customHeight="1" x14ac:dyDescent="0.35">
      <c r="A16" s="22" t="s">
        <v>25</v>
      </c>
      <c r="B16" s="21" t="s">
        <v>26</v>
      </c>
      <c r="C16" s="14"/>
      <c r="D16" s="14"/>
    </row>
    <row r="17" spans="1:2" ht="12" customHeight="1" x14ac:dyDescent="0.35">
      <c r="A17" s="22" t="s">
        <v>27</v>
      </c>
      <c r="B17" s="21" t="s">
        <v>28</v>
      </c>
    </row>
    <row r="18" spans="1:2" ht="12" customHeight="1" x14ac:dyDescent="0.35">
      <c r="A18" s="22" t="s">
        <v>29</v>
      </c>
      <c r="B18" s="21" t="s">
        <v>30</v>
      </c>
    </row>
    <row r="19" spans="1:2" ht="12" customHeight="1" x14ac:dyDescent="0.35">
      <c r="A19" s="22" t="s">
        <v>31</v>
      </c>
      <c r="B19" s="21" t="s">
        <v>32</v>
      </c>
    </row>
    <row r="20" spans="1:2" ht="12" customHeight="1" x14ac:dyDescent="0.35">
      <c r="A20" s="22" t="s">
        <v>33</v>
      </c>
      <c r="B20" s="21" t="s">
        <v>34</v>
      </c>
    </row>
    <row r="21" spans="1:2" ht="12" customHeight="1" x14ac:dyDescent="0.35">
      <c r="A21" s="22" t="s">
        <v>35</v>
      </c>
      <c r="B21" s="21" t="s">
        <v>36</v>
      </c>
    </row>
    <row r="22" spans="1:2" ht="12" customHeight="1" x14ac:dyDescent="0.35">
      <c r="A22" s="22" t="s">
        <v>37</v>
      </c>
      <c r="B22" s="21" t="s">
        <v>38</v>
      </c>
    </row>
    <row r="23" spans="1:2" ht="12" customHeight="1" x14ac:dyDescent="0.35">
      <c r="A23" s="22" t="s">
        <v>39</v>
      </c>
      <c r="B23" s="21" t="s">
        <v>40</v>
      </c>
    </row>
    <row r="24" spans="1:2" ht="12" customHeight="1" x14ac:dyDescent="0.35">
      <c r="A24" s="22" t="s">
        <v>41</v>
      </c>
      <c r="B24" s="21" t="s">
        <v>42</v>
      </c>
    </row>
    <row r="25" spans="1:2" ht="12" customHeight="1" x14ac:dyDescent="0.35">
      <c r="A25" s="22" t="s">
        <v>43</v>
      </c>
      <c r="B25" s="21" t="s">
        <v>44</v>
      </c>
    </row>
    <row r="26" spans="1:2" ht="12" customHeight="1" x14ac:dyDescent="0.35">
      <c r="A26" s="22" t="s">
        <v>45</v>
      </c>
      <c r="B26" s="21" t="s">
        <v>46</v>
      </c>
    </row>
    <row r="27" spans="1:2" ht="12" customHeight="1" x14ac:dyDescent="0.35">
      <c r="A27" s="22" t="s">
        <v>47</v>
      </c>
      <c r="B27" s="21" t="s">
        <v>48</v>
      </c>
    </row>
    <row r="28" spans="1:2" ht="12" customHeight="1" x14ac:dyDescent="0.35">
      <c r="A28" s="22" t="s">
        <v>49</v>
      </c>
      <c r="B28" s="21" t="s">
        <v>50</v>
      </c>
    </row>
    <row r="29" spans="1:2" ht="12" customHeight="1" x14ac:dyDescent="0.35">
      <c r="A29" s="22" t="s">
        <v>51</v>
      </c>
      <c r="B29" s="21" t="s">
        <v>52</v>
      </c>
    </row>
    <row r="30" spans="1:2" ht="12" customHeight="1" x14ac:dyDescent="0.35">
      <c r="A30" s="22" t="s">
        <v>53</v>
      </c>
      <c r="B30" s="21" t="s">
        <v>54</v>
      </c>
    </row>
    <row r="31" spans="1:2" ht="12" customHeight="1" x14ac:dyDescent="0.35">
      <c r="A31" s="22" t="s">
        <v>55</v>
      </c>
      <c r="B31" s="21" t="s">
        <v>56</v>
      </c>
    </row>
    <row r="32" spans="1:2" ht="12" customHeight="1" x14ac:dyDescent="0.35">
      <c r="A32" s="22" t="s">
        <v>57</v>
      </c>
      <c r="B32" s="21" t="s">
        <v>58</v>
      </c>
    </row>
    <row r="33" spans="1:6" ht="15" customHeight="1" x14ac:dyDescent="0.35">
      <c r="B33" s="21"/>
    </row>
    <row r="34" spans="1:6" ht="15" customHeight="1" x14ac:dyDescent="0.35">
      <c r="B34" s="21"/>
    </row>
    <row r="35" spans="1:6" ht="11.25" customHeight="1" x14ac:dyDescent="0.35">
      <c r="A35" s="22" t="s">
        <v>59</v>
      </c>
      <c r="B35" s="23" t="s">
        <v>60</v>
      </c>
    </row>
    <row r="36" spans="1:6" ht="11.25" customHeight="1" x14ac:dyDescent="0.35">
      <c r="A36" s="22" t="s">
        <v>61</v>
      </c>
      <c r="B36" s="23" t="s">
        <v>62</v>
      </c>
    </row>
    <row r="37" spans="1:6" ht="11.25" customHeight="1" x14ac:dyDescent="0.35">
      <c r="A37" s="17"/>
      <c r="B37" s="21"/>
    </row>
    <row r="38" spans="1:6" ht="11.25" customHeight="1" x14ac:dyDescent="0.35">
      <c r="A38" s="17"/>
      <c r="B38" s="18" t="s">
        <v>63</v>
      </c>
    </row>
    <row r="39" spans="1:6" ht="11.25" customHeight="1" x14ac:dyDescent="0.35">
      <c r="A39" s="17" t="s">
        <v>64</v>
      </c>
      <c r="B39" s="24" t="s">
        <v>65</v>
      </c>
    </row>
    <row r="40" spans="1:6" ht="11.25" customHeight="1" x14ac:dyDescent="0.35">
      <c r="A40" s="17"/>
      <c r="B40" s="24" t="s">
        <v>66</v>
      </c>
    </row>
    <row r="41" spans="1:6" ht="11.25" customHeight="1" x14ac:dyDescent="0.35">
      <c r="A41" s="17"/>
      <c r="B41" s="24" t="s">
        <v>67</v>
      </c>
    </row>
    <row r="42" spans="1:6" ht="11.25" customHeight="1" x14ac:dyDescent="0.35">
      <c r="A42" s="17"/>
      <c r="B42" s="24" t="s">
        <v>68</v>
      </c>
    </row>
    <row r="43" spans="1:6" ht="9.75" customHeight="1" thickBot="1" x14ac:dyDescent="0.4">
      <c r="A43" s="25"/>
      <c r="B43" s="26"/>
    </row>
    <row r="44" spans="1:6" ht="9.75" customHeight="1" x14ac:dyDescent="0.35">
      <c r="A44" s="14"/>
      <c r="B44" s="14"/>
    </row>
    <row r="45" spans="1:6" ht="32.25" customHeight="1" x14ac:dyDescent="0.35">
      <c r="A45" s="27" t="s">
        <v>69</v>
      </c>
      <c r="B45" s="28"/>
    </row>
    <row r="46" spans="1:6" ht="15" customHeight="1" x14ac:dyDescent="0.35">
      <c r="A46" s="29"/>
      <c r="B46" s="29" t="s">
        <v>70</v>
      </c>
      <c r="C46" s="30" t="s">
        <v>71</v>
      </c>
      <c r="D46" s="31"/>
      <c r="E46" s="31"/>
      <c r="F46" s="31"/>
    </row>
    <row r="47" spans="1:6" ht="15" customHeight="1" x14ac:dyDescent="0.35">
      <c r="A47" s="30"/>
      <c r="B47" s="30" t="s">
        <v>72</v>
      </c>
      <c r="C47" s="30" t="s">
        <v>73</v>
      </c>
      <c r="D47" s="31"/>
      <c r="E47" s="31"/>
      <c r="F47" s="31"/>
    </row>
    <row r="48" spans="1:6" ht="15" customHeight="1" x14ac:dyDescent="0.35">
      <c r="A48" s="30"/>
      <c r="B48" s="30" t="s">
        <v>74</v>
      </c>
      <c r="C48" s="30" t="s">
        <v>75</v>
      </c>
      <c r="D48" s="31"/>
      <c r="E48" s="31"/>
      <c r="F48" s="31"/>
    </row>
    <row r="49" spans="1:6" ht="15" customHeight="1" x14ac:dyDescent="0.35">
      <c r="A49" s="31"/>
      <c r="B49" s="31"/>
      <c r="C49" s="31"/>
      <c r="D49" s="31"/>
      <c r="E49" s="31"/>
      <c r="F49" s="31"/>
    </row>
    <row r="50" spans="1:6" ht="15" customHeight="1" x14ac:dyDescent="0.35">
      <c r="B50" s="31"/>
      <c r="C50" s="31"/>
      <c r="D50" s="31"/>
      <c r="E50" s="31"/>
      <c r="F50" s="31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950E3A13-A032-4AB0-8994-056E9C08FC07}">
      <formula1>"1,2,3,4,Cuenta Pública"</formula1>
    </dataValidation>
    <dataValidation type="list" allowBlank="1" showInputMessage="1" showErrorMessage="1" prompt="Escoger el corte de la información, ya se trimestral (1 al 4) o anual (4)." sqref="D4" xr:uid="{33EA58AC-FB02-4577-879B-1B1731DE1E3A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63CA4BAF-29FB-41E8-9BA7-BAC2EC81B64D}">
      <formula1>"Trimestral,Anual"</formula1>
    </dataValidation>
  </dataValidations>
  <hyperlinks>
    <hyperlink ref="A11" location="'Notas ACT'!A92" display="ACT-02" xr:uid="{AD5930F4-730D-42D4-A0F5-B4DFC5260C11}"/>
    <hyperlink ref="A12" location="'Notas ESF'!A7" display="ESF-01" xr:uid="{4D1915A6-C478-420F-9F2D-74656A83904D}"/>
    <hyperlink ref="A13" location="'Notas ESF'!A13" display="ESF-02" xr:uid="{7E92A33E-910A-4629-A724-10989096B12D}"/>
    <hyperlink ref="A14" location="'Notas ESF'!A18" display="ESF-03" xr:uid="{E2FBF2E8-E7D6-4404-99CC-20138F414A5E}"/>
    <hyperlink ref="A15" location="'Notas ESF'!A30" display="ESF-04" xr:uid="{2EDF132E-7317-42F0-94D3-67E313FCBD1F}"/>
    <hyperlink ref="A16" location="'Notas ESF'!A39" display="ESF-05" xr:uid="{01856BCF-23A1-4664-96FE-0D87536CB51C}"/>
    <hyperlink ref="A17" location="'Notas ESF'!A44" display="ESF-06" xr:uid="{6CA00686-F133-4284-A388-D8B802C6F370}"/>
    <hyperlink ref="A18" location="'Notas ESF'!A48" display="ESF-07" xr:uid="{FE8541D6-9B93-4D86-AF9F-AC18ACBC6AD3}"/>
    <hyperlink ref="A19" location="'Notas ESF'!A54" display="ESF-08" xr:uid="{ED7CC6FB-6301-46B7-B5A9-E0F41FC7AD7E}"/>
    <hyperlink ref="A20" location="'Notas ESF'!A74" display="ESF-09" xr:uid="{FFB04A2A-0F3B-49F6-81CD-527B25015724}"/>
    <hyperlink ref="A21" location="'Notas ESF'!A90" display="ESF-10" xr:uid="{63FAA881-47C7-4303-A328-2E6318593210}"/>
    <hyperlink ref="A22" location="'Notas ESF'!A96" display="ESF-11" xr:uid="{302AC202-2A4C-4B8A-A877-7D1BCD4A3D3F}"/>
    <hyperlink ref="A23" location="'Notas ESF'!A108" display="ESF-12" xr:uid="{ADB45872-F5FE-4337-BFEE-A48F7BE9F20A}"/>
    <hyperlink ref="A24" location="'Notas ESF'!A125" display="ESF-13" xr:uid="{F4FE38CD-67BC-4FED-AC19-FE58343D0192}"/>
    <hyperlink ref="A25" location="'Notas ESF'!A142" display="ESF-14" xr:uid="{2D6B6ECE-29F0-4E89-8034-D86C78AFD528}"/>
    <hyperlink ref="A26" location="'Notas ESF'!A153" display="ESF-15" xr:uid="{E7ED931F-8E69-4ADC-90DC-8EA73182210B}"/>
    <hyperlink ref="A27" location="'Notas ESF'!A165" display="ESF-16" xr:uid="{2E8A53E2-3533-406D-B11E-82138CB67457}"/>
    <hyperlink ref="A28" location="'Notas VHP'!A7" display="VHP-01" xr:uid="{454E38D9-0A67-4175-9323-8B6608050A0E}"/>
    <hyperlink ref="A29" location="'Notas VHP'!A13" display="VHP-02" xr:uid="{AA4F5522-5C67-405F-9E5A-A14F42BFB4CF}"/>
    <hyperlink ref="A30" location="'Notas EFE '!A7" display="EFE-01" xr:uid="{17E0CD36-2924-4CDD-B7AA-3594C704B7F3}"/>
    <hyperlink ref="A31" location="'Notas EFE '!A19" display="EFE-02" xr:uid="{4E541CE2-9C58-469D-A734-77F989637188}"/>
    <hyperlink ref="A32" location="'Notas EFE '!A46" display="EFE-03" xr:uid="{C8690E6F-9E2B-4088-8A27-D2EBDFAD8C4F}"/>
    <hyperlink ref="B39" location="'Notas Memoria'!A1" display="CONTABLES" xr:uid="{31136678-FB13-46A1-ACC0-1419D03E74D5}"/>
    <hyperlink ref="B40" location="'Notas Memoria'!A37" display="PRESUPUESTARIAS" xr:uid="{663A557F-2609-49ED-98E6-1CAF519B9855}"/>
    <hyperlink ref="B41" location="'Notas Memoria'!B39" display="INGRESOS" xr:uid="{9BD56E61-3212-4899-86BA-7BD7DA528BB2}"/>
    <hyperlink ref="B42" location="'Notas Memoria'!B48" display="EGRESOS" xr:uid="{1AF2403B-49EE-4471-A5FE-A87B75E7AFAD}"/>
    <hyperlink ref="A10" location="'Notas ACT'!A7" display="ACT-01" xr:uid="{D267D5F4-A0E5-48F1-96F5-4ECB1EF1948D}"/>
    <hyperlink ref="A35" location="Conciliacion_Ig!A1" display="Conciliacion_Ig" xr:uid="{87CF67E0-7BCC-45E5-BBE8-3E9FF7286C31}"/>
    <hyperlink ref="A36" location="Conciliacion_Eg!A1" display="Conciliacion_Eg" xr:uid="{693F86E1-5BA5-44FE-BD12-100584580966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86FB9-A390-4759-9884-F27AB7AA32B2}">
  <sheetPr>
    <tabColor rgb="FF0070C0"/>
  </sheetPr>
  <dimension ref="A1:E225"/>
  <sheetViews>
    <sheetView showGridLines="0" workbookViewId="0">
      <selection sqref="A1:E48"/>
    </sheetView>
  </sheetViews>
  <sheetFormatPr baseColWidth="10" defaultColWidth="16.77734375" defaultRowHeight="15" customHeight="1" x14ac:dyDescent="0.35"/>
  <cols>
    <col min="1" max="1" width="11.6640625" style="4" customWidth="1"/>
    <col min="2" max="2" width="85" style="4" customWidth="1"/>
    <col min="3" max="3" width="18.44140625" style="65" customWidth="1"/>
    <col min="4" max="4" width="13" style="4" customWidth="1"/>
    <col min="5" max="5" width="16.33203125" style="4" customWidth="1"/>
    <col min="6" max="26" width="10.6640625" style="4" customWidth="1"/>
    <col min="27" max="16384" width="16.77734375" style="4"/>
  </cols>
  <sheetData>
    <row r="1" spans="1:5" ht="11.25" customHeight="1" x14ac:dyDescent="0.35">
      <c r="A1" s="32" t="s">
        <v>76</v>
      </c>
      <c r="B1" s="33"/>
      <c r="C1" s="33"/>
      <c r="D1" s="34" t="s">
        <v>1</v>
      </c>
      <c r="E1" s="35">
        <f>'Notas a los Edos Financieros'!D1</f>
        <v>2024</v>
      </c>
    </row>
    <row r="2" spans="1:5" ht="11.25" customHeight="1" x14ac:dyDescent="0.35">
      <c r="A2" s="32" t="s">
        <v>77</v>
      </c>
      <c r="B2" s="33"/>
      <c r="C2" s="33"/>
      <c r="D2" s="34" t="s">
        <v>3</v>
      </c>
      <c r="E2" s="35" t="str">
        <f>'Notas a los Edos Financieros'!D2</f>
        <v>Anual</v>
      </c>
    </row>
    <row r="3" spans="1:5" ht="11.25" customHeight="1" x14ac:dyDescent="0.35">
      <c r="A3" s="32" t="str">
        <f>'Notas a los Edos Financieros'!B3</f>
        <v>Del 1 de Enero al 31 de Diciembre de 2024</v>
      </c>
      <c r="B3" s="33"/>
      <c r="C3" s="33"/>
      <c r="D3" s="34" t="s">
        <v>6</v>
      </c>
      <c r="E3" s="35" t="str">
        <f>'Notas a los Edos Financieros'!D3</f>
        <v>Cuenta Pública</v>
      </c>
    </row>
    <row r="4" spans="1:5" ht="11.25" customHeight="1" x14ac:dyDescent="0.35">
      <c r="A4" s="32" t="s">
        <v>8</v>
      </c>
      <c r="B4" s="33"/>
      <c r="C4" s="33"/>
      <c r="D4" s="36"/>
      <c r="E4" s="36"/>
    </row>
    <row r="5" spans="1:5" ht="9.75" customHeight="1" x14ac:dyDescent="0.35">
      <c r="A5" s="37" t="s">
        <v>78</v>
      </c>
      <c r="B5" s="38"/>
      <c r="C5" s="39"/>
      <c r="D5" s="40"/>
      <c r="E5" s="38"/>
    </row>
    <row r="6" spans="1:5" ht="9.75" customHeight="1" x14ac:dyDescent="0.35">
      <c r="A6" s="41"/>
      <c r="B6" s="41"/>
      <c r="C6" s="42"/>
      <c r="D6" s="43"/>
      <c r="E6" s="41"/>
    </row>
    <row r="7" spans="1:5" s="46" customFormat="1" ht="10.5" x14ac:dyDescent="0.25">
      <c r="A7" s="44" t="s">
        <v>79</v>
      </c>
      <c r="B7" s="44"/>
      <c r="C7" s="45"/>
      <c r="D7" s="44"/>
      <c r="E7" s="44"/>
    </row>
    <row r="8" spans="1:5" s="46" customFormat="1" ht="10.5" x14ac:dyDescent="0.25">
      <c r="A8" s="47" t="s">
        <v>80</v>
      </c>
      <c r="B8" s="47" t="s">
        <v>81</v>
      </c>
      <c r="C8" s="48" t="s">
        <v>82</v>
      </c>
      <c r="D8" s="49" t="s">
        <v>83</v>
      </c>
      <c r="E8" s="50" t="s">
        <v>84</v>
      </c>
    </row>
    <row r="9" spans="1:5" s="46" customFormat="1" ht="10.5" x14ac:dyDescent="0.25">
      <c r="A9" s="51">
        <v>4000</v>
      </c>
      <c r="B9" s="52" t="s">
        <v>14</v>
      </c>
      <c r="C9" s="53">
        <f>SUM(C10+C57+C69)</f>
        <v>149462616.36000001</v>
      </c>
      <c r="D9" s="54"/>
      <c r="E9" s="55"/>
    </row>
    <row r="10" spans="1:5" s="46" customFormat="1" ht="10.5" x14ac:dyDescent="0.25">
      <c r="A10" s="51">
        <v>4100</v>
      </c>
      <c r="B10" s="52" t="s">
        <v>85</v>
      </c>
      <c r="C10" s="53">
        <f>SUM(C11+C21+C27+C30+C36+C39+C48)</f>
        <v>13157934.83</v>
      </c>
      <c r="D10" s="54"/>
      <c r="E10" s="55"/>
    </row>
    <row r="11" spans="1:5" s="46" customFormat="1" ht="10.5" x14ac:dyDescent="0.25">
      <c r="A11" s="51">
        <v>4110</v>
      </c>
      <c r="B11" s="52" t="s">
        <v>86</v>
      </c>
      <c r="C11" s="53">
        <f>SUM(C12:C20)</f>
        <v>0</v>
      </c>
      <c r="D11" s="54"/>
      <c r="E11" s="55"/>
    </row>
    <row r="12" spans="1:5" s="46" customFormat="1" ht="10" x14ac:dyDescent="0.2">
      <c r="A12" s="56">
        <v>4111</v>
      </c>
      <c r="B12" s="57" t="s">
        <v>87</v>
      </c>
      <c r="C12" s="58">
        <v>0</v>
      </c>
      <c r="D12" s="54"/>
      <c r="E12" s="55"/>
    </row>
    <row r="13" spans="1:5" s="46" customFormat="1" ht="10" x14ac:dyDescent="0.2">
      <c r="A13" s="56">
        <v>4112</v>
      </c>
      <c r="B13" s="57" t="s">
        <v>88</v>
      </c>
      <c r="C13" s="58">
        <v>0</v>
      </c>
      <c r="D13" s="54"/>
      <c r="E13" s="55"/>
    </row>
    <row r="14" spans="1:5" s="46" customFormat="1" ht="10" x14ac:dyDescent="0.2">
      <c r="A14" s="56">
        <v>4113</v>
      </c>
      <c r="B14" s="57" t="s">
        <v>89</v>
      </c>
      <c r="C14" s="58">
        <v>0</v>
      </c>
      <c r="D14" s="54"/>
      <c r="E14" s="55"/>
    </row>
    <row r="15" spans="1:5" s="46" customFormat="1" ht="10" x14ac:dyDescent="0.2">
      <c r="A15" s="56">
        <v>4114</v>
      </c>
      <c r="B15" s="57" t="s">
        <v>90</v>
      </c>
      <c r="C15" s="58">
        <v>0</v>
      </c>
      <c r="D15" s="54"/>
      <c r="E15" s="55"/>
    </row>
    <row r="16" spans="1:5" s="46" customFormat="1" ht="10" x14ac:dyDescent="0.2">
      <c r="A16" s="56">
        <v>4115</v>
      </c>
      <c r="B16" s="57" t="s">
        <v>91</v>
      </c>
      <c r="C16" s="58">
        <v>0</v>
      </c>
      <c r="D16" s="54"/>
      <c r="E16" s="55"/>
    </row>
    <row r="17" spans="1:5" s="46" customFormat="1" ht="10" x14ac:dyDescent="0.2">
      <c r="A17" s="56">
        <v>4116</v>
      </c>
      <c r="B17" s="57" t="s">
        <v>92</v>
      </c>
      <c r="C17" s="58">
        <v>0</v>
      </c>
      <c r="D17" s="54"/>
      <c r="E17" s="55"/>
    </row>
    <row r="18" spans="1:5" s="46" customFormat="1" ht="10" x14ac:dyDescent="0.2">
      <c r="A18" s="56">
        <v>4117</v>
      </c>
      <c r="B18" s="57" t="s">
        <v>93</v>
      </c>
      <c r="C18" s="58">
        <v>0</v>
      </c>
      <c r="D18" s="54"/>
      <c r="E18" s="55"/>
    </row>
    <row r="19" spans="1:5" s="46" customFormat="1" ht="20" x14ac:dyDescent="0.2">
      <c r="A19" s="56">
        <v>4118</v>
      </c>
      <c r="B19" s="59" t="s">
        <v>94</v>
      </c>
      <c r="C19" s="58">
        <v>0</v>
      </c>
      <c r="D19" s="54"/>
      <c r="E19" s="55"/>
    </row>
    <row r="20" spans="1:5" s="46" customFormat="1" ht="10" x14ac:dyDescent="0.2">
      <c r="A20" s="56">
        <v>4119</v>
      </c>
      <c r="B20" s="57" t="s">
        <v>95</v>
      </c>
      <c r="C20" s="58">
        <v>0</v>
      </c>
      <c r="D20" s="54"/>
      <c r="E20" s="55"/>
    </row>
    <row r="21" spans="1:5" s="46" customFormat="1" ht="10.5" x14ac:dyDescent="0.25">
      <c r="A21" s="51">
        <v>4120</v>
      </c>
      <c r="B21" s="52" t="s">
        <v>96</v>
      </c>
      <c r="C21" s="53">
        <f>SUM(C22:C26)</f>
        <v>0</v>
      </c>
      <c r="D21" s="54"/>
      <c r="E21" s="55"/>
    </row>
    <row r="22" spans="1:5" s="46" customFormat="1" ht="10" x14ac:dyDescent="0.2">
      <c r="A22" s="56">
        <v>4121</v>
      </c>
      <c r="B22" s="57" t="s">
        <v>97</v>
      </c>
      <c r="C22" s="58">
        <v>0</v>
      </c>
      <c r="D22" s="54"/>
      <c r="E22" s="55"/>
    </row>
    <row r="23" spans="1:5" s="46" customFormat="1" ht="10" x14ac:dyDescent="0.2">
      <c r="A23" s="56">
        <v>4122</v>
      </c>
      <c r="B23" s="57" t="s">
        <v>98</v>
      </c>
      <c r="C23" s="58">
        <v>0</v>
      </c>
      <c r="D23" s="54"/>
      <c r="E23" s="55"/>
    </row>
    <row r="24" spans="1:5" s="46" customFormat="1" ht="10" x14ac:dyDescent="0.2">
      <c r="A24" s="56">
        <v>4123</v>
      </c>
      <c r="B24" s="57" t="s">
        <v>99</v>
      </c>
      <c r="C24" s="58">
        <v>0</v>
      </c>
      <c r="D24" s="54"/>
      <c r="E24" s="55"/>
    </row>
    <row r="25" spans="1:5" s="46" customFormat="1" ht="10" x14ac:dyDescent="0.2">
      <c r="A25" s="56">
        <v>4124</v>
      </c>
      <c r="B25" s="57" t="s">
        <v>100</v>
      </c>
      <c r="C25" s="58">
        <v>0</v>
      </c>
      <c r="D25" s="54"/>
      <c r="E25" s="55"/>
    </row>
    <row r="26" spans="1:5" s="46" customFormat="1" ht="10" x14ac:dyDescent="0.2">
      <c r="A26" s="56">
        <v>4129</v>
      </c>
      <c r="B26" s="57" t="s">
        <v>101</v>
      </c>
      <c r="C26" s="58">
        <v>0</v>
      </c>
      <c r="D26" s="54"/>
      <c r="E26" s="55"/>
    </row>
    <row r="27" spans="1:5" s="46" customFormat="1" ht="10.5" x14ac:dyDescent="0.25">
      <c r="A27" s="51">
        <v>4130</v>
      </c>
      <c r="B27" s="52" t="s">
        <v>102</v>
      </c>
      <c r="C27" s="53">
        <f>SUM(C28:C29)</f>
        <v>0</v>
      </c>
      <c r="D27" s="54"/>
      <c r="E27" s="55"/>
    </row>
    <row r="28" spans="1:5" s="46" customFormat="1" ht="10" x14ac:dyDescent="0.2">
      <c r="A28" s="56">
        <v>4131</v>
      </c>
      <c r="B28" s="57" t="s">
        <v>103</v>
      </c>
      <c r="C28" s="58">
        <v>0</v>
      </c>
      <c r="D28" s="54"/>
      <c r="E28" s="55"/>
    </row>
    <row r="29" spans="1:5" s="46" customFormat="1" ht="20" x14ac:dyDescent="0.2">
      <c r="A29" s="56">
        <v>4132</v>
      </c>
      <c r="B29" s="59" t="s">
        <v>104</v>
      </c>
      <c r="C29" s="58">
        <v>0</v>
      </c>
      <c r="D29" s="54"/>
      <c r="E29" s="55"/>
    </row>
    <row r="30" spans="1:5" s="46" customFormat="1" ht="10.5" x14ac:dyDescent="0.25">
      <c r="A30" s="51">
        <v>4140</v>
      </c>
      <c r="B30" s="52" t="s">
        <v>105</v>
      </c>
      <c r="C30" s="53">
        <f>SUM(C31:C35)</f>
        <v>0</v>
      </c>
      <c r="D30" s="54"/>
      <c r="E30" s="55"/>
    </row>
    <row r="31" spans="1:5" s="46" customFormat="1" ht="10" x14ac:dyDescent="0.2">
      <c r="A31" s="56">
        <v>4141</v>
      </c>
      <c r="B31" s="57" t="s">
        <v>106</v>
      </c>
      <c r="C31" s="58">
        <v>0</v>
      </c>
      <c r="D31" s="54"/>
      <c r="E31" s="55"/>
    </row>
    <row r="32" spans="1:5" s="46" customFormat="1" ht="10" x14ac:dyDescent="0.2">
      <c r="A32" s="56">
        <v>4143</v>
      </c>
      <c r="B32" s="57" t="s">
        <v>107</v>
      </c>
      <c r="C32" s="58">
        <v>0</v>
      </c>
      <c r="D32" s="54"/>
      <c r="E32" s="55"/>
    </row>
    <row r="33" spans="1:5" s="46" customFormat="1" ht="10" x14ac:dyDescent="0.2">
      <c r="A33" s="56">
        <v>4144</v>
      </c>
      <c r="B33" s="57" t="s">
        <v>108</v>
      </c>
      <c r="C33" s="58">
        <v>0</v>
      </c>
      <c r="D33" s="54"/>
      <c r="E33" s="55"/>
    </row>
    <row r="34" spans="1:5" s="46" customFormat="1" ht="20" x14ac:dyDescent="0.2">
      <c r="A34" s="56">
        <v>4145</v>
      </c>
      <c r="B34" s="59" t="s">
        <v>109</v>
      </c>
      <c r="C34" s="58">
        <v>0</v>
      </c>
      <c r="D34" s="54"/>
      <c r="E34" s="55"/>
    </row>
    <row r="35" spans="1:5" s="46" customFormat="1" ht="10" x14ac:dyDescent="0.2">
      <c r="A35" s="56">
        <v>4149</v>
      </c>
      <c r="B35" s="57" t="s">
        <v>110</v>
      </c>
      <c r="C35" s="58">
        <v>0</v>
      </c>
      <c r="D35" s="54"/>
      <c r="E35" s="55"/>
    </row>
    <row r="36" spans="1:5" s="46" customFormat="1" ht="10.5" x14ac:dyDescent="0.25">
      <c r="A36" s="51">
        <v>4150</v>
      </c>
      <c r="B36" s="52" t="s">
        <v>111</v>
      </c>
      <c r="C36" s="53">
        <f>SUM(C37:C38)</f>
        <v>0</v>
      </c>
      <c r="D36" s="54"/>
      <c r="E36" s="55"/>
    </row>
    <row r="37" spans="1:5" s="46" customFormat="1" ht="10" x14ac:dyDescent="0.2">
      <c r="A37" s="56">
        <v>4151</v>
      </c>
      <c r="B37" s="57" t="s">
        <v>111</v>
      </c>
      <c r="C37" s="58">
        <v>0</v>
      </c>
      <c r="D37" s="54"/>
      <c r="E37" s="55"/>
    </row>
    <row r="38" spans="1:5" s="46" customFormat="1" ht="20" x14ac:dyDescent="0.2">
      <c r="A38" s="56">
        <v>4154</v>
      </c>
      <c r="B38" s="59" t="s">
        <v>112</v>
      </c>
      <c r="C38" s="58">
        <v>0</v>
      </c>
      <c r="D38" s="54"/>
      <c r="E38" s="55"/>
    </row>
    <row r="39" spans="1:5" s="46" customFormat="1" ht="10.5" x14ac:dyDescent="0.25">
      <c r="A39" s="51">
        <v>4160</v>
      </c>
      <c r="B39" s="52" t="s">
        <v>113</v>
      </c>
      <c r="C39" s="53">
        <f>SUM(C40:C47)</f>
        <v>0</v>
      </c>
      <c r="D39" s="54"/>
      <c r="E39" s="55"/>
    </row>
    <row r="40" spans="1:5" s="46" customFormat="1" ht="10" x14ac:dyDescent="0.2">
      <c r="A40" s="56">
        <v>4161</v>
      </c>
      <c r="B40" s="57" t="s">
        <v>114</v>
      </c>
      <c r="C40" s="58">
        <v>0</v>
      </c>
      <c r="D40" s="54"/>
      <c r="E40" s="55"/>
    </row>
    <row r="41" spans="1:5" s="46" customFormat="1" ht="10" x14ac:dyDescent="0.2">
      <c r="A41" s="56">
        <v>4162</v>
      </c>
      <c r="B41" s="57" t="s">
        <v>115</v>
      </c>
      <c r="C41" s="58">
        <v>0</v>
      </c>
      <c r="D41" s="54"/>
      <c r="E41" s="55"/>
    </row>
    <row r="42" spans="1:5" s="46" customFormat="1" ht="10" x14ac:dyDescent="0.2">
      <c r="A42" s="56">
        <v>4163</v>
      </c>
      <c r="B42" s="57" t="s">
        <v>116</v>
      </c>
      <c r="C42" s="58">
        <v>0</v>
      </c>
      <c r="D42" s="54"/>
      <c r="E42" s="55"/>
    </row>
    <row r="43" spans="1:5" s="46" customFormat="1" ht="10" x14ac:dyDescent="0.2">
      <c r="A43" s="56">
        <v>4164</v>
      </c>
      <c r="B43" s="57" t="s">
        <v>117</v>
      </c>
      <c r="C43" s="58">
        <v>0</v>
      </c>
      <c r="D43" s="54"/>
      <c r="E43" s="55"/>
    </row>
    <row r="44" spans="1:5" s="46" customFormat="1" ht="10" x14ac:dyDescent="0.2">
      <c r="A44" s="56">
        <v>4165</v>
      </c>
      <c r="B44" s="57" t="s">
        <v>118</v>
      </c>
      <c r="C44" s="58">
        <v>0</v>
      </c>
      <c r="D44" s="54"/>
      <c r="E44" s="55"/>
    </row>
    <row r="45" spans="1:5" s="46" customFormat="1" ht="20" x14ac:dyDescent="0.2">
      <c r="A45" s="56">
        <v>4166</v>
      </c>
      <c r="B45" s="59" t="s">
        <v>119</v>
      </c>
      <c r="C45" s="58">
        <v>0</v>
      </c>
      <c r="D45" s="54"/>
      <c r="E45" s="55"/>
    </row>
    <row r="46" spans="1:5" s="46" customFormat="1" ht="10" x14ac:dyDescent="0.2">
      <c r="A46" s="56">
        <v>4168</v>
      </c>
      <c r="B46" s="57" t="s">
        <v>120</v>
      </c>
      <c r="C46" s="58">
        <v>0</v>
      </c>
      <c r="D46" s="54"/>
      <c r="E46" s="55"/>
    </row>
    <row r="47" spans="1:5" s="46" customFormat="1" ht="10" x14ac:dyDescent="0.2">
      <c r="A47" s="56">
        <v>4169</v>
      </c>
      <c r="B47" s="57" t="s">
        <v>121</v>
      </c>
      <c r="C47" s="58">
        <v>0</v>
      </c>
      <c r="D47" s="54"/>
      <c r="E47" s="55"/>
    </row>
    <row r="48" spans="1:5" s="46" customFormat="1" ht="10.5" x14ac:dyDescent="0.25">
      <c r="A48" s="51">
        <v>4170</v>
      </c>
      <c r="B48" s="52" t="s">
        <v>122</v>
      </c>
      <c r="C48" s="53">
        <f>SUM(C49:C56)</f>
        <v>13157934.83</v>
      </c>
      <c r="D48" s="54"/>
      <c r="E48" s="55"/>
    </row>
    <row r="49" spans="1:5" s="46" customFormat="1" ht="10" x14ac:dyDescent="0.2">
      <c r="A49" s="56">
        <v>4171</v>
      </c>
      <c r="B49" s="57" t="s">
        <v>123</v>
      </c>
      <c r="C49" s="58">
        <v>0</v>
      </c>
      <c r="D49" s="54"/>
      <c r="E49" s="55"/>
    </row>
    <row r="50" spans="1:5" s="46" customFormat="1" ht="10" x14ac:dyDescent="0.2">
      <c r="A50" s="56">
        <v>4172</v>
      </c>
      <c r="B50" s="57" t="s">
        <v>124</v>
      </c>
      <c r="C50" s="58">
        <v>0</v>
      </c>
      <c r="D50" s="54"/>
      <c r="E50" s="55"/>
    </row>
    <row r="51" spans="1:5" s="46" customFormat="1" ht="20" x14ac:dyDescent="0.2">
      <c r="A51" s="56">
        <v>4173</v>
      </c>
      <c r="B51" s="59" t="s">
        <v>125</v>
      </c>
      <c r="C51" s="58">
        <v>13157934.83</v>
      </c>
      <c r="D51" s="54"/>
      <c r="E51" s="55"/>
    </row>
    <row r="52" spans="1:5" s="46" customFormat="1" ht="20" x14ac:dyDescent="0.2">
      <c r="A52" s="56">
        <v>4174</v>
      </c>
      <c r="B52" s="59" t="s">
        <v>126</v>
      </c>
      <c r="C52" s="58">
        <v>0</v>
      </c>
      <c r="D52" s="54"/>
      <c r="E52" s="55"/>
    </row>
    <row r="53" spans="1:5" s="46" customFormat="1" ht="20" x14ac:dyDescent="0.2">
      <c r="A53" s="56">
        <v>4175</v>
      </c>
      <c r="B53" s="59" t="s">
        <v>127</v>
      </c>
      <c r="C53" s="58">
        <v>0</v>
      </c>
      <c r="D53" s="54"/>
      <c r="E53" s="55"/>
    </row>
    <row r="54" spans="1:5" s="46" customFormat="1" ht="20" x14ac:dyDescent="0.2">
      <c r="A54" s="56">
        <v>4176</v>
      </c>
      <c r="B54" s="59" t="s">
        <v>128</v>
      </c>
      <c r="C54" s="58">
        <v>0</v>
      </c>
      <c r="D54" s="54"/>
      <c r="E54" s="55"/>
    </row>
    <row r="55" spans="1:5" s="46" customFormat="1" ht="20" x14ac:dyDescent="0.2">
      <c r="A55" s="56">
        <v>4177</v>
      </c>
      <c r="B55" s="59" t="s">
        <v>129</v>
      </c>
      <c r="C55" s="58">
        <v>0</v>
      </c>
      <c r="D55" s="54"/>
      <c r="E55" s="55"/>
    </row>
    <row r="56" spans="1:5" s="46" customFormat="1" ht="20" x14ac:dyDescent="0.2">
      <c r="A56" s="56">
        <v>4178</v>
      </c>
      <c r="B56" s="59" t="s">
        <v>130</v>
      </c>
      <c r="C56" s="58">
        <v>0</v>
      </c>
      <c r="D56" s="54"/>
      <c r="E56" s="55"/>
    </row>
    <row r="57" spans="1:5" s="46" customFormat="1" ht="31.5" x14ac:dyDescent="0.25">
      <c r="A57" s="51">
        <v>4200</v>
      </c>
      <c r="B57" s="60" t="s">
        <v>131</v>
      </c>
      <c r="C57" s="53">
        <f>+C58+C64</f>
        <v>131484919.06999999</v>
      </c>
      <c r="D57" s="54"/>
      <c r="E57" s="55"/>
    </row>
    <row r="58" spans="1:5" s="46" customFormat="1" ht="21" x14ac:dyDescent="0.25">
      <c r="A58" s="51">
        <v>4210</v>
      </c>
      <c r="B58" s="60" t="s">
        <v>132</v>
      </c>
      <c r="C58" s="53">
        <f>SUM(C59:C63)</f>
        <v>0</v>
      </c>
      <c r="D58" s="54"/>
      <c r="E58" s="55"/>
    </row>
    <row r="59" spans="1:5" s="46" customFormat="1" ht="10" x14ac:dyDescent="0.2">
      <c r="A59" s="56">
        <v>4211</v>
      </c>
      <c r="B59" s="57" t="s">
        <v>133</v>
      </c>
      <c r="C59" s="58">
        <v>0</v>
      </c>
      <c r="D59" s="54"/>
      <c r="E59" s="55"/>
    </row>
    <row r="60" spans="1:5" s="46" customFormat="1" ht="10" x14ac:dyDescent="0.2">
      <c r="A60" s="56">
        <v>4212</v>
      </c>
      <c r="B60" s="57" t="s">
        <v>134</v>
      </c>
      <c r="C60" s="58">
        <v>0</v>
      </c>
      <c r="D60" s="54"/>
      <c r="E60" s="55"/>
    </row>
    <row r="61" spans="1:5" s="46" customFormat="1" ht="10" x14ac:dyDescent="0.2">
      <c r="A61" s="56">
        <v>4213</v>
      </c>
      <c r="B61" s="57" t="s">
        <v>135</v>
      </c>
      <c r="C61" s="58">
        <v>0</v>
      </c>
      <c r="D61" s="54"/>
      <c r="E61" s="55"/>
    </row>
    <row r="62" spans="1:5" s="46" customFormat="1" ht="10" x14ac:dyDescent="0.2">
      <c r="A62" s="56">
        <v>4214</v>
      </c>
      <c r="B62" s="57" t="s">
        <v>136</v>
      </c>
      <c r="C62" s="58">
        <v>0</v>
      </c>
      <c r="D62" s="54"/>
      <c r="E62" s="55"/>
    </row>
    <row r="63" spans="1:5" s="46" customFormat="1" ht="10" x14ac:dyDescent="0.2">
      <c r="A63" s="56">
        <v>4215</v>
      </c>
      <c r="B63" s="57" t="s">
        <v>137</v>
      </c>
      <c r="C63" s="58">
        <v>0</v>
      </c>
      <c r="D63" s="54"/>
      <c r="E63" s="55"/>
    </row>
    <row r="64" spans="1:5" s="46" customFormat="1" ht="10.5" x14ac:dyDescent="0.25">
      <c r="A64" s="51">
        <v>4220</v>
      </c>
      <c r="B64" s="52" t="s">
        <v>138</v>
      </c>
      <c r="C64" s="53">
        <f>SUM(C65:C68)</f>
        <v>131484919.06999999</v>
      </c>
      <c r="D64" s="54"/>
      <c r="E64" s="55"/>
    </row>
    <row r="65" spans="1:5" s="46" customFormat="1" ht="10" x14ac:dyDescent="0.2">
      <c r="A65" s="56">
        <v>4221</v>
      </c>
      <c r="B65" s="57" t="s">
        <v>139</v>
      </c>
      <c r="C65" s="58">
        <v>131484919.06999999</v>
      </c>
      <c r="D65" s="54"/>
      <c r="E65" s="55"/>
    </row>
    <row r="66" spans="1:5" s="46" customFormat="1" ht="10" x14ac:dyDescent="0.2">
      <c r="A66" s="56">
        <v>4223</v>
      </c>
      <c r="B66" s="57" t="s">
        <v>140</v>
      </c>
      <c r="C66" s="58">
        <v>0</v>
      </c>
      <c r="D66" s="54"/>
      <c r="E66" s="55"/>
    </row>
    <row r="67" spans="1:5" s="46" customFormat="1" ht="10" x14ac:dyDescent="0.2">
      <c r="A67" s="56">
        <v>4225</v>
      </c>
      <c r="B67" s="57" t="s">
        <v>141</v>
      </c>
      <c r="C67" s="58">
        <v>0</v>
      </c>
      <c r="D67" s="54"/>
      <c r="E67" s="55"/>
    </row>
    <row r="68" spans="1:5" s="46" customFormat="1" ht="10" x14ac:dyDescent="0.2">
      <c r="A68" s="56">
        <v>4227</v>
      </c>
      <c r="B68" s="57" t="s">
        <v>142</v>
      </c>
      <c r="C68" s="58">
        <v>0</v>
      </c>
      <c r="D68" s="54"/>
      <c r="E68" s="55"/>
    </row>
    <row r="69" spans="1:5" s="46" customFormat="1" ht="10.5" x14ac:dyDescent="0.25">
      <c r="A69" s="61">
        <v>4300</v>
      </c>
      <c r="B69" s="52" t="s">
        <v>143</v>
      </c>
      <c r="C69" s="53">
        <f>C70+C73+C79+C81+C83</f>
        <v>4819762.46</v>
      </c>
      <c r="D69" s="57"/>
      <c r="E69" s="57"/>
    </row>
    <row r="70" spans="1:5" s="46" customFormat="1" ht="10.5" x14ac:dyDescent="0.25">
      <c r="A70" s="61">
        <v>4310</v>
      </c>
      <c r="B70" s="52" t="s">
        <v>144</v>
      </c>
      <c r="C70" s="53">
        <f>SUM(C71:C72)</f>
        <v>0</v>
      </c>
      <c r="D70" s="57"/>
      <c r="E70" s="57"/>
    </row>
    <row r="71" spans="1:5" s="46" customFormat="1" ht="10" x14ac:dyDescent="0.2">
      <c r="A71" s="62">
        <v>4311</v>
      </c>
      <c r="B71" s="57" t="s">
        <v>145</v>
      </c>
      <c r="C71" s="58">
        <v>0</v>
      </c>
      <c r="D71" s="57"/>
      <c r="E71" s="57"/>
    </row>
    <row r="72" spans="1:5" s="46" customFormat="1" ht="10" x14ac:dyDescent="0.2">
      <c r="A72" s="62">
        <v>4319</v>
      </c>
      <c r="B72" s="57" t="s">
        <v>146</v>
      </c>
      <c r="C72" s="58">
        <v>0</v>
      </c>
      <c r="D72" s="57"/>
      <c r="E72" s="57"/>
    </row>
    <row r="73" spans="1:5" s="46" customFormat="1" ht="10.5" x14ac:dyDescent="0.25">
      <c r="A73" s="61">
        <v>4320</v>
      </c>
      <c r="B73" s="52" t="s">
        <v>147</v>
      </c>
      <c r="C73" s="53">
        <f>SUM(C74:C78)</f>
        <v>0</v>
      </c>
      <c r="D73" s="57"/>
      <c r="E73" s="57"/>
    </row>
    <row r="74" spans="1:5" s="46" customFormat="1" ht="10" x14ac:dyDescent="0.2">
      <c r="A74" s="62">
        <v>4321</v>
      </c>
      <c r="B74" s="57" t="s">
        <v>148</v>
      </c>
      <c r="C74" s="58">
        <v>0</v>
      </c>
      <c r="D74" s="57"/>
      <c r="E74" s="57"/>
    </row>
    <row r="75" spans="1:5" s="46" customFormat="1" ht="10" x14ac:dyDescent="0.2">
      <c r="A75" s="62">
        <v>4322</v>
      </c>
      <c r="B75" s="57" t="s">
        <v>149</v>
      </c>
      <c r="C75" s="58">
        <v>0</v>
      </c>
      <c r="D75" s="57"/>
      <c r="E75" s="57"/>
    </row>
    <row r="76" spans="1:5" s="46" customFormat="1" ht="10" x14ac:dyDescent="0.2">
      <c r="A76" s="62">
        <v>4323</v>
      </c>
      <c r="B76" s="57" t="s">
        <v>150</v>
      </c>
      <c r="C76" s="58">
        <v>0</v>
      </c>
      <c r="D76" s="57"/>
      <c r="E76" s="57"/>
    </row>
    <row r="77" spans="1:5" s="46" customFormat="1" ht="10" x14ac:dyDescent="0.2">
      <c r="A77" s="62">
        <v>4324</v>
      </c>
      <c r="B77" s="57" t="s">
        <v>151</v>
      </c>
      <c r="C77" s="58">
        <v>0</v>
      </c>
      <c r="D77" s="57"/>
      <c r="E77" s="57"/>
    </row>
    <row r="78" spans="1:5" s="46" customFormat="1" ht="10" x14ac:dyDescent="0.2">
      <c r="A78" s="62">
        <v>4325</v>
      </c>
      <c r="B78" s="57" t="s">
        <v>152</v>
      </c>
      <c r="C78" s="58">
        <v>0</v>
      </c>
      <c r="D78" s="57"/>
      <c r="E78" s="57"/>
    </row>
    <row r="79" spans="1:5" s="46" customFormat="1" ht="10.5" x14ac:dyDescent="0.25">
      <c r="A79" s="61">
        <v>4330</v>
      </c>
      <c r="B79" s="52" t="s">
        <v>153</v>
      </c>
      <c r="C79" s="53">
        <f>SUM(C80)</f>
        <v>0</v>
      </c>
      <c r="D79" s="57"/>
      <c r="E79" s="57"/>
    </row>
    <row r="80" spans="1:5" s="46" customFormat="1" ht="10" x14ac:dyDescent="0.2">
      <c r="A80" s="62">
        <v>4331</v>
      </c>
      <c r="B80" s="57" t="s">
        <v>153</v>
      </c>
      <c r="C80" s="58">
        <v>0</v>
      </c>
      <c r="D80" s="57"/>
      <c r="E80" s="57"/>
    </row>
    <row r="81" spans="1:5" s="46" customFormat="1" ht="10.5" x14ac:dyDescent="0.25">
      <c r="A81" s="61">
        <v>4340</v>
      </c>
      <c r="B81" s="52" t="s">
        <v>154</v>
      </c>
      <c r="C81" s="53">
        <f>SUM(C82)</f>
        <v>0</v>
      </c>
      <c r="D81" s="57"/>
      <c r="E81" s="57"/>
    </row>
    <row r="82" spans="1:5" s="46" customFormat="1" ht="10" x14ac:dyDescent="0.2">
      <c r="A82" s="62">
        <v>4341</v>
      </c>
      <c r="B82" s="57" t="s">
        <v>154</v>
      </c>
      <c r="C82" s="58">
        <v>0</v>
      </c>
      <c r="D82" s="57"/>
      <c r="E82" s="57"/>
    </row>
    <row r="83" spans="1:5" s="46" customFormat="1" ht="10.5" x14ac:dyDescent="0.25">
      <c r="A83" s="61">
        <v>4390</v>
      </c>
      <c r="B83" s="52" t="s">
        <v>155</v>
      </c>
      <c r="C83" s="53">
        <f>SUM(C84:C90)</f>
        <v>4819762.46</v>
      </c>
      <c r="D83" s="57"/>
      <c r="E83" s="57"/>
    </row>
    <row r="84" spans="1:5" s="46" customFormat="1" ht="10" x14ac:dyDescent="0.2">
      <c r="A84" s="62">
        <v>4392</v>
      </c>
      <c r="B84" s="57" t="s">
        <v>156</v>
      </c>
      <c r="C84" s="58">
        <v>0</v>
      </c>
      <c r="D84" s="57"/>
      <c r="E84" s="57"/>
    </row>
    <row r="85" spans="1:5" s="46" customFormat="1" ht="10" x14ac:dyDescent="0.2">
      <c r="A85" s="62">
        <v>4393</v>
      </c>
      <c r="B85" s="57" t="s">
        <v>157</v>
      </c>
      <c r="C85" s="58">
        <v>0</v>
      </c>
      <c r="D85" s="57"/>
      <c r="E85" s="57"/>
    </row>
    <row r="86" spans="1:5" s="46" customFormat="1" ht="10" x14ac:dyDescent="0.2">
      <c r="A86" s="62">
        <v>4394</v>
      </c>
      <c r="B86" s="57" t="s">
        <v>158</v>
      </c>
      <c r="C86" s="58">
        <v>0</v>
      </c>
      <c r="D86" s="57"/>
      <c r="E86" s="57"/>
    </row>
    <row r="87" spans="1:5" s="46" customFormat="1" ht="10" x14ac:dyDescent="0.2">
      <c r="A87" s="62">
        <v>4395</v>
      </c>
      <c r="B87" s="57" t="s">
        <v>159</v>
      </c>
      <c r="C87" s="58">
        <v>0</v>
      </c>
      <c r="D87" s="57"/>
      <c r="E87" s="57"/>
    </row>
    <row r="88" spans="1:5" s="46" customFormat="1" ht="10" x14ac:dyDescent="0.2">
      <c r="A88" s="62">
        <v>4396</v>
      </c>
      <c r="B88" s="57" t="s">
        <v>160</v>
      </c>
      <c r="C88" s="58">
        <v>0</v>
      </c>
      <c r="D88" s="57"/>
      <c r="E88" s="57"/>
    </row>
    <row r="89" spans="1:5" s="46" customFormat="1" ht="10" x14ac:dyDescent="0.2">
      <c r="A89" s="62">
        <v>4397</v>
      </c>
      <c r="B89" s="57" t="s">
        <v>161</v>
      </c>
      <c r="C89" s="58">
        <v>0</v>
      </c>
      <c r="D89" s="57"/>
      <c r="E89" s="57"/>
    </row>
    <row r="90" spans="1:5" s="46" customFormat="1" ht="10" x14ac:dyDescent="0.2">
      <c r="A90" s="62">
        <v>4399</v>
      </c>
      <c r="B90" s="57" t="s">
        <v>155</v>
      </c>
      <c r="C90" s="58">
        <v>4819762.46</v>
      </c>
      <c r="D90" s="57"/>
      <c r="E90" s="57"/>
    </row>
    <row r="91" spans="1:5" s="46" customFormat="1" ht="10" x14ac:dyDescent="0.2">
      <c r="A91" s="55"/>
      <c r="B91" s="55"/>
      <c r="C91" s="42"/>
      <c r="D91" s="55"/>
      <c r="E91" s="55"/>
    </row>
    <row r="92" spans="1:5" s="46" customFormat="1" ht="10.5" x14ac:dyDescent="0.25">
      <c r="A92" s="44" t="s">
        <v>162</v>
      </c>
      <c r="B92" s="44"/>
      <c r="C92" s="45"/>
      <c r="D92" s="44"/>
      <c r="E92" s="44"/>
    </row>
    <row r="93" spans="1:5" s="46" customFormat="1" ht="10.5" x14ac:dyDescent="0.25">
      <c r="A93" s="47" t="s">
        <v>80</v>
      </c>
      <c r="B93" s="47" t="s">
        <v>81</v>
      </c>
      <c r="C93" s="48" t="s">
        <v>82</v>
      </c>
      <c r="D93" s="47" t="s">
        <v>83</v>
      </c>
      <c r="E93" s="47" t="s">
        <v>84</v>
      </c>
    </row>
    <row r="94" spans="1:5" s="46" customFormat="1" ht="10.5" x14ac:dyDescent="0.25">
      <c r="A94" s="61">
        <v>5000</v>
      </c>
      <c r="B94" s="52" t="s">
        <v>16</v>
      </c>
      <c r="C94" s="53">
        <f>C95+C123+C156+C166+C181+C210</f>
        <v>152095430.15000004</v>
      </c>
      <c r="D94" s="63">
        <v>1</v>
      </c>
      <c r="E94" s="57"/>
    </row>
    <row r="95" spans="1:5" s="46" customFormat="1" ht="10.5" x14ac:dyDescent="0.25">
      <c r="A95" s="61">
        <v>5100</v>
      </c>
      <c r="B95" s="52" t="s">
        <v>163</v>
      </c>
      <c r="C95" s="53">
        <f>C96+C103+C113</f>
        <v>144533375.86000001</v>
      </c>
      <c r="D95" s="63">
        <f>C95/$C$94</f>
        <v>0.95028085799460149</v>
      </c>
      <c r="E95" s="57"/>
    </row>
    <row r="96" spans="1:5" s="46" customFormat="1" ht="10.5" x14ac:dyDescent="0.25">
      <c r="A96" s="61">
        <v>5110</v>
      </c>
      <c r="B96" s="52" t="s">
        <v>164</v>
      </c>
      <c r="C96" s="53">
        <f>SUM(C97:C102)</f>
        <v>53513603.060000002</v>
      </c>
      <c r="D96" s="63">
        <f t="shared" ref="D96:D159" si="0">C96/$C$94</f>
        <v>0.35184228091023939</v>
      </c>
      <c r="E96" s="57"/>
    </row>
    <row r="97" spans="1:5" s="46" customFormat="1" ht="10" x14ac:dyDescent="0.2">
      <c r="A97" s="62">
        <v>5111</v>
      </c>
      <c r="B97" s="57" t="s">
        <v>165</v>
      </c>
      <c r="C97" s="58">
        <v>11455746.42</v>
      </c>
      <c r="D97" s="64">
        <f t="shared" si="0"/>
        <v>7.5319464948434528E-2</v>
      </c>
      <c r="E97" s="57"/>
    </row>
    <row r="98" spans="1:5" s="46" customFormat="1" ht="10" x14ac:dyDescent="0.2">
      <c r="A98" s="62">
        <v>5112</v>
      </c>
      <c r="B98" s="57" t="s">
        <v>166</v>
      </c>
      <c r="C98" s="58">
        <v>2970122.25</v>
      </c>
      <c r="D98" s="64">
        <f t="shared" si="0"/>
        <v>1.9528017686466954E-2</v>
      </c>
      <c r="E98" s="57"/>
    </row>
    <row r="99" spans="1:5" s="46" customFormat="1" ht="10" x14ac:dyDescent="0.2">
      <c r="A99" s="62">
        <v>5113</v>
      </c>
      <c r="B99" s="57" t="s">
        <v>167</v>
      </c>
      <c r="C99" s="58">
        <v>13158571.66</v>
      </c>
      <c r="D99" s="64">
        <f t="shared" si="0"/>
        <v>8.6515233541354347E-2</v>
      </c>
      <c r="E99" s="57"/>
    </row>
    <row r="100" spans="1:5" s="46" customFormat="1" ht="10" x14ac:dyDescent="0.2">
      <c r="A100" s="62">
        <v>5114</v>
      </c>
      <c r="B100" s="57" t="s">
        <v>168</v>
      </c>
      <c r="C100" s="58">
        <v>4774585.01</v>
      </c>
      <c r="D100" s="64">
        <f t="shared" si="0"/>
        <v>3.1392034627806986E-2</v>
      </c>
      <c r="E100" s="57"/>
    </row>
    <row r="101" spans="1:5" s="46" customFormat="1" ht="10" x14ac:dyDescent="0.2">
      <c r="A101" s="62">
        <v>5115</v>
      </c>
      <c r="B101" s="57" t="s">
        <v>169</v>
      </c>
      <c r="C101" s="58">
        <v>20949908.550000001</v>
      </c>
      <c r="D101" s="64">
        <f t="shared" si="0"/>
        <v>0.13774186725622667</v>
      </c>
      <c r="E101" s="57"/>
    </row>
    <row r="102" spans="1:5" s="46" customFormat="1" ht="10" x14ac:dyDescent="0.2">
      <c r="A102" s="62">
        <v>5116</v>
      </c>
      <c r="B102" s="57" t="s">
        <v>170</v>
      </c>
      <c r="C102" s="58">
        <v>204669.17</v>
      </c>
      <c r="D102" s="64">
        <f t="shared" si="0"/>
        <v>1.3456628499498673E-3</v>
      </c>
      <c r="E102" s="57"/>
    </row>
    <row r="103" spans="1:5" s="46" customFormat="1" ht="10.5" x14ac:dyDescent="0.25">
      <c r="A103" s="61">
        <v>5120</v>
      </c>
      <c r="B103" s="52" t="s">
        <v>171</v>
      </c>
      <c r="C103" s="53">
        <f>SUM(C104:C112)</f>
        <v>2186229.5100000002</v>
      </c>
      <c r="D103" s="63">
        <f t="shared" si="0"/>
        <v>1.4374064413663777E-2</v>
      </c>
      <c r="E103" s="57"/>
    </row>
    <row r="104" spans="1:5" s="46" customFormat="1" ht="10" x14ac:dyDescent="0.2">
      <c r="A104" s="62">
        <v>5121</v>
      </c>
      <c r="B104" s="57" t="s">
        <v>172</v>
      </c>
      <c r="C104" s="58">
        <v>160757.18</v>
      </c>
      <c r="D104" s="64">
        <f t="shared" si="0"/>
        <v>1.0569494418172691E-3</v>
      </c>
      <c r="E104" s="57"/>
    </row>
    <row r="105" spans="1:5" s="46" customFormat="1" ht="10" x14ac:dyDescent="0.2">
      <c r="A105" s="62">
        <v>5122</v>
      </c>
      <c r="B105" s="57" t="s">
        <v>173</v>
      </c>
      <c r="C105" s="58">
        <v>513695.64</v>
      </c>
      <c r="D105" s="64">
        <f t="shared" si="0"/>
        <v>3.3774561108994628E-3</v>
      </c>
      <c r="E105" s="57"/>
    </row>
    <row r="106" spans="1:5" s="46" customFormat="1" ht="10" x14ac:dyDescent="0.2">
      <c r="A106" s="62">
        <v>5123</v>
      </c>
      <c r="B106" s="57" t="s">
        <v>174</v>
      </c>
      <c r="C106" s="58">
        <v>0</v>
      </c>
      <c r="D106" s="64">
        <f t="shared" si="0"/>
        <v>0</v>
      </c>
      <c r="E106" s="57"/>
    </row>
    <row r="107" spans="1:5" s="46" customFormat="1" ht="10" x14ac:dyDescent="0.2">
      <c r="A107" s="62">
        <v>5124</v>
      </c>
      <c r="B107" s="57" t="s">
        <v>175</v>
      </c>
      <c r="C107" s="58">
        <v>781408.49</v>
      </c>
      <c r="D107" s="64">
        <f t="shared" si="0"/>
        <v>5.1376197774604853E-3</v>
      </c>
      <c r="E107" s="57"/>
    </row>
    <row r="108" spans="1:5" s="46" customFormat="1" ht="10" x14ac:dyDescent="0.2">
      <c r="A108" s="62">
        <v>5125</v>
      </c>
      <c r="B108" s="57" t="s">
        <v>176</v>
      </c>
      <c r="C108" s="58">
        <v>43907.39</v>
      </c>
      <c r="D108" s="64">
        <f t="shared" si="0"/>
        <v>2.8868316396289825E-4</v>
      </c>
      <c r="E108" s="57"/>
    </row>
    <row r="109" spans="1:5" s="46" customFormat="1" ht="10" x14ac:dyDescent="0.2">
      <c r="A109" s="62">
        <v>5126</v>
      </c>
      <c r="B109" s="57" t="s">
        <v>177</v>
      </c>
      <c r="C109" s="58">
        <v>455268.73</v>
      </c>
      <c r="D109" s="64">
        <f t="shared" si="0"/>
        <v>2.9933097237109848E-3</v>
      </c>
      <c r="E109" s="57"/>
    </row>
    <row r="110" spans="1:5" s="46" customFormat="1" ht="10" x14ac:dyDescent="0.2">
      <c r="A110" s="62">
        <v>5127</v>
      </c>
      <c r="B110" s="57" t="s">
        <v>178</v>
      </c>
      <c r="C110" s="58">
        <v>17339.099999999999</v>
      </c>
      <c r="D110" s="64">
        <f t="shared" si="0"/>
        <v>1.1400145279118364E-4</v>
      </c>
      <c r="E110" s="57"/>
    </row>
    <row r="111" spans="1:5" s="46" customFormat="1" ht="10" x14ac:dyDescent="0.2">
      <c r="A111" s="62">
        <v>5128</v>
      </c>
      <c r="B111" s="57" t="s">
        <v>179</v>
      </c>
      <c r="C111" s="58">
        <v>0</v>
      </c>
      <c r="D111" s="64">
        <f t="shared" si="0"/>
        <v>0</v>
      </c>
      <c r="E111" s="57"/>
    </row>
    <row r="112" spans="1:5" s="46" customFormat="1" ht="10" x14ac:dyDescent="0.2">
      <c r="A112" s="62">
        <v>5129</v>
      </c>
      <c r="B112" s="57" t="s">
        <v>180</v>
      </c>
      <c r="C112" s="58">
        <v>213852.98</v>
      </c>
      <c r="D112" s="64">
        <f t="shared" si="0"/>
        <v>1.4060447430214915E-3</v>
      </c>
      <c r="E112" s="57"/>
    </row>
    <row r="113" spans="1:5" s="46" customFormat="1" ht="10.5" x14ac:dyDescent="0.25">
      <c r="A113" s="61">
        <v>5130</v>
      </c>
      <c r="B113" s="52" t="s">
        <v>181</v>
      </c>
      <c r="C113" s="53">
        <f>SUM(C114:C122)</f>
        <v>88833543.290000007</v>
      </c>
      <c r="D113" s="63">
        <f t="shared" si="0"/>
        <v>0.58406451267069837</v>
      </c>
      <c r="E113" s="57"/>
    </row>
    <row r="114" spans="1:5" s="46" customFormat="1" ht="10" x14ac:dyDescent="0.2">
      <c r="A114" s="62">
        <v>5131</v>
      </c>
      <c r="B114" s="57" t="s">
        <v>182</v>
      </c>
      <c r="C114" s="58">
        <v>6603490.3499999996</v>
      </c>
      <c r="D114" s="64">
        <f t="shared" si="0"/>
        <v>4.3416757120759542E-2</v>
      </c>
      <c r="E114" s="57"/>
    </row>
    <row r="115" spans="1:5" s="46" customFormat="1" ht="10" x14ac:dyDescent="0.2">
      <c r="A115" s="62">
        <v>5132</v>
      </c>
      <c r="B115" s="57" t="s">
        <v>183</v>
      </c>
      <c r="C115" s="58">
        <v>307654.75</v>
      </c>
      <c r="D115" s="64">
        <f t="shared" si="0"/>
        <v>2.0227744495451556E-3</v>
      </c>
      <c r="E115" s="57"/>
    </row>
    <row r="116" spans="1:5" s="46" customFormat="1" ht="10" x14ac:dyDescent="0.2">
      <c r="A116" s="62">
        <v>5133</v>
      </c>
      <c r="B116" s="57" t="s">
        <v>184</v>
      </c>
      <c r="C116" s="58">
        <v>14803270.41</v>
      </c>
      <c r="D116" s="64">
        <f t="shared" si="0"/>
        <v>9.7328830954359846E-2</v>
      </c>
      <c r="E116" s="57"/>
    </row>
    <row r="117" spans="1:5" s="46" customFormat="1" ht="10" x14ac:dyDescent="0.2">
      <c r="A117" s="62">
        <v>5134</v>
      </c>
      <c r="B117" s="57" t="s">
        <v>185</v>
      </c>
      <c r="C117" s="58">
        <v>1270120.06</v>
      </c>
      <c r="D117" s="64">
        <f t="shared" si="0"/>
        <v>8.3508101377364075E-3</v>
      </c>
      <c r="E117" s="57"/>
    </row>
    <row r="118" spans="1:5" s="46" customFormat="1" ht="10" x14ac:dyDescent="0.2">
      <c r="A118" s="62">
        <v>5135</v>
      </c>
      <c r="B118" s="57" t="s">
        <v>186</v>
      </c>
      <c r="C118" s="58">
        <v>18508823.190000001</v>
      </c>
      <c r="D118" s="64">
        <f t="shared" si="0"/>
        <v>0.12169217163031244</v>
      </c>
      <c r="E118" s="57"/>
    </row>
    <row r="119" spans="1:5" s="46" customFormat="1" ht="10" x14ac:dyDescent="0.2">
      <c r="A119" s="62">
        <v>5136</v>
      </c>
      <c r="B119" s="57" t="s">
        <v>187</v>
      </c>
      <c r="C119" s="58">
        <v>23058833.109999999</v>
      </c>
      <c r="D119" s="64">
        <f t="shared" si="0"/>
        <v>0.15160766557718955</v>
      </c>
      <c r="E119" s="57"/>
    </row>
    <row r="120" spans="1:5" s="46" customFormat="1" ht="10" x14ac:dyDescent="0.2">
      <c r="A120" s="62">
        <v>5137</v>
      </c>
      <c r="B120" s="57" t="s">
        <v>188</v>
      </c>
      <c r="C120" s="58">
        <v>115832.55</v>
      </c>
      <c r="D120" s="64">
        <f t="shared" si="0"/>
        <v>7.6157810846626533E-4</v>
      </c>
      <c r="E120" s="57"/>
    </row>
    <row r="121" spans="1:5" s="46" customFormat="1" ht="10" x14ac:dyDescent="0.2">
      <c r="A121" s="62">
        <v>5138</v>
      </c>
      <c r="B121" s="57" t="s">
        <v>189</v>
      </c>
      <c r="C121" s="58">
        <v>22858964.390000001</v>
      </c>
      <c r="D121" s="64">
        <f t="shared" si="0"/>
        <v>0.15029356481950812</v>
      </c>
      <c r="E121" s="57"/>
    </row>
    <row r="122" spans="1:5" s="46" customFormat="1" ht="10" x14ac:dyDescent="0.2">
      <c r="A122" s="62">
        <v>5139</v>
      </c>
      <c r="B122" s="57" t="s">
        <v>190</v>
      </c>
      <c r="C122" s="58">
        <v>1306554.48</v>
      </c>
      <c r="D122" s="64">
        <f t="shared" si="0"/>
        <v>8.5903598728209376E-3</v>
      </c>
      <c r="E122" s="57"/>
    </row>
    <row r="123" spans="1:5" s="46" customFormat="1" ht="10.5" x14ac:dyDescent="0.25">
      <c r="A123" s="61">
        <v>5200</v>
      </c>
      <c r="B123" s="52" t="s">
        <v>191</v>
      </c>
      <c r="C123" s="53">
        <f>C124+C127+C130+C133+C138+C142+C145+C147+C153</f>
        <v>140387.51999999999</v>
      </c>
      <c r="D123" s="63">
        <f t="shared" si="0"/>
        <v>9.2302260404238687E-4</v>
      </c>
      <c r="E123" s="57"/>
    </row>
    <row r="124" spans="1:5" s="46" customFormat="1" ht="10.5" x14ac:dyDescent="0.25">
      <c r="A124" s="61">
        <v>5210</v>
      </c>
      <c r="B124" s="52" t="s">
        <v>192</v>
      </c>
      <c r="C124" s="53">
        <f>SUM(C125:C126)</f>
        <v>0</v>
      </c>
      <c r="D124" s="63">
        <f t="shared" si="0"/>
        <v>0</v>
      </c>
      <c r="E124" s="57"/>
    </row>
    <row r="125" spans="1:5" s="46" customFormat="1" ht="10" x14ac:dyDescent="0.2">
      <c r="A125" s="62">
        <v>5211</v>
      </c>
      <c r="B125" s="57" t="s">
        <v>193</v>
      </c>
      <c r="C125" s="58">
        <v>0</v>
      </c>
      <c r="D125" s="64">
        <f t="shared" si="0"/>
        <v>0</v>
      </c>
      <c r="E125" s="57"/>
    </row>
    <row r="126" spans="1:5" s="46" customFormat="1" ht="10" x14ac:dyDescent="0.2">
      <c r="A126" s="62">
        <v>5212</v>
      </c>
      <c r="B126" s="57" t="s">
        <v>194</v>
      </c>
      <c r="C126" s="58">
        <v>0</v>
      </c>
      <c r="D126" s="64">
        <f t="shared" si="0"/>
        <v>0</v>
      </c>
      <c r="E126" s="57"/>
    </row>
    <row r="127" spans="1:5" s="46" customFormat="1" ht="10.5" x14ac:dyDescent="0.25">
      <c r="A127" s="61">
        <v>5220</v>
      </c>
      <c r="B127" s="52" t="s">
        <v>195</v>
      </c>
      <c r="C127" s="53">
        <f>SUM(C128:C129)</f>
        <v>0</v>
      </c>
      <c r="D127" s="63">
        <f t="shared" si="0"/>
        <v>0</v>
      </c>
      <c r="E127" s="57"/>
    </row>
    <row r="128" spans="1:5" s="46" customFormat="1" ht="10" x14ac:dyDescent="0.2">
      <c r="A128" s="62">
        <v>5221</v>
      </c>
      <c r="B128" s="57" t="s">
        <v>196</v>
      </c>
      <c r="C128" s="58">
        <v>0</v>
      </c>
      <c r="D128" s="64">
        <f t="shared" si="0"/>
        <v>0</v>
      </c>
      <c r="E128" s="57"/>
    </row>
    <row r="129" spans="1:5" s="46" customFormat="1" ht="10" x14ac:dyDescent="0.2">
      <c r="A129" s="62">
        <v>5222</v>
      </c>
      <c r="B129" s="57" t="s">
        <v>197</v>
      </c>
      <c r="C129" s="58">
        <v>0</v>
      </c>
      <c r="D129" s="64">
        <f t="shared" si="0"/>
        <v>0</v>
      </c>
      <c r="E129" s="57"/>
    </row>
    <row r="130" spans="1:5" s="46" customFormat="1" ht="10.5" x14ac:dyDescent="0.25">
      <c r="A130" s="61">
        <v>5230</v>
      </c>
      <c r="B130" s="52" t="s">
        <v>140</v>
      </c>
      <c r="C130" s="53">
        <f>SUM(C131:C132)</f>
        <v>0</v>
      </c>
      <c r="D130" s="63">
        <f t="shared" si="0"/>
        <v>0</v>
      </c>
      <c r="E130" s="57"/>
    </row>
    <row r="131" spans="1:5" s="46" customFormat="1" ht="10" x14ac:dyDescent="0.2">
      <c r="A131" s="62">
        <v>5231</v>
      </c>
      <c r="B131" s="57" t="s">
        <v>198</v>
      </c>
      <c r="C131" s="58">
        <v>0</v>
      </c>
      <c r="D131" s="64">
        <f t="shared" si="0"/>
        <v>0</v>
      </c>
      <c r="E131" s="57"/>
    </row>
    <row r="132" spans="1:5" s="46" customFormat="1" ht="10" x14ac:dyDescent="0.2">
      <c r="A132" s="62">
        <v>5232</v>
      </c>
      <c r="B132" s="57" t="s">
        <v>199</v>
      </c>
      <c r="C132" s="58">
        <v>0</v>
      </c>
      <c r="D132" s="64">
        <f t="shared" si="0"/>
        <v>0</v>
      </c>
      <c r="E132" s="57"/>
    </row>
    <row r="133" spans="1:5" s="46" customFormat="1" ht="10.5" x14ac:dyDescent="0.25">
      <c r="A133" s="61">
        <v>5240</v>
      </c>
      <c r="B133" s="52" t="s">
        <v>200</v>
      </c>
      <c r="C133" s="53">
        <f>SUM(C134:C137)</f>
        <v>32799.99</v>
      </c>
      <c r="D133" s="63">
        <f t="shared" si="0"/>
        <v>2.1565401384940946E-4</v>
      </c>
      <c r="E133" s="57"/>
    </row>
    <row r="134" spans="1:5" s="46" customFormat="1" ht="10" x14ac:dyDescent="0.2">
      <c r="A134" s="62">
        <v>5241</v>
      </c>
      <c r="B134" s="57" t="s">
        <v>201</v>
      </c>
      <c r="C134" s="58">
        <v>32799.99</v>
      </c>
      <c r="D134" s="64">
        <f t="shared" si="0"/>
        <v>2.1565401384940946E-4</v>
      </c>
      <c r="E134" s="57"/>
    </row>
    <row r="135" spans="1:5" s="46" customFormat="1" ht="10" x14ac:dyDescent="0.2">
      <c r="A135" s="62">
        <v>5242</v>
      </c>
      <c r="B135" s="57" t="s">
        <v>202</v>
      </c>
      <c r="C135" s="58">
        <v>0</v>
      </c>
      <c r="D135" s="64">
        <f t="shared" si="0"/>
        <v>0</v>
      </c>
      <c r="E135" s="57"/>
    </row>
    <row r="136" spans="1:5" s="46" customFormat="1" ht="10" x14ac:dyDescent="0.2">
      <c r="A136" s="62">
        <v>5243</v>
      </c>
      <c r="B136" s="57" t="s">
        <v>203</v>
      </c>
      <c r="C136" s="58">
        <v>0</v>
      </c>
      <c r="D136" s="64">
        <f t="shared" si="0"/>
        <v>0</v>
      </c>
      <c r="E136" s="57"/>
    </row>
    <row r="137" spans="1:5" s="46" customFormat="1" ht="10" x14ac:dyDescent="0.2">
      <c r="A137" s="62">
        <v>5244</v>
      </c>
      <c r="B137" s="57" t="s">
        <v>204</v>
      </c>
      <c r="C137" s="58">
        <v>0</v>
      </c>
      <c r="D137" s="64">
        <f t="shared" si="0"/>
        <v>0</v>
      </c>
      <c r="E137" s="57"/>
    </row>
    <row r="138" spans="1:5" s="46" customFormat="1" ht="10.5" x14ac:dyDescent="0.25">
      <c r="A138" s="61">
        <v>5250</v>
      </c>
      <c r="B138" s="52" t="s">
        <v>141</v>
      </c>
      <c r="C138" s="53">
        <f>SUM(C139:C141)</f>
        <v>107587.53</v>
      </c>
      <c r="D138" s="63">
        <f t="shared" si="0"/>
        <v>7.0736859019297738E-4</v>
      </c>
      <c r="E138" s="57"/>
    </row>
    <row r="139" spans="1:5" s="46" customFormat="1" ht="10" x14ac:dyDescent="0.2">
      <c r="A139" s="62">
        <v>5251</v>
      </c>
      <c r="B139" s="57" t="s">
        <v>205</v>
      </c>
      <c r="C139" s="58">
        <v>0</v>
      </c>
      <c r="D139" s="64">
        <f t="shared" si="0"/>
        <v>0</v>
      </c>
      <c r="E139" s="57"/>
    </row>
    <row r="140" spans="1:5" s="46" customFormat="1" ht="10" x14ac:dyDescent="0.2">
      <c r="A140" s="62">
        <v>5252</v>
      </c>
      <c r="B140" s="57" t="s">
        <v>206</v>
      </c>
      <c r="C140" s="58">
        <v>107587.53</v>
      </c>
      <c r="D140" s="64">
        <f t="shared" si="0"/>
        <v>7.0736859019297738E-4</v>
      </c>
      <c r="E140" s="57"/>
    </row>
    <row r="141" spans="1:5" s="46" customFormat="1" ht="10" x14ac:dyDescent="0.2">
      <c r="A141" s="62">
        <v>5259</v>
      </c>
      <c r="B141" s="57" t="s">
        <v>207</v>
      </c>
      <c r="C141" s="58">
        <v>0</v>
      </c>
      <c r="D141" s="64">
        <f t="shared" si="0"/>
        <v>0</v>
      </c>
      <c r="E141" s="57"/>
    </row>
    <row r="142" spans="1:5" s="46" customFormat="1" ht="10.5" x14ac:dyDescent="0.25">
      <c r="A142" s="61">
        <v>5260</v>
      </c>
      <c r="B142" s="52" t="s">
        <v>208</v>
      </c>
      <c r="C142" s="53">
        <f>SUM(C143:C144)</f>
        <v>0</v>
      </c>
      <c r="D142" s="63">
        <f t="shared" si="0"/>
        <v>0</v>
      </c>
      <c r="E142" s="57"/>
    </row>
    <row r="143" spans="1:5" s="46" customFormat="1" ht="10" x14ac:dyDescent="0.2">
      <c r="A143" s="62">
        <v>5261</v>
      </c>
      <c r="B143" s="57" t="s">
        <v>209</v>
      </c>
      <c r="C143" s="58">
        <v>0</v>
      </c>
      <c r="D143" s="64">
        <f t="shared" si="0"/>
        <v>0</v>
      </c>
      <c r="E143" s="57"/>
    </row>
    <row r="144" spans="1:5" s="46" customFormat="1" ht="10" x14ac:dyDescent="0.2">
      <c r="A144" s="62">
        <v>5262</v>
      </c>
      <c r="B144" s="57" t="s">
        <v>210</v>
      </c>
      <c r="C144" s="58">
        <v>0</v>
      </c>
      <c r="D144" s="64">
        <f t="shared" si="0"/>
        <v>0</v>
      </c>
      <c r="E144" s="57"/>
    </row>
    <row r="145" spans="1:5" s="46" customFormat="1" ht="10.5" x14ac:dyDescent="0.25">
      <c r="A145" s="61">
        <v>5270</v>
      </c>
      <c r="B145" s="52" t="s">
        <v>211</v>
      </c>
      <c r="C145" s="53">
        <f>SUM(C146)</f>
        <v>0</v>
      </c>
      <c r="D145" s="63">
        <f t="shared" si="0"/>
        <v>0</v>
      </c>
      <c r="E145" s="57"/>
    </row>
    <row r="146" spans="1:5" s="46" customFormat="1" ht="10" x14ac:dyDescent="0.2">
      <c r="A146" s="62">
        <v>5271</v>
      </c>
      <c r="B146" s="57" t="s">
        <v>212</v>
      </c>
      <c r="C146" s="58">
        <v>0</v>
      </c>
      <c r="D146" s="64">
        <f t="shared" si="0"/>
        <v>0</v>
      </c>
      <c r="E146" s="57"/>
    </row>
    <row r="147" spans="1:5" s="46" customFormat="1" ht="10.5" x14ac:dyDescent="0.25">
      <c r="A147" s="61">
        <v>5280</v>
      </c>
      <c r="B147" s="52" t="s">
        <v>213</v>
      </c>
      <c r="C147" s="53">
        <f>SUM(C148:C152)</f>
        <v>0</v>
      </c>
      <c r="D147" s="63">
        <f t="shared" si="0"/>
        <v>0</v>
      </c>
      <c r="E147" s="57"/>
    </row>
    <row r="148" spans="1:5" s="46" customFormat="1" ht="10" x14ac:dyDescent="0.2">
      <c r="A148" s="62">
        <v>5281</v>
      </c>
      <c r="B148" s="57" t="s">
        <v>214</v>
      </c>
      <c r="C148" s="58">
        <v>0</v>
      </c>
      <c r="D148" s="64">
        <f t="shared" si="0"/>
        <v>0</v>
      </c>
      <c r="E148" s="57"/>
    </row>
    <row r="149" spans="1:5" s="46" customFormat="1" ht="10" x14ac:dyDescent="0.2">
      <c r="A149" s="62">
        <v>5282</v>
      </c>
      <c r="B149" s="57" t="s">
        <v>215</v>
      </c>
      <c r="C149" s="58">
        <v>0</v>
      </c>
      <c r="D149" s="64">
        <f t="shared" si="0"/>
        <v>0</v>
      </c>
      <c r="E149" s="57"/>
    </row>
    <row r="150" spans="1:5" s="46" customFormat="1" ht="10" x14ac:dyDescent="0.2">
      <c r="A150" s="62">
        <v>5283</v>
      </c>
      <c r="B150" s="57" t="s">
        <v>216</v>
      </c>
      <c r="C150" s="58">
        <v>0</v>
      </c>
      <c r="D150" s="64">
        <f t="shared" si="0"/>
        <v>0</v>
      </c>
      <c r="E150" s="57"/>
    </row>
    <row r="151" spans="1:5" s="46" customFormat="1" ht="10" x14ac:dyDescent="0.2">
      <c r="A151" s="62">
        <v>5284</v>
      </c>
      <c r="B151" s="57" t="s">
        <v>217</v>
      </c>
      <c r="C151" s="58">
        <v>0</v>
      </c>
      <c r="D151" s="64">
        <f t="shared" si="0"/>
        <v>0</v>
      </c>
      <c r="E151" s="57"/>
    </row>
    <row r="152" spans="1:5" s="46" customFormat="1" ht="10" x14ac:dyDescent="0.2">
      <c r="A152" s="62">
        <v>5285</v>
      </c>
      <c r="B152" s="57" t="s">
        <v>218</v>
      </c>
      <c r="C152" s="58">
        <v>0</v>
      </c>
      <c r="D152" s="64">
        <f t="shared" si="0"/>
        <v>0</v>
      </c>
      <c r="E152" s="57"/>
    </row>
    <row r="153" spans="1:5" s="46" customFormat="1" ht="10.5" x14ac:dyDescent="0.25">
      <c r="A153" s="61">
        <v>5290</v>
      </c>
      <c r="B153" s="52" t="s">
        <v>219</v>
      </c>
      <c r="C153" s="53">
        <f>SUM(C154:C155)</f>
        <v>0</v>
      </c>
      <c r="D153" s="63">
        <f t="shared" si="0"/>
        <v>0</v>
      </c>
      <c r="E153" s="57"/>
    </row>
    <row r="154" spans="1:5" s="46" customFormat="1" ht="10" x14ac:dyDescent="0.2">
      <c r="A154" s="62">
        <v>5291</v>
      </c>
      <c r="B154" s="57" t="s">
        <v>220</v>
      </c>
      <c r="C154" s="58">
        <v>0</v>
      </c>
      <c r="D154" s="64">
        <f t="shared" si="0"/>
        <v>0</v>
      </c>
      <c r="E154" s="57"/>
    </row>
    <row r="155" spans="1:5" s="46" customFormat="1" ht="10" x14ac:dyDescent="0.2">
      <c r="A155" s="62">
        <v>5292</v>
      </c>
      <c r="B155" s="57" t="s">
        <v>221</v>
      </c>
      <c r="C155" s="58">
        <v>0</v>
      </c>
      <c r="D155" s="64">
        <f t="shared" si="0"/>
        <v>0</v>
      </c>
      <c r="E155" s="57"/>
    </row>
    <row r="156" spans="1:5" s="46" customFormat="1" ht="10.5" x14ac:dyDescent="0.25">
      <c r="A156" s="61">
        <v>5300</v>
      </c>
      <c r="B156" s="52" t="s">
        <v>222</v>
      </c>
      <c r="C156" s="53">
        <f>C157+C160+C163</f>
        <v>0</v>
      </c>
      <c r="D156" s="63">
        <f t="shared" si="0"/>
        <v>0</v>
      </c>
      <c r="E156" s="57"/>
    </row>
    <row r="157" spans="1:5" s="46" customFormat="1" ht="10.5" x14ac:dyDescent="0.25">
      <c r="A157" s="61">
        <v>5310</v>
      </c>
      <c r="B157" s="52" t="s">
        <v>133</v>
      </c>
      <c r="C157" s="53">
        <f>C158+C159</f>
        <v>0</v>
      </c>
      <c r="D157" s="63">
        <f t="shared" si="0"/>
        <v>0</v>
      </c>
      <c r="E157" s="57"/>
    </row>
    <row r="158" spans="1:5" s="46" customFormat="1" ht="10" x14ac:dyDescent="0.2">
      <c r="A158" s="62">
        <v>5311</v>
      </c>
      <c r="B158" s="57" t="s">
        <v>223</v>
      </c>
      <c r="C158" s="58">
        <v>0</v>
      </c>
      <c r="D158" s="64">
        <f t="shared" si="0"/>
        <v>0</v>
      </c>
      <c r="E158" s="57"/>
    </row>
    <row r="159" spans="1:5" s="46" customFormat="1" ht="10" x14ac:dyDescent="0.2">
      <c r="A159" s="62">
        <v>5312</v>
      </c>
      <c r="B159" s="57" t="s">
        <v>224</v>
      </c>
      <c r="C159" s="58">
        <v>0</v>
      </c>
      <c r="D159" s="64">
        <f t="shared" si="0"/>
        <v>0</v>
      </c>
      <c r="E159" s="57"/>
    </row>
    <row r="160" spans="1:5" s="46" customFormat="1" ht="10.5" x14ac:dyDescent="0.25">
      <c r="A160" s="61">
        <v>5320</v>
      </c>
      <c r="B160" s="52" t="s">
        <v>134</v>
      </c>
      <c r="C160" s="53">
        <f>SUM(C161:C162)</f>
        <v>0</v>
      </c>
      <c r="D160" s="63">
        <f t="shared" ref="D160:D212" si="1">C160/$C$94</f>
        <v>0</v>
      </c>
      <c r="E160" s="57"/>
    </row>
    <row r="161" spans="1:5" s="46" customFormat="1" ht="10" x14ac:dyDescent="0.2">
      <c r="A161" s="62">
        <v>5321</v>
      </c>
      <c r="B161" s="57" t="s">
        <v>225</v>
      </c>
      <c r="C161" s="58">
        <v>0</v>
      </c>
      <c r="D161" s="64">
        <f t="shared" si="1"/>
        <v>0</v>
      </c>
      <c r="E161" s="57"/>
    </row>
    <row r="162" spans="1:5" s="46" customFormat="1" ht="10" x14ac:dyDescent="0.2">
      <c r="A162" s="62">
        <v>5322</v>
      </c>
      <c r="B162" s="57" t="s">
        <v>226</v>
      </c>
      <c r="C162" s="58">
        <v>0</v>
      </c>
      <c r="D162" s="64">
        <f t="shared" si="1"/>
        <v>0</v>
      </c>
      <c r="E162" s="57"/>
    </row>
    <row r="163" spans="1:5" s="46" customFormat="1" ht="10.5" x14ac:dyDescent="0.25">
      <c r="A163" s="61">
        <v>5330</v>
      </c>
      <c r="B163" s="52" t="s">
        <v>135</v>
      </c>
      <c r="C163" s="53">
        <f>SUM(C164:C165)</f>
        <v>0</v>
      </c>
      <c r="D163" s="63">
        <f t="shared" si="1"/>
        <v>0</v>
      </c>
      <c r="E163" s="57"/>
    </row>
    <row r="164" spans="1:5" s="46" customFormat="1" ht="10" x14ac:dyDescent="0.2">
      <c r="A164" s="62">
        <v>5331</v>
      </c>
      <c r="B164" s="57" t="s">
        <v>227</v>
      </c>
      <c r="C164" s="58">
        <v>0</v>
      </c>
      <c r="D164" s="64">
        <f t="shared" si="1"/>
        <v>0</v>
      </c>
      <c r="E164" s="57"/>
    </row>
    <row r="165" spans="1:5" s="46" customFormat="1" ht="10" x14ac:dyDescent="0.2">
      <c r="A165" s="62">
        <v>5332</v>
      </c>
      <c r="B165" s="57" t="s">
        <v>228</v>
      </c>
      <c r="C165" s="58">
        <v>0</v>
      </c>
      <c r="D165" s="64">
        <f t="shared" si="1"/>
        <v>0</v>
      </c>
      <c r="E165" s="57"/>
    </row>
    <row r="166" spans="1:5" s="46" customFormat="1" ht="10.5" x14ac:dyDescent="0.25">
      <c r="A166" s="61">
        <v>5400</v>
      </c>
      <c r="B166" s="52" t="s">
        <v>229</v>
      </c>
      <c r="C166" s="53">
        <f>C167+C170+C173+C176+C178</f>
        <v>0</v>
      </c>
      <c r="D166" s="63">
        <f t="shared" si="1"/>
        <v>0</v>
      </c>
      <c r="E166" s="57"/>
    </row>
    <row r="167" spans="1:5" s="46" customFormat="1" ht="10.5" x14ac:dyDescent="0.25">
      <c r="A167" s="61">
        <v>5410</v>
      </c>
      <c r="B167" s="52" t="s">
        <v>230</v>
      </c>
      <c r="C167" s="53">
        <f>SUM(C168:C169)</f>
        <v>0</v>
      </c>
      <c r="D167" s="63">
        <f t="shared" si="1"/>
        <v>0</v>
      </c>
      <c r="E167" s="57"/>
    </row>
    <row r="168" spans="1:5" s="46" customFormat="1" ht="10" x14ac:dyDescent="0.2">
      <c r="A168" s="62">
        <v>5411</v>
      </c>
      <c r="B168" s="57" t="s">
        <v>231</v>
      </c>
      <c r="C168" s="58">
        <v>0</v>
      </c>
      <c r="D168" s="64">
        <f t="shared" si="1"/>
        <v>0</v>
      </c>
      <c r="E168" s="57"/>
    </row>
    <row r="169" spans="1:5" s="46" customFormat="1" ht="10" x14ac:dyDescent="0.2">
      <c r="A169" s="62">
        <v>5412</v>
      </c>
      <c r="B169" s="57" t="s">
        <v>232</v>
      </c>
      <c r="C169" s="58">
        <v>0</v>
      </c>
      <c r="D169" s="64">
        <f t="shared" si="1"/>
        <v>0</v>
      </c>
      <c r="E169" s="57"/>
    </row>
    <row r="170" spans="1:5" s="46" customFormat="1" ht="10.5" x14ac:dyDescent="0.25">
      <c r="A170" s="61">
        <v>5420</v>
      </c>
      <c r="B170" s="52" t="s">
        <v>233</v>
      </c>
      <c r="C170" s="53">
        <f>SUM(C171:C172)</f>
        <v>0</v>
      </c>
      <c r="D170" s="63">
        <f t="shared" si="1"/>
        <v>0</v>
      </c>
      <c r="E170" s="57"/>
    </row>
    <row r="171" spans="1:5" s="46" customFormat="1" ht="10" x14ac:dyDescent="0.2">
      <c r="A171" s="62">
        <v>5421</v>
      </c>
      <c r="B171" s="57" t="s">
        <v>234</v>
      </c>
      <c r="C171" s="58">
        <v>0</v>
      </c>
      <c r="D171" s="64">
        <f t="shared" si="1"/>
        <v>0</v>
      </c>
      <c r="E171" s="57"/>
    </row>
    <row r="172" spans="1:5" s="46" customFormat="1" ht="10" x14ac:dyDescent="0.2">
      <c r="A172" s="62">
        <v>5422</v>
      </c>
      <c r="B172" s="57" t="s">
        <v>235</v>
      </c>
      <c r="C172" s="58">
        <v>0</v>
      </c>
      <c r="D172" s="64">
        <f t="shared" si="1"/>
        <v>0</v>
      </c>
      <c r="E172" s="57"/>
    </row>
    <row r="173" spans="1:5" s="46" customFormat="1" ht="10.5" x14ac:dyDescent="0.25">
      <c r="A173" s="61">
        <v>5430</v>
      </c>
      <c r="B173" s="52" t="s">
        <v>236</v>
      </c>
      <c r="C173" s="53">
        <f>SUM(C174:C175)</f>
        <v>0</v>
      </c>
      <c r="D173" s="63">
        <f t="shared" si="1"/>
        <v>0</v>
      </c>
      <c r="E173" s="57"/>
    </row>
    <row r="174" spans="1:5" s="46" customFormat="1" ht="10" x14ac:dyDescent="0.2">
      <c r="A174" s="62">
        <v>5431</v>
      </c>
      <c r="B174" s="57" t="s">
        <v>237</v>
      </c>
      <c r="C174" s="58">
        <v>0</v>
      </c>
      <c r="D174" s="64">
        <f t="shared" si="1"/>
        <v>0</v>
      </c>
      <c r="E174" s="57"/>
    </row>
    <row r="175" spans="1:5" s="46" customFormat="1" ht="10" x14ac:dyDescent="0.2">
      <c r="A175" s="62">
        <v>5432</v>
      </c>
      <c r="B175" s="57" t="s">
        <v>238</v>
      </c>
      <c r="C175" s="58">
        <v>0</v>
      </c>
      <c r="D175" s="64">
        <f t="shared" si="1"/>
        <v>0</v>
      </c>
      <c r="E175" s="57"/>
    </row>
    <row r="176" spans="1:5" s="46" customFormat="1" ht="10.5" x14ac:dyDescent="0.25">
      <c r="A176" s="61">
        <v>5440</v>
      </c>
      <c r="B176" s="52" t="s">
        <v>239</v>
      </c>
      <c r="C176" s="53">
        <f>SUM(C177)</f>
        <v>0</v>
      </c>
      <c r="D176" s="63">
        <f t="shared" si="1"/>
        <v>0</v>
      </c>
      <c r="E176" s="57"/>
    </row>
    <row r="177" spans="1:5" s="46" customFormat="1" ht="10" x14ac:dyDescent="0.2">
      <c r="A177" s="62">
        <v>5441</v>
      </c>
      <c r="B177" s="57" t="s">
        <v>239</v>
      </c>
      <c r="C177" s="58">
        <v>0</v>
      </c>
      <c r="D177" s="64">
        <f t="shared" si="1"/>
        <v>0</v>
      </c>
      <c r="E177" s="57"/>
    </row>
    <row r="178" spans="1:5" s="46" customFormat="1" ht="10.5" x14ac:dyDescent="0.25">
      <c r="A178" s="61">
        <v>5450</v>
      </c>
      <c r="B178" s="52" t="s">
        <v>240</v>
      </c>
      <c r="C178" s="53">
        <f>SUM(C179:C180)</f>
        <v>0</v>
      </c>
      <c r="D178" s="63">
        <f t="shared" si="1"/>
        <v>0</v>
      </c>
      <c r="E178" s="57"/>
    </row>
    <row r="179" spans="1:5" s="46" customFormat="1" ht="10" x14ac:dyDescent="0.2">
      <c r="A179" s="62">
        <v>5451</v>
      </c>
      <c r="B179" s="57" t="s">
        <v>241</v>
      </c>
      <c r="C179" s="58">
        <v>0</v>
      </c>
      <c r="D179" s="64">
        <f t="shared" si="1"/>
        <v>0</v>
      </c>
      <c r="E179" s="57"/>
    </row>
    <row r="180" spans="1:5" s="46" customFormat="1" ht="10" x14ac:dyDescent="0.2">
      <c r="A180" s="62">
        <v>5452</v>
      </c>
      <c r="B180" s="57" t="s">
        <v>242</v>
      </c>
      <c r="C180" s="58">
        <v>0</v>
      </c>
      <c r="D180" s="64">
        <f t="shared" si="1"/>
        <v>0</v>
      </c>
      <c r="E180" s="57"/>
    </row>
    <row r="181" spans="1:5" s="46" customFormat="1" ht="10.5" x14ac:dyDescent="0.25">
      <c r="A181" s="61">
        <v>5500</v>
      </c>
      <c r="B181" s="52" t="s">
        <v>243</v>
      </c>
      <c r="C181" s="53">
        <f>C182+C191+C194+C200</f>
        <v>7421666.7699999996</v>
      </c>
      <c r="D181" s="63">
        <f t="shared" si="1"/>
        <v>4.8796119401355975E-2</v>
      </c>
      <c r="E181" s="57"/>
    </row>
    <row r="182" spans="1:5" s="46" customFormat="1" ht="10.5" x14ac:dyDescent="0.25">
      <c r="A182" s="61">
        <v>5510</v>
      </c>
      <c r="B182" s="52" t="s">
        <v>244</v>
      </c>
      <c r="C182" s="53">
        <f>SUM(C183:C190)</f>
        <v>7421660.1299999999</v>
      </c>
      <c r="D182" s="63">
        <f t="shared" si="1"/>
        <v>4.8796075744554503E-2</v>
      </c>
      <c r="E182" s="57"/>
    </row>
    <row r="183" spans="1:5" s="46" customFormat="1" ht="10" x14ac:dyDescent="0.2">
      <c r="A183" s="62">
        <v>5511</v>
      </c>
      <c r="B183" s="57" t="s">
        <v>245</v>
      </c>
      <c r="C183" s="58">
        <v>0</v>
      </c>
      <c r="D183" s="64">
        <f t="shared" si="1"/>
        <v>0</v>
      </c>
      <c r="E183" s="57"/>
    </row>
    <row r="184" spans="1:5" s="46" customFormat="1" ht="10" x14ac:dyDescent="0.2">
      <c r="A184" s="62">
        <v>5512</v>
      </c>
      <c r="B184" s="57" t="s">
        <v>246</v>
      </c>
      <c r="C184" s="58">
        <v>0</v>
      </c>
      <c r="D184" s="64">
        <f t="shared" si="1"/>
        <v>0</v>
      </c>
      <c r="E184" s="57"/>
    </row>
    <row r="185" spans="1:5" s="46" customFormat="1" ht="10" x14ac:dyDescent="0.2">
      <c r="A185" s="62">
        <v>5513</v>
      </c>
      <c r="B185" s="57" t="s">
        <v>247</v>
      </c>
      <c r="C185" s="58">
        <v>276871.39</v>
      </c>
      <c r="D185" s="64">
        <f t="shared" si="1"/>
        <v>1.820379413943884E-3</v>
      </c>
      <c r="E185" s="57"/>
    </row>
    <row r="186" spans="1:5" s="46" customFormat="1" ht="10" x14ac:dyDescent="0.2">
      <c r="A186" s="62">
        <v>5514</v>
      </c>
      <c r="B186" s="57" t="s">
        <v>248</v>
      </c>
      <c r="C186" s="58">
        <v>0</v>
      </c>
      <c r="D186" s="64">
        <f t="shared" si="1"/>
        <v>0</v>
      </c>
      <c r="E186" s="57"/>
    </row>
    <row r="187" spans="1:5" s="46" customFormat="1" ht="10" x14ac:dyDescent="0.2">
      <c r="A187" s="62">
        <v>5515</v>
      </c>
      <c r="B187" s="57" t="s">
        <v>249</v>
      </c>
      <c r="C187" s="58">
        <v>2934008.61</v>
      </c>
      <c r="D187" s="64">
        <f t="shared" si="1"/>
        <v>1.9290577021981611E-2</v>
      </c>
      <c r="E187" s="57"/>
    </row>
    <row r="188" spans="1:5" s="46" customFormat="1" ht="10" x14ac:dyDescent="0.2">
      <c r="A188" s="62">
        <v>5516</v>
      </c>
      <c r="B188" s="57" t="s">
        <v>250</v>
      </c>
      <c r="C188" s="58">
        <v>0</v>
      </c>
      <c r="D188" s="64">
        <f t="shared" si="1"/>
        <v>0</v>
      </c>
      <c r="E188" s="57"/>
    </row>
    <row r="189" spans="1:5" s="46" customFormat="1" ht="10" x14ac:dyDescent="0.2">
      <c r="A189" s="62">
        <v>5517</v>
      </c>
      <c r="B189" s="57" t="s">
        <v>251</v>
      </c>
      <c r="C189" s="58">
        <v>0</v>
      </c>
      <c r="D189" s="64">
        <f t="shared" si="1"/>
        <v>0</v>
      </c>
      <c r="E189" s="57"/>
    </row>
    <row r="190" spans="1:5" s="46" customFormat="1" ht="10" x14ac:dyDescent="0.2">
      <c r="A190" s="62">
        <v>5518</v>
      </c>
      <c r="B190" s="57" t="s">
        <v>252</v>
      </c>
      <c r="C190" s="58">
        <v>4210780.13</v>
      </c>
      <c r="D190" s="64">
        <f t="shared" si="1"/>
        <v>2.7685119308629002E-2</v>
      </c>
      <c r="E190" s="57"/>
    </row>
    <row r="191" spans="1:5" s="46" customFormat="1" ht="10.5" x14ac:dyDescent="0.25">
      <c r="A191" s="61">
        <v>5520</v>
      </c>
      <c r="B191" s="52" t="s">
        <v>253</v>
      </c>
      <c r="C191" s="53">
        <f>SUM(C192:C193)</f>
        <v>0</v>
      </c>
      <c r="D191" s="63">
        <f t="shared" si="1"/>
        <v>0</v>
      </c>
      <c r="E191" s="57"/>
    </row>
    <row r="192" spans="1:5" s="46" customFormat="1" ht="10" x14ac:dyDescent="0.2">
      <c r="A192" s="62">
        <v>5521</v>
      </c>
      <c r="B192" s="57" t="s">
        <v>254</v>
      </c>
      <c r="C192" s="58">
        <v>0</v>
      </c>
      <c r="D192" s="64">
        <f t="shared" si="1"/>
        <v>0</v>
      </c>
      <c r="E192" s="57"/>
    </row>
    <row r="193" spans="1:5" s="46" customFormat="1" ht="10" x14ac:dyDescent="0.2">
      <c r="A193" s="62">
        <v>5522</v>
      </c>
      <c r="B193" s="57" t="s">
        <v>255</v>
      </c>
      <c r="C193" s="58">
        <v>0</v>
      </c>
      <c r="D193" s="64">
        <f t="shared" si="1"/>
        <v>0</v>
      </c>
      <c r="E193" s="57"/>
    </row>
    <row r="194" spans="1:5" s="46" customFormat="1" ht="10.5" x14ac:dyDescent="0.25">
      <c r="A194" s="61">
        <v>5530</v>
      </c>
      <c r="B194" s="52" t="s">
        <v>256</v>
      </c>
      <c r="C194" s="53">
        <f>SUM(C195:C199)</f>
        <v>0</v>
      </c>
      <c r="D194" s="63">
        <f t="shared" si="1"/>
        <v>0</v>
      </c>
      <c r="E194" s="57"/>
    </row>
    <row r="195" spans="1:5" s="46" customFormat="1" ht="10" x14ac:dyDescent="0.2">
      <c r="A195" s="62">
        <v>5531</v>
      </c>
      <c r="B195" s="57" t="s">
        <v>257</v>
      </c>
      <c r="C195" s="58">
        <v>0</v>
      </c>
      <c r="D195" s="64">
        <f t="shared" si="1"/>
        <v>0</v>
      </c>
      <c r="E195" s="57"/>
    </row>
    <row r="196" spans="1:5" s="46" customFormat="1" ht="10" x14ac:dyDescent="0.2">
      <c r="A196" s="62">
        <v>5532</v>
      </c>
      <c r="B196" s="57" t="s">
        <v>258</v>
      </c>
      <c r="C196" s="58">
        <v>0</v>
      </c>
      <c r="D196" s="64">
        <f t="shared" si="1"/>
        <v>0</v>
      </c>
      <c r="E196" s="57"/>
    </row>
    <row r="197" spans="1:5" s="46" customFormat="1" ht="10" x14ac:dyDescent="0.2">
      <c r="A197" s="62">
        <v>5533</v>
      </c>
      <c r="B197" s="57" t="s">
        <v>259</v>
      </c>
      <c r="C197" s="58">
        <v>0</v>
      </c>
      <c r="D197" s="64">
        <f t="shared" si="1"/>
        <v>0</v>
      </c>
      <c r="E197" s="57"/>
    </row>
    <row r="198" spans="1:5" s="46" customFormat="1" ht="10" x14ac:dyDescent="0.2">
      <c r="A198" s="62">
        <v>5534</v>
      </c>
      <c r="B198" s="57" t="s">
        <v>260</v>
      </c>
      <c r="C198" s="58">
        <v>0</v>
      </c>
      <c r="D198" s="64">
        <f t="shared" si="1"/>
        <v>0</v>
      </c>
      <c r="E198" s="57"/>
    </row>
    <row r="199" spans="1:5" s="46" customFormat="1" ht="10" x14ac:dyDescent="0.2">
      <c r="A199" s="62">
        <v>5535</v>
      </c>
      <c r="B199" s="57" t="s">
        <v>261</v>
      </c>
      <c r="C199" s="58">
        <v>0</v>
      </c>
      <c r="D199" s="64">
        <f t="shared" si="1"/>
        <v>0</v>
      </c>
      <c r="E199" s="57"/>
    </row>
    <row r="200" spans="1:5" s="46" customFormat="1" ht="10.5" x14ac:dyDescent="0.25">
      <c r="A200" s="61">
        <v>5590</v>
      </c>
      <c r="B200" s="52" t="s">
        <v>262</v>
      </c>
      <c r="C200" s="53">
        <f>SUM(C201:C209)</f>
        <v>6.64</v>
      </c>
      <c r="D200" s="63">
        <f t="shared" si="1"/>
        <v>4.365680147951505E-8</v>
      </c>
      <c r="E200" s="57"/>
    </row>
    <row r="201" spans="1:5" s="46" customFormat="1" ht="10" x14ac:dyDescent="0.2">
      <c r="A201" s="62">
        <v>5591</v>
      </c>
      <c r="B201" s="57" t="s">
        <v>263</v>
      </c>
      <c r="C201" s="58">
        <v>0</v>
      </c>
      <c r="D201" s="64">
        <f t="shared" si="1"/>
        <v>0</v>
      </c>
      <c r="E201" s="57"/>
    </row>
    <row r="202" spans="1:5" s="46" customFormat="1" ht="10" x14ac:dyDescent="0.2">
      <c r="A202" s="62">
        <v>5592</v>
      </c>
      <c r="B202" s="57" t="s">
        <v>264</v>
      </c>
      <c r="C202" s="58">
        <v>0</v>
      </c>
      <c r="D202" s="64">
        <f t="shared" si="1"/>
        <v>0</v>
      </c>
      <c r="E202" s="57"/>
    </row>
    <row r="203" spans="1:5" s="46" customFormat="1" ht="10" x14ac:dyDescent="0.2">
      <c r="A203" s="62">
        <v>5593</v>
      </c>
      <c r="B203" s="57" t="s">
        <v>265</v>
      </c>
      <c r="C203" s="58">
        <v>0</v>
      </c>
      <c r="D203" s="64">
        <f t="shared" si="1"/>
        <v>0</v>
      </c>
      <c r="E203" s="57"/>
    </row>
    <row r="204" spans="1:5" s="46" customFormat="1" ht="10" x14ac:dyDescent="0.2">
      <c r="A204" s="62">
        <v>5594</v>
      </c>
      <c r="B204" s="57" t="s">
        <v>266</v>
      </c>
      <c r="C204" s="58">
        <v>0</v>
      </c>
      <c r="D204" s="64">
        <f t="shared" si="1"/>
        <v>0</v>
      </c>
      <c r="E204" s="57"/>
    </row>
    <row r="205" spans="1:5" s="46" customFormat="1" ht="10" x14ac:dyDescent="0.2">
      <c r="A205" s="62">
        <v>5595</v>
      </c>
      <c r="B205" s="57" t="s">
        <v>267</v>
      </c>
      <c r="C205" s="58">
        <v>0</v>
      </c>
      <c r="D205" s="64">
        <f t="shared" si="1"/>
        <v>0</v>
      </c>
      <c r="E205" s="57"/>
    </row>
    <row r="206" spans="1:5" s="46" customFormat="1" ht="10" x14ac:dyDescent="0.2">
      <c r="A206" s="62">
        <v>5596</v>
      </c>
      <c r="B206" s="57" t="s">
        <v>159</v>
      </c>
      <c r="C206" s="58">
        <v>0</v>
      </c>
      <c r="D206" s="64">
        <f t="shared" si="1"/>
        <v>0</v>
      </c>
      <c r="E206" s="57"/>
    </row>
    <row r="207" spans="1:5" s="46" customFormat="1" ht="10" x14ac:dyDescent="0.2">
      <c r="A207" s="62">
        <v>5597</v>
      </c>
      <c r="B207" s="57" t="s">
        <v>268</v>
      </c>
      <c r="C207" s="58">
        <v>0</v>
      </c>
      <c r="D207" s="64">
        <f t="shared" si="1"/>
        <v>0</v>
      </c>
      <c r="E207" s="57"/>
    </row>
    <row r="208" spans="1:5" s="46" customFormat="1" ht="10" x14ac:dyDescent="0.2">
      <c r="A208" s="62">
        <v>5598</v>
      </c>
      <c r="B208" s="57" t="s">
        <v>269</v>
      </c>
      <c r="C208" s="58">
        <v>0</v>
      </c>
      <c r="D208" s="64">
        <f t="shared" si="1"/>
        <v>0</v>
      </c>
      <c r="E208" s="57"/>
    </row>
    <row r="209" spans="1:5" s="46" customFormat="1" ht="10" x14ac:dyDescent="0.2">
      <c r="A209" s="62">
        <v>5599</v>
      </c>
      <c r="B209" s="57" t="s">
        <v>270</v>
      </c>
      <c r="C209" s="58">
        <v>6.64</v>
      </c>
      <c r="D209" s="64">
        <f t="shared" si="1"/>
        <v>4.365680147951505E-8</v>
      </c>
      <c r="E209" s="57"/>
    </row>
    <row r="210" spans="1:5" s="46" customFormat="1" ht="10.5" x14ac:dyDescent="0.25">
      <c r="A210" s="61">
        <v>5600</v>
      </c>
      <c r="B210" s="52" t="s">
        <v>271</v>
      </c>
      <c r="C210" s="53">
        <f>C211</f>
        <v>0</v>
      </c>
      <c r="D210" s="63">
        <f t="shared" si="1"/>
        <v>0</v>
      </c>
      <c r="E210" s="57"/>
    </row>
    <row r="211" spans="1:5" s="46" customFormat="1" ht="10.5" x14ac:dyDescent="0.25">
      <c r="A211" s="61">
        <v>5610</v>
      </c>
      <c r="B211" s="52" t="s">
        <v>272</v>
      </c>
      <c r="C211" s="53">
        <f>C212</f>
        <v>0</v>
      </c>
      <c r="D211" s="63">
        <f t="shared" si="1"/>
        <v>0</v>
      </c>
      <c r="E211" s="57"/>
    </row>
    <row r="212" spans="1:5" s="46" customFormat="1" ht="10" x14ac:dyDescent="0.2">
      <c r="A212" s="62">
        <v>5611</v>
      </c>
      <c r="B212" s="57" t="s">
        <v>273</v>
      </c>
      <c r="C212" s="58">
        <v>0</v>
      </c>
      <c r="D212" s="64">
        <f t="shared" si="1"/>
        <v>0</v>
      </c>
      <c r="E212" s="57"/>
    </row>
    <row r="213" spans="1:5" s="46" customFormat="1" ht="10" x14ac:dyDescent="0.2">
      <c r="C213" s="42"/>
    </row>
    <row r="214" spans="1:5" s="46" customFormat="1" ht="10" x14ac:dyDescent="0.2">
      <c r="B214" s="46" t="s">
        <v>69</v>
      </c>
      <c r="C214" s="42"/>
    </row>
    <row r="215" spans="1:5" s="46" customFormat="1" ht="10" x14ac:dyDescent="0.2">
      <c r="C215" s="42"/>
    </row>
    <row r="216" spans="1:5" s="46" customFormat="1" ht="10" x14ac:dyDescent="0.2">
      <c r="C216" s="42"/>
    </row>
    <row r="217" spans="1:5" s="46" customFormat="1" ht="10" x14ac:dyDescent="0.2">
      <c r="C217" s="42"/>
    </row>
    <row r="218" spans="1:5" s="46" customFormat="1" ht="10" x14ac:dyDescent="0.2">
      <c r="B218" s="29" t="s">
        <v>70</v>
      </c>
      <c r="C218" s="42"/>
      <c r="D218" s="30" t="s">
        <v>71</v>
      </c>
    </row>
    <row r="219" spans="1:5" s="46" customFormat="1" ht="10" x14ac:dyDescent="0.2">
      <c r="B219" s="30" t="s">
        <v>72</v>
      </c>
      <c r="C219" s="42"/>
      <c r="D219" s="30" t="s">
        <v>73</v>
      </c>
    </row>
    <row r="220" spans="1:5" s="46" customFormat="1" ht="10" x14ac:dyDescent="0.2">
      <c r="B220" s="30" t="s">
        <v>74</v>
      </c>
      <c r="C220" s="42"/>
      <c r="D220" s="30" t="s">
        <v>75</v>
      </c>
    </row>
    <row r="221" spans="1:5" s="46" customFormat="1" ht="10" x14ac:dyDescent="0.2">
      <c r="C221" s="42"/>
    </row>
    <row r="222" spans="1:5" s="46" customFormat="1" ht="10" x14ac:dyDescent="0.2">
      <c r="C222" s="42"/>
    </row>
    <row r="223" spans="1:5" s="46" customFormat="1" ht="10" x14ac:dyDescent="0.2">
      <c r="C223" s="42"/>
    </row>
    <row r="224" spans="1:5" s="46" customFormat="1" ht="10" x14ac:dyDescent="0.2">
      <c r="C224" s="42"/>
    </row>
    <row r="225" spans="3:3" s="46" customFormat="1" ht="15" customHeight="1" x14ac:dyDescent="0.2">
      <c r="C225" s="42"/>
    </row>
  </sheetData>
  <autoFilter ref="A93:C212" xr:uid="{00000000-0009-0000-0000-000009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F27B-CD82-4392-BDF5-89A951828DC4}">
  <sheetPr>
    <tabColor rgb="FF0070C0"/>
  </sheetPr>
  <dimension ref="A1:J181"/>
  <sheetViews>
    <sheetView showGridLines="0" workbookViewId="0">
      <selection sqref="A1:F48"/>
    </sheetView>
  </sheetViews>
  <sheetFormatPr baseColWidth="10" defaultColWidth="16.77734375" defaultRowHeight="15" customHeight="1" x14ac:dyDescent="0.35"/>
  <cols>
    <col min="1" max="1" width="11.6640625" style="4" customWidth="1"/>
    <col min="2" max="2" width="75.33203125" style="4" customWidth="1"/>
    <col min="3" max="3" width="37.77734375" style="65" customWidth="1"/>
    <col min="4" max="4" width="22.33203125" style="65" customWidth="1"/>
    <col min="5" max="5" width="28.6640625" style="65" customWidth="1"/>
    <col min="6" max="6" width="26.6640625" style="89" customWidth="1"/>
    <col min="7" max="7" width="19.6640625" style="89" customWidth="1"/>
    <col min="8" max="8" width="19.6640625" style="4" customWidth="1"/>
    <col min="9" max="9" width="16.109375" style="4" customWidth="1"/>
    <col min="10" max="10" width="27.77734375" style="4" customWidth="1"/>
    <col min="11" max="26" width="10.6640625" style="4" customWidth="1"/>
    <col min="27" max="16384" width="16.77734375" style="4"/>
  </cols>
  <sheetData>
    <row r="1" spans="1:8" ht="11.25" customHeight="1" x14ac:dyDescent="0.35">
      <c r="A1" s="66" t="str">
        <f>'Notas a los Edos Financieros'!B1</f>
        <v>Forum Cultural Guanajuato</v>
      </c>
      <c r="B1" s="33"/>
      <c r="C1" s="33"/>
      <c r="D1" s="33"/>
      <c r="E1" s="33"/>
      <c r="F1" s="33"/>
      <c r="G1" s="67" t="s">
        <v>1</v>
      </c>
      <c r="H1" s="35">
        <f>'Notas a los Edos Financieros'!D1</f>
        <v>2024</v>
      </c>
    </row>
    <row r="2" spans="1:8" ht="11.25" customHeight="1" x14ac:dyDescent="0.35">
      <c r="A2" s="66" t="s">
        <v>274</v>
      </c>
      <c r="B2" s="33"/>
      <c r="C2" s="33"/>
      <c r="D2" s="33"/>
      <c r="E2" s="33"/>
      <c r="F2" s="33"/>
      <c r="G2" s="67" t="s">
        <v>3</v>
      </c>
      <c r="H2" s="35" t="str">
        <f>'Notas a los Edos Financieros'!D2</f>
        <v>Anual</v>
      </c>
    </row>
    <row r="3" spans="1:8" ht="11.25" customHeight="1" x14ac:dyDescent="0.35">
      <c r="A3" s="66" t="str">
        <f>'Notas a los Edos Financieros'!B3</f>
        <v>Del 1 de Enero al 31 de Diciembre de 2024</v>
      </c>
      <c r="B3" s="33"/>
      <c r="C3" s="33"/>
      <c r="D3" s="33"/>
      <c r="E3" s="33"/>
      <c r="F3" s="33"/>
      <c r="G3" s="67" t="s">
        <v>6</v>
      </c>
      <c r="H3" s="35" t="str">
        <f>'Notas a los Edos Financieros'!D3</f>
        <v>Cuenta Pública</v>
      </c>
    </row>
    <row r="4" spans="1:8" ht="11.25" customHeight="1" x14ac:dyDescent="0.35">
      <c r="A4" s="32" t="s">
        <v>8</v>
      </c>
      <c r="B4" s="33"/>
      <c r="C4" s="33"/>
      <c r="D4" s="33"/>
      <c r="E4" s="33"/>
      <c r="F4" s="33"/>
      <c r="G4" s="67"/>
      <c r="H4" s="35"/>
    </row>
    <row r="5" spans="1:8" ht="9.75" customHeight="1" x14ac:dyDescent="0.35">
      <c r="A5" s="37" t="s">
        <v>78</v>
      </c>
      <c r="B5" s="38"/>
      <c r="C5" s="39"/>
      <c r="D5" s="39"/>
      <c r="E5" s="39"/>
      <c r="F5" s="68"/>
      <c r="G5" s="68"/>
      <c r="H5" s="38"/>
    </row>
    <row r="6" spans="1:8" ht="9.75" customHeight="1" x14ac:dyDescent="0.35">
      <c r="A6" s="41"/>
      <c r="B6" s="41"/>
      <c r="C6" s="42"/>
      <c r="D6" s="42"/>
      <c r="E6" s="42"/>
      <c r="F6" s="69"/>
      <c r="G6" s="69"/>
      <c r="H6" s="41"/>
    </row>
    <row r="7" spans="1:8" s="46" customFormat="1" ht="10.5" x14ac:dyDescent="0.25">
      <c r="A7" s="70" t="s">
        <v>275</v>
      </c>
      <c r="B7" s="70"/>
      <c r="C7" s="45"/>
      <c r="D7" s="45"/>
      <c r="E7" s="45"/>
      <c r="F7" s="71"/>
      <c r="G7" s="71"/>
      <c r="H7" s="70"/>
    </row>
    <row r="8" spans="1:8" s="46" customFormat="1" ht="10.5" x14ac:dyDescent="0.25">
      <c r="A8" s="72" t="s">
        <v>80</v>
      </c>
      <c r="B8" s="72" t="s">
        <v>81</v>
      </c>
      <c r="C8" s="48" t="s">
        <v>82</v>
      </c>
      <c r="D8" s="48" t="s">
        <v>276</v>
      </c>
      <c r="E8" s="48"/>
      <c r="F8" s="73"/>
      <c r="G8" s="73"/>
      <c r="H8" s="72"/>
    </row>
    <row r="9" spans="1:8" s="46" customFormat="1" ht="10" x14ac:dyDescent="0.2">
      <c r="A9" s="74">
        <v>1114</v>
      </c>
      <c r="B9" s="46" t="s">
        <v>277</v>
      </c>
      <c r="C9" s="42">
        <v>0</v>
      </c>
      <c r="D9" s="42"/>
      <c r="E9" s="42"/>
      <c r="F9" s="69"/>
      <c r="G9" s="69"/>
    </row>
    <row r="10" spans="1:8" s="46" customFormat="1" ht="10" x14ac:dyDescent="0.2">
      <c r="A10" s="74">
        <v>1115</v>
      </c>
      <c r="B10" s="46" t="s">
        <v>278</v>
      </c>
      <c r="C10" s="42">
        <v>0</v>
      </c>
      <c r="D10" s="42"/>
      <c r="E10" s="42"/>
      <c r="F10" s="69"/>
      <c r="G10" s="69"/>
    </row>
    <row r="11" spans="1:8" s="46" customFormat="1" ht="10" x14ac:dyDescent="0.2">
      <c r="A11" s="74">
        <v>1121</v>
      </c>
      <c r="B11" s="46" t="s">
        <v>279</v>
      </c>
      <c r="C11" s="42">
        <v>17940068.5</v>
      </c>
      <c r="D11" s="42"/>
      <c r="E11" s="42"/>
      <c r="F11" s="69"/>
      <c r="G11" s="69"/>
    </row>
    <row r="12" spans="1:8" s="46" customFormat="1" ht="10" x14ac:dyDescent="0.2">
      <c r="C12" s="42"/>
      <c r="D12" s="42"/>
      <c r="E12" s="42"/>
      <c r="F12" s="69"/>
      <c r="G12" s="69"/>
    </row>
    <row r="13" spans="1:8" s="46" customFormat="1" ht="10.5" x14ac:dyDescent="0.25">
      <c r="A13" s="70" t="s">
        <v>280</v>
      </c>
      <c r="B13" s="70"/>
      <c r="C13" s="45"/>
      <c r="D13" s="45"/>
      <c r="E13" s="45"/>
      <c r="F13" s="71"/>
      <c r="G13" s="71"/>
      <c r="H13" s="70"/>
    </row>
    <row r="14" spans="1:8" s="46" customFormat="1" ht="10.5" x14ac:dyDescent="0.25">
      <c r="A14" s="72" t="s">
        <v>80</v>
      </c>
      <c r="B14" s="72" t="s">
        <v>81</v>
      </c>
      <c r="C14" s="48" t="s">
        <v>82</v>
      </c>
      <c r="D14" s="48">
        <v>2023</v>
      </c>
      <c r="E14" s="48">
        <v>2022</v>
      </c>
      <c r="F14" s="73">
        <v>2021</v>
      </c>
      <c r="G14" s="73">
        <v>2020</v>
      </c>
      <c r="H14" s="72" t="s">
        <v>281</v>
      </c>
    </row>
    <row r="15" spans="1:8" s="46" customFormat="1" ht="10" x14ac:dyDescent="0.2">
      <c r="A15" s="74">
        <v>1122</v>
      </c>
      <c r="B15" s="46" t="s">
        <v>282</v>
      </c>
      <c r="C15" s="75">
        <v>0</v>
      </c>
      <c r="D15" s="42">
        <v>15000</v>
      </c>
      <c r="E15" s="42">
        <v>19000</v>
      </c>
      <c r="F15" s="69">
        <v>450</v>
      </c>
      <c r="G15" s="69">
        <v>0</v>
      </c>
    </row>
    <row r="16" spans="1:8" s="46" customFormat="1" ht="10" x14ac:dyDescent="0.2">
      <c r="A16" s="74">
        <v>1124</v>
      </c>
      <c r="B16" s="46" t="s">
        <v>283</v>
      </c>
      <c r="C16" s="42">
        <v>0</v>
      </c>
      <c r="D16" s="42">
        <v>0</v>
      </c>
      <c r="E16" s="42">
        <v>0</v>
      </c>
      <c r="F16" s="69">
        <v>0</v>
      </c>
      <c r="G16" s="69">
        <v>0</v>
      </c>
    </row>
    <row r="17" spans="1:8" s="46" customFormat="1" ht="10" x14ac:dyDescent="0.2">
      <c r="C17" s="42"/>
      <c r="D17" s="42"/>
      <c r="E17" s="42"/>
      <c r="F17" s="69"/>
      <c r="G17" s="69"/>
    </row>
    <row r="18" spans="1:8" s="46" customFormat="1" ht="10.5" x14ac:dyDescent="0.25">
      <c r="A18" s="70" t="s">
        <v>284</v>
      </c>
      <c r="B18" s="70"/>
      <c r="C18" s="45"/>
      <c r="D18" s="45"/>
      <c r="E18" s="45"/>
      <c r="F18" s="71"/>
      <c r="G18" s="71"/>
      <c r="H18" s="70"/>
    </row>
    <row r="19" spans="1:8" s="46" customFormat="1" ht="10.5" x14ac:dyDescent="0.25">
      <c r="A19" s="72" t="s">
        <v>80</v>
      </c>
      <c r="B19" s="72" t="s">
        <v>81</v>
      </c>
      <c r="C19" s="48" t="s">
        <v>82</v>
      </c>
      <c r="D19" s="48" t="s">
        <v>285</v>
      </c>
      <c r="E19" s="48" t="s">
        <v>286</v>
      </c>
      <c r="F19" s="73" t="s">
        <v>287</v>
      </c>
      <c r="G19" s="73" t="s">
        <v>288</v>
      </c>
      <c r="H19" s="72" t="s">
        <v>289</v>
      </c>
    </row>
    <row r="20" spans="1:8" s="46" customFormat="1" ht="10" x14ac:dyDescent="0.2">
      <c r="A20" s="74">
        <v>1123</v>
      </c>
      <c r="B20" s="46" t="s">
        <v>290</v>
      </c>
      <c r="C20" s="42">
        <v>2736.69</v>
      </c>
      <c r="D20" s="42">
        <v>2736.69</v>
      </c>
      <c r="E20" s="42">
        <v>0</v>
      </c>
      <c r="F20" s="69">
        <v>0</v>
      </c>
      <c r="G20" s="69">
        <v>0</v>
      </c>
    </row>
    <row r="21" spans="1:8" s="46" customFormat="1" ht="10" x14ac:dyDescent="0.2">
      <c r="A21" s="74">
        <v>1125</v>
      </c>
      <c r="B21" s="46" t="s">
        <v>291</v>
      </c>
      <c r="C21" s="42">
        <v>20000</v>
      </c>
      <c r="D21" s="42">
        <v>20000</v>
      </c>
      <c r="E21" s="42">
        <v>0</v>
      </c>
      <c r="F21" s="69">
        <v>0</v>
      </c>
      <c r="G21" s="69">
        <v>0</v>
      </c>
    </row>
    <row r="22" spans="1:8" s="46" customFormat="1" ht="10" x14ac:dyDescent="0.2">
      <c r="A22" s="74">
        <v>1126</v>
      </c>
      <c r="B22" s="46" t="s">
        <v>292</v>
      </c>
      <c r="C22" s="42">
        <v>0</v>
      </c>
      <c r="D22" s="42">
        <v>0</v>
      </c>
      <c r="E22" s="42">
        <v>0</v>
      </c>
      <c r="F22" s="69">
        <v>0</v>
      </c>
      <c r="G22" s="69">
        <v>0</v>
      </c>
    </row>
    <row r="23" spans="1:8" s="46" customFormat="1" ht="10" x14ac:dyDescent="0.2">
      <c r="A23" s="74">
        <v>1129</v>
      </c>
      <c r="B23" s="46" t="s">
        <v>293</v>
      </c>
      <c r="C23" s="42">
        <v>0</v>
      </c>
      <c r="D23" s="42">
        <v>0</v>
      </c>
      <c r="E23" s="42">
        <v>0</v>
      </c>
      <c r="F23" s="69">
        <v>0</v>
      </c>
      <c r="G23" s="69">
        <v>0</v>
      </c>
    </row>
    <row r="24" spans="1:8" s="46" customFormat="1" ht="10" x14ac:dyDescent="0.2">
      <c r="A24" s="74">
        <v>1131</v>
      </c>
      <c r="B24" s="46" t="s">
        <v>294</v>
      </c>
      <c r="C24" s="42">
        <v>0</v>
      </c>
      <c r="D24" s="42">
        <v>0</v>
      </c>
      <c r="E24" s="42">
        <v>0</v>
      </c>
      <c r="F24" s="69">
        <v>0</v>
      </c>
      <c r="G24" s="69">
        <v>0</v>
      </c>
    </row>
    <row r="25" spans="1:8" s="46" customFormat="1" ht="10" x14ac:dyDescent="0.2">
      <c r="A25" s="74">
        <v>1132</v>
      </c>
      <c r="B25" s="46" t="s">
        <v>295</v>
      </c>
      <c r="C25" s="42">
        <v>0</v>
      </c>
      <c r="D25" s="42">
        <v>0</v>
      </c>
      <c r="E25" s="42">
        <v>0</v>
      </c>
      <c r="F25" s="69">
        <v>0</v>
      </c>
      <c r="G25" s="69">
        <v>0</v>
      </c>
    </row>
    <row r="26" spans="1:8" s="46" customFormat="1" ht="10" x14ac:dyDescent="0.2">
      <c r="A26" s="74">
        <v>1133</v>
      </c>
      <c r="B26" s="46" t="s">
        <v>296</v>
      </c>
      <c r="C26" s="42">
        <v>0</v>
      </c>
      <c r="D26" s="42">
        <v>0</v>
      </c>
      <c r="E26" s="42">
        <v>0</v>
      </c>
      <c r="F26" s="69">
        <v>0</v>
      </c>
      <c r="G26" s="69">
        <v>0</v>
      </c>
    </row>
    <row r="27" spans="1:8" s="46" customFormat="1" ht="10" x14ac:dyDescent="0.2">
      <c r="A27" s="74">
        <v>1134</v>
      </c>
      <c r="B27" s="46" t="s">
        <v>297</v>
      </c>
      <c r="C27" s="42">
        <v>0</v>
      </c>
      <c r="D27" s="42">
        <v>0</v>
      </c>
      <c r="E27" s="42">
        <v>0</v>
      </c>
      <c r="F27" s="69">
        <v>0</v>
      </c>
      <c r="G27" s="69">
        <v>0</v>
      </c>
    </row>
    <row r="28" spans="1:8" s="46" customFormat="1" ht="10" x14ac:dyDescent="0.2">
      <c r="A28" s="74">
        <v>1139</v>
      </c>
      <c r="B28" s="46" t="s">
        <v>298</v>
      </c>
      <c r="C28" s="42">
        <v>0</v>
      </c>
      <c r="D28" s="42">
        <v>0</v>
      </c>
      <c r="E28" s="42">
        <v>0</v>
      </c>
      <c r="F28" s="69">
        <v>0</v>
      </c>
      <c r="G28" s="69">
        <v>0</v>
      </c>
    </row>
    <row r="29" spans="1:8" s="46" customFormat="1" ht="10" x14ac:dyDescent="0.2">
      <c r="C29" s="42"/>
      <c r="D29" s="42"/>
      <c r="E29" s="42"/>
      <c r="F29" s="69"/>
      <c r="G29" s="69"/>
    </row>
    <row r="30" spans="1:8" s="46" customFormat="1" ht="10.5" x14ac:dyDescent="0.25">
      <c r="A30" s="70" t="s">
        <v>299</v>
      </c>
      <c r="B30" s="70"/>
      <c r="C30" s="45"/>
      <c r="D30" s="45"/>
      <c r="E30" s="45"/>
      <c r="F30" s="71"/>
      <c r="G30" s="71"/>
      <c r="H30" s="70"/>
    </row>
    <row r="31" spans="1:8" s="46" customFormat="1" ht="10.5" x14ac:dyDescent="0.25">
      <c r="A31" s="72" t="s">
        <v>80</v>
      </c>
      <c r="B31" s="72" t="s">
        <v>81</v>
      </c>
      <c r="C31" s="48" t="s">
        <v>82</v>
      </c>
      <c r="D31" s="48" t="s">
        <v>300</v>
      </c>
      <c r="E31" s="48" t="s">
        <v>301</v>
      </c>
      <c r="F31" s="73" t="s">
        <v>302</v>
      </c>
      <c r="G31" s="73" t="s">
        <v>303</v>
      </c>
      <c r="H31" s="72"/>
    </row>
    <row r="32" spans="1:8" s="46" customFormat="1" ht="10" x14ac:dyDescent="0.2">
      <c r="A32" s="74">
        <v>1140</v>
      </c>
      <c r="B32" s="46" t="s">
        <v>304</v>
      </c>
      <c r="C32" s="42">
        <f>SUM(C33:C37)</f>
        <v>0</v>
      </c>
      <c r="D32" s="42"/>
      <c r="E32" s="42"/>
      <c r="F32" s="69"/>
      <c r="G32" s="69"/>
    </row>
    <row r="33" spans="1:8" s="46" customFormat="1" ht="13" x14ac:dyDescent="0.3">
      <c r="A33" s="74">
        <v>1141</v>
      </c>
      <c r="B33" s="46" t="s">
        <v>305</v>
      </c>
      <c r="C33" s="76" t="s">
        <v>306</v>
      </c>
      <c r="D33" s="42"/>
      <c r="E33" s="42"/>
      <c r="F33" s="69"/>
      <c r="G33" s="69"/>
    </row>
    <row r="34" spans="1:8" s="46" customFormat="1" ht="10" x14ac:dyDescent="0.2">
      <c r="A34" s="74">
        <v>1142</v>
      </c>
      <c r="B34" s="46" t="s">
        <v>307</v>
      </c>
      <c r="C34" s="42">
        <v>0</v>
      </c>
      <c r="D34" s="42"/>
      <c r="E34" s="42"/>
      <c r="F34" s="69"/>
      <c r="G34" s="69"/>
    </row>
    <row r="35" spans="1:8" s="46" customFormat="1" ht="10" x14ac:dyDescent="0.2">
      <c r="A35" s="74">
        <v>1143</v>
      </c>
      <c r="B35" s="46" t="s">
        <v>308</v>
      </c>
      <c r="C35" s="42">
        <v>0</v>
      </c>
      <c r="D35" s="42"/>
      <c r="E35" s="42"/>
      <c r="F35" s="69"/>
      <c r="G35" s="69"/>
    </row>
    <row r="36" spans="1:8" s="46" customFormat="1" ht="10" x14ac:dyDescent="0.2">
      <c r="A36" s="74">
        <v>1144</v>
      </c>
      <c r="B36" s="46" t="s">
        <v>309</v>
      </c>
      <c r="C36" s="42">
        <v>0</v>
      </c>
      <c r="D36" s="42"/>
      <c r="E36" s="42"/>
      <c r="F36" s="69"/>
      <c r="G36" s="69"/>
    </row>
    <row r="37" spans="1:8" s="46" customFormat="1" ht="10" x14ac:dyDescent="0.2">
      <c r="A37" s="74">
        <v>1145</v>
      </c>
      <c r="B37" s="46" t="s">
        <v>310</v>
      </c>
      <c r="C37" s="42">
        <v>0</v>
      </c>
      <c r="D37" s="42"/>
      <c r="E37" s="42"/>
      <c r="F37" s="69"/>
      <c r="G37" s="69"/>
    </row>
    <row r="38" spans="1:8" s="46" customFormat="1" ht="10" x14ac:dyDescent="0.2">
      <c r="C38" s="42"/>
      <c r="D38" s="42"/>
      <c r="E38" s="42"/>
      <c r="F38" s="69"/>
      <c r="G38" s="69"/>
    </row>
    <row r="39" spans="1:8" s="46" customFormat="1" ht="10.5" x14ac:dyDescent="0.25">
      <c r="A39" s="70" t="s">
        <v>311</v>
      </c>
      <c r="B39" s="70"/>
      <c r="C39" s="45"/>
      <c r="D39" s="45"/>
      <c r="E39" s="45"/>
      <c r="F39" s="71"/>
      <c r="G39" s="71"/>
      <c r="H39" s="70"/>
    </row>
    <row r="40" spans="1:8" s="46" customFormat="1" ht="10.5" x14ac:dyDescent="0.25">
      <c r="A40" s="72" t="s">
        <v>80</v>
      </c>
      <c r="B40" s="72" t="s">
        <v>81</v>
      </c>
      <c r="C40" s="48" t="s">
        <v>82</v>
      </c>
      <c r="D40" s="48" t="s">
        <v>312</v>
      </c>
      <c r="E40" s="48" t="s">
        <v>313</v>
      </c>
      <c r="F40" s="73" t="s">
        <v>314</v>
      </c>
      <c r="G40" s="73"/>
      <c r="H40" s="72"/>
    </row>
    <row r="41" spans="1:8" s="46" customFormat="1" ht="13" x14ac:dyDescent="0.3">
      <c r="A41" s="74">
        <v>1150</v>
      </c>
      <c r="B41" s="46" t="s">
        <v>315</v>
      </c>
      <c r="C41" s="76" t="s">
        <v>306</v>
      </c>
      <c r="D41" s="42"/>
      <c r="E41" s="42"/>
      <c r="F41" s="69"/>
      <c r="G41" s="69"/>
    </row>
    <row r="42" spans="1:8" s="46" customFormat="1" ht="10" x14ac:dyDescent="0.2">
      <c r="A42" s="74">
        <v>1151</v>
      </c>
      <c r="B42" s="46" t="s">
        <v>316</v>
      </c>
      <c r="C42" s="42">
        <v>0</v>
      </c>
      <c r="D42" s="42"/>
      <c r="E42" s="42"/>
      <c r="F42" s="69"/>
      <c r="G42" s="69"/>
    </row>
    <row r="43" spans="1:8" s="46" customFormat="1" ht="10" x14ac:dyDescent="0.2">
      <c r="C43" s="42"/>
      <c r="D43" s="42"/>
      <c r="E43" s="42"/>
      <c r="F43" s="69"/>
      <c r="G43" s="69"/>
    </row>
    <row r="44" spans="1:8" s="46" customFormat="1" ht="10.5" x14ac:dyDescent="0.25">
      <c r="A44" s="70" t="s">
        <v>317</v>
      </c>
      <c r="B44" s="70"/>
      <c r="C44" s="45"/>
      <c r="D44" s="45"/>
      <c r="E44" s="45"/>
      <c r="F44" s="71"/>
      <c r="G44" s="71"/>
      <c r="H44" s="70"/>
    </row>
    <row r="45" spans="1:8" s="46" customFormat="1" ht="10.5" x14ac:dyDescent="0.25">
      <c r="A45" s="72" t="s">
        <v>80</v>
      </c>
      <c r="B45" s="72" t="s">
        <v>81</v>
      </c>
      <c r="C45" s="48" t="s">
        <v>82</v>
      </c>
      <c r="D45" s="48" t="s">
        <v>276</v>
      </c>
      <c r="E45" s="48" t="s">
        <v>289</v>
      </c>
      <c r="F45" s="73"/>
      <c r="G45" s="73"/>
      <c r="H45" s="72"/>
    </row>
    <row r="46" spans="1:8" s="46" customFormat="1" ht="13" x14ac:dyDescent="0.3">
      <c r="A46" s="74">
        <v>1213</v>
      </c>
      <c r="B46" s="46" t="s">
        <v>318</v>
      </c>
      <c r="C46" s="76" t="s">
        <v>306</v>
      </c>
      <c r="D46" s="42"/>
      <c r="E46" s="42"/>
      <c r="F46" s="69"/>
      <c r="G46" s="69"/>
    </row>
    <row r="47" spans="1:8" s="46" customFormat="1" ht="10" x14ac:dyDescent="0.2">
      <c r="C47" s="42"/>
      <c r="D47" s="42"/>
      <c r="E47" s="42"/>
      <c r="F47" s="69"/>
      <c r="G47" s="69"/>
    </row>
    <row r="48" spans="1:8" s="46" customFormat="1" ht="10.5" x14ac:dyDescent="0.25">
      <c r="A48" s="70" t="s">
        <v>319</v>
      </c>
      <c r="B48" s="70"/>
      <c r="C48" s="45"/>
      <c r="D48" s="45"/>
      <c r="E48" s="45"/>
      <c r="F48" s="71"/>
      <c r="G48" s="71"/>
      <c r="H48" s="70"/>
    </row>
    <row r="49" spans="1:10" s="46" customFormat="1" ht="10.5" x14ac:dyDescent="0.25">
      <c r="A49" s="72" t="s">
        <v>80</v>
      </c>
      <c r="B49" s="72" t="s">
        <v>81</v>
      </c>
      <c r="C49" s="48" t="s">
        <v>82</v>
      </c>
      <c r="D49" s="48"/>
      <c r="E49" s="48"/>
      <c r="F49" s="73"/>
      <c r="G49" s="73"/>
      <c r="H49" s="72"/>
    </row>
    <row r="50" spans="1:10" s="46" customFormat="1" ht="10" x14ac:dyDescent="0.2">
      <c r="A50" s="74">
        <v>1211</v>
      </c>
      <c r="B50" s="46" t="s">
        <v>320</v>
      </c>
      <c r="C50" s="42">
        <v>0</v>
      </c>
      <c r="D50" s="42"/>
      <c r="E50" s="42"/>
      <c r="F50" s="69"/>
      <c r="G50" s="69"/>
    </row>
    <row r="51" spans="1:10" s="46" customFormat="1" ht="13" x14ac:dyDescent="0.3">
      <c r="A51" s="74">
        <v>1212</v>
      </c>
      <c r="B51" s="46" t="s">
        <v>321</v>
      </c>
      <c r="C51" s="76" t="s">
        <v>306</v>
      </c>
      <c r="D51" s="42"/>
      <c r="E51" s="42"/>
      <c r="F51" s="69"/>
      <c r="G51" s="69"/>
    </row>
    <row r="52" spans="1:10" s="46" customFormat="1" ht="10" x14ac:dyDescent="0.2">
      <c r="A52" s="74">
        <v>1214</v>
      </c>
      <c r="B52" s="46" t="s">
        <v>322</v>
      </c>
      <c r="C52" s="42">
        <v>0</v>
      </c>
      <c r="D52" s="42"/>
      <c r="E52" s="42"/>
      <c r="F52" s="69"/>
      <c r="G52" s="69"/>
    </row>
    <row r="53" spans="1:10" s="46" customFormat="1" ht="10" x14ac:dyDescent="0.2">
      <c r="C53" s="42"/>
      <c r="D53" s="42"/>
      <c r="E53" s="42"/>
      <c r="F53" s="69"/>
      <c r="G53" s="69"/>
    </row>
    <row r="54" spans="1:10" s="46" customFormat="1" ht="10.5" x14ac:dyDescent="0.25">
      <c r="A54" s="70" t="s">
        <v>323</v>
      </c>
      <c r="B54" s="70"/>
      <c r="C54" s="45"/>
      <c r="D54" s="45"/>
      <c r="E54" s="45"/>
      <c r="F54" s="71"/>
      <c r="G54" s="71"/>
      <c r="H54" s="70"/>
      <c r="I54" s="70"/>
      <c r="J54" s="70"/>
    </row>
    <row r="55" spans="1:10" s="46" customFormat="1" ht="10.5" x14ac:dyDescent="0.25">
      <c r="A55" s="72" t="s">
        <v>80</v>
      </c>
      <c r="B55" s="72" t="s">
        <v>81</v>
      </c>
      <c r="C55" s="48" t="s">
        <v>82</v>
      </c>
      <c r="D55" s="48" t="s">
        <v>324</v>
      </c>
      <c r="E55" s="48" t="s">
        <v>325</v>
      </c>
      <c r="F55" s="73" t="s">
        <v>326</v>
      </c>
      <c r="G55" s="73" t="s">
        <v>327</v>
      </c>
      <c r="H55" s="72" t="s">
        <v>328</v>
      </c>
      <c r="I55" s="72" t="s">
        <v>329</v>
      </c>
      <c r="J55" s="72" t="s">
        <v>289</v>
      </c>
    </row>
    <row r="56" spans="1:10" s="46" customFormat="1" ht="10" x14ac:dyDescent="0.2">
      <c r="A56" s="74">
        <v>1230</v>
      </c>
      <c r="B56" s="46" t="s">
        <v>330</v>
      </c>
      <c r="C56" s="42">
        <f>SUM(C57:C63)</f>
        <v>5537427.8500000006</v>
      </c>
      <c r="D56" s="42">
        <f>SUM(D57:D63)</f>
        <v>551441.92000000004</v>
      </c>
      <c r="E56" s="42">
        <f>SUM(E57:E63)</f>
        <v>-2319341.15</v>
      </c>
      <c r="F56" s="69"/>
      <c r="G56" s="69"/>
    </row>
    <row r="57" spans="1:10" s="46" customFormat="1" ht="10" x14ac:dyDescent="0.2">
      <c r="A57" s="74">
        <v>1231</v>
      </c>
      <c r="B57" s="46" t="s">
        <v>331</v>
      </c>
      <c r="C57" s="42">
        <v>0</v>
      </c>
      <c r="D57" s="77"/>
      <c r="E57" s="77"/>
      <c r="F57" s="69"/>
      <c r="G57" s="69"/>
    </row>
    <row r="58" spans="1:10" s="46" customFormat="1" ht="10" x14ac:dyDescent="0.2">
      <c r="A58" s="74">
        <v>1232</v>
      </c>
      <c r="B58" s="46" t="s">
        <v>332</v>
      </c>
      <c r="C58" s="42">
        <v>0</v>
      </c>
      <c r="D58" s="42">
        <v>0</v>
      </c>
      <c r="E58" s="42">
        <v>0</v>
      </c>
      <c r="F58" s="69"/>
      <c r="G58" s="69"/>
    </row>
    <row r="59" spans="1:10" s="46" customFormat="1" ht="10" x14ac:dyDescent="0.2">
      <c r="A59" s="74">
        <v>1233</v>
      </c>
      <c r="B59" s="46" t="s">
        <v>333</v>
      </c>
      <c r="C59" s="42">
        <v>5491410.6500000004</v>
      </c>
      <c r="D59" s="42">
        <v>274570.53000000003</v>
      </c>
      <c r="E59" s="42">
        <v>-1144043.8999999999</v>
      </c>
      <c r="F59" s="69"/>
      <c r="G59" s="69"/>
    </row>
    <row r="60" spans="1:10" s="46" customFormat="1" ht="10" x14ac:dyDescent="0.2">
      <c r="A60" s="74">
        <v>1234</v>
      </c>
      <c r="B60" s="46" t="s">
        <v>334</v>
      </c>
      <c r="C60" s="42">
        <v>0</v>
      </c>
      <c r="D60" s="42">
        <v>0</v>
      </c>
      <c r="E60" s="42">
        <v>0</v>
      </c>
      <c r="F60" s="69"/>
      <c r="G60" s="69"/>
    </row>
    <row r="61" spans="1:10" s="46" customFormat="1" ht="10" x14ac:dyDescent="0.2">
      <c r="A61" s="74">
        <v>1235</v>
      </c>
      <c r="B61" s="46" t="s">
        <v>335</v>
      </c>
      <c r="C61" s="42">
        <v>0</v>
      </c>
      <c r="D61" s="42">
        <v>0</v>
      </c>
      <c r="E61" s="42">
        <v>0</v>
      </c>
      <c r="F61" s="69"/>
      <c r="G61" s="69"/>
    </row>
    <row r="62" spans="1:10" s="46" customFormat="1" ht="10" x14ac:dyDescent="0.2">
      <c r="A62" s="74">
        <v>1236</v>
      </c>
      <c r="B62" s="46" t="s">
        <v>336</v>
      </c>
      <c r="C62" s="42">
        <v>0</v>
      </c>
      <c r="D62" s="42">
        <v>0</v>
      </c>
      <c r="E62" s="42">
        <v>0</v>
      </c>
      <c r="F62" s="69"/>
      <c r="G62" s="69"/>
    </row>
    <row r="63" spans="1:10" s="46" customFormat="1" ht="10" x14ac:dyDescent="0.2">
      <c r="A63" s="74">
        <v>1239</v>
      </c>
      <c r="B63" s="46" t="s">
        <v>337</v>
      </c>
      <c r="C63" s="42">
        <v>46017.2</v>
      </c>
      <c r="D63" s="42">
        <v>276871.39</v>
      </c>
      <c r="E63" s="42">
        <v>-1175297.25</v>
      </c>
      <c r="F63" s="69"/>
      <c r="G63" s="69"/>
    </row>
    <row r="64" spans="1:10" s="46" customFormat="1" ht="10" x14ac:dyDescent="0.2">
      <c r="A64" s="74">
        <v>1240</v>
      </c>
      <c r="B64" s="46" t="s">
        <v>338</v>
      </c>
      <c r="C64" s="42">
        <f>SUM(C65:C72)</f>
        <v>160910920.53</v>
      </c>
      <c r="D64" s="42">
        <f t="shared" ref="D64:E64" si="0">SUM(D65:D72)</f>
        <v>19112754.870000001</v>
      </c>
      <c r="E64" s="42">
        <f t="shared" si="0"/>
        <v>60291126</v>
      </c>
      <c r="F64" s="69"/>
      <c r="G64" s="69"/>
    </row>
    <row r="65" spans="1:9" s="46" customFormat="1" ht="10" x14ac:dyDescent="0.2">
      <c r="A65" s="74">
        <v>1241</v>
      </c>
      <c r="B65" s="46" t="s">
        <v>339</v>
      </c>
      <c r="C65" s="42">
        <v>18133360.77</v>
      </c>
      <c r="D65" s="42">
        <v>2934008.61</v>
      </c>
      <c r="E65" s="42">
        <v>42148580.939999998</v>
      </c>
      <c r="F65" s="69"/>
      <c r="G65" s="69"/>
    </row>
    <row r="66" spans="1:9" s="46" customFormat="1" ht="10" x14ac:dyDescent="0.2">
      <c r="A66" s="74">
        <v>1242</v>
      </c>
      <c r="B66" s="46" t="s">
        <v>340</v>
      </c>
      <c r="C66" s="42">
        <v>7611153.4299999997</v>
      </c>
      <c r="D66" s="42">
        <v>2934008.61</v>
      </c>
      <c r="E66" s="42">
        <v>7183198.8399999999</v>
      </c>
      <c r="F66" s="69"/>
      <c r="G66" s="69"/>
    </row>
    <row r="67" spans="1:9" s="46" customFormat="1" ht="10" x14ac:dyDescent="0.2">
      <c r="A67" s="74">
        <v>1243</v>
      </c>
      <c r="B67" s="46" t="s">
        <v>341</v>
      </c>
      <c r="C67" s="42">
        <v>19150</v>
      </c>
      <c r="D67" s="42">
        <v>2934008.61</v>
      </c>
      <c r="E67" s="42">
        <v>19150</v>
      </c>
      <c r="F67" s="69"/>
      <c r="G67" s="69"/>
    </row>
    <row r="68" spans="1:9" s="46" customFormat="1" ht="10" x14ac:dyDescent="0.2">
      <c r="A68" s="74">
        <v>1244</v>
      </c>
      <c r="B68" s="46" t="s">
        <v>342</v>
      </c>
      <c r="C68" s="42">
        <v>2519058.89</v>
      </c>
      <c r="D68" s="42">
        <v>2934008.61</v>
      </c>
      <c r="E68" s="42">
        <v>2522611.2799999998</v>
      </c>
      <c r="F68" s="69"/>
      <c r="G68" s="69"/>
    </row>
    <row r="69" spans="1:9" s="46" customFormat="1" ht="10" x14ac:dyDescent="0.2">
      <c r="A69" s="74">
        <v>1245</v>
      </c>
      <c r="B69" s="46" t="s">
        <v>343</v>
      </c>
      <c r="C69" s="42">
        <v>0</v>
      </c>
      <c r="D69" s="42">
        <v>2934008.61</v>
      </c>
      <c r="E69" s="42">
        <v>0</v>
      </c>
      <c r="F69" s="69"/>
      <c r="G69" s="69"/>
    </row>
    <row r="70" spans="1:9" s="46" customFormat="1" ht="10" x14ac:dyDescent="0.2">
      <c r="A70" s="74">
        <v>1246</v>
      </c>
      <c r="B70" s="46" t="s">
        <v>344</v>
      </c>
      <c r="C70" s="42">
        <v>19279583.300000001</v>
      </c>
      <c r="D70" s="42">
        <v>2934008.61</v>
      </c>
      <c r="E70" s="42">
        <v>8417584.9399999995</v>
      </c>
      <c r="F70" s="69"/>
      <c r="G70" s="69"/>
    </row>
    <row r="71" spans="1:9" s="46" customFormat="1" ht="10" x14ac:dyDescent="0.2">
      <c r="A71" s="74">
        <v>1247</v>
      </c>
      <c r="B71" s="46" t="s">
        <v>345</v>
      </c>
      <c r="C71" s="42">
        <v>113348614.14</v>
      </c>
      <c r="D71" s="42">
        <v>0</v>
      </c>
      <c r="E71" s="42">
        <v>0</v>
      </c>
      <c r="F71" s="69"/>
      <c r="G71" s="69"/>
    </row>
    <row r="72" spans="1:9" s="46" customFormat="1" ht="10" x14ac:dyDescent="0.2">
      <c r="A72" s="74">
        <v>1248</v>
      </c>
      <c r="B72" s="46" t="s">
        <v>346</v>
      </c>
      <c r="C72" s="42">
        <v>0</v>
      </c>
      <c r="D72" s="42">
        <v>1508703.21</v>
      </c>
      <c r="E72" s="42">
        <v>0</v>
      </c>
      <c r="F72" s="69"/>
      <c r="G72" s="69"/>
    </row>
    <row r="73" spans="1:9" s="46" customFormat="1" ht="10" x14ac:dyDescent="0.2">
      <c r="C73" s="42"/>
      <c r="D73" s="42"/>
      <c r="E73" s="42"/>
      <c r="F73" s="69"/>
      <c r="G73" s="69"/>
    </row>
    <row r="74" spans="1:9" s="46" customFormat="1" ht="10.5" x14ac:dyDescent="0.25">
      <c r="A74" s="70" t="s">
        <v>347</v>
      </c>
      <c r="B74" s="70"/>
      <c r="C74" s="45"/>
      <c r="D74" s="45"/>
      <c r="E74" s="45"/>
      <c r="F74" s="71"/>
      <c r="G74" s="71"/>
      <c r="H74" s="70"/>
      <c r="I74" s="70"/>
    </row>
    <row r="75" spans="1:9" s="46" customFormat="1" ht="10.5" x14ac:dyDescent="0.25">
      <c r="A75" s="72" t="s">
        <v>80</v>
      </c>
      <c r="B75" s="72" t="s">
        <v>81</v>
      </c>
      <c r="C75" s="48" t="s">
        <v>82</v>
      </c>
      <c r="D75" s="48" t="s">
        <v>348</v>
      </c>
      <c r="E75" s="48" t="s">
        <v>349</v>
      </c>
      <c r="F75" s="73" t="s">
        <v>350</v>
      </c>
      <c r="G75" s="73" t="s">
        <v>351</v>
      </c>
      <c r="H75" s="72" t="s">
        <v>328</v>
      </c>
      <c r="I75" s="72" t="s">
        <v>289</v>
      </c>
    </row>
    <row r="76" spans="1:9" s="46" customFormat="1" ht="10" x14ac:dyDescent="0.2">
      <c r="A76" s="74">
        <v>1250</v>
      </c>
      <c r="B76" s="46" t="s">
        <v>352</v>
      </c>
      <c r="C76" s="42">
        <f>SUM(C77:C81)</f>
        <v>3299.01</v>
      </c>
      <c r="D76" s="42">
        <f>SUM(D77:D81)</f>
        <v>0</v>
      </c>
      <c r="E76" s="42">
        <f>SUM(E77:E81)</f>
        <v>3299.01</v>
      </c>
      <c r="F76" s="69"/>
      <c r="G76" s="69"/>
    </row>
    <row r="77" spans="1:9" s="46" customFormat="1" ht="10" x14ac:dyDescent="0.2">
      <c r="A77" s="74">
        <v>1251</v>
      </c>
      <c r="B77" s="46" t="s">
        <v>353</v>
      </c>
      <c r="C77" s="42">
        <v>3299.01</v>
      </c>
      <c r="D77" s="42">
        <v>0</v>
      </c>
      <c r="E77" s="42">
        <v>3299.01</v>
      </c>
      <c r="F77" s="69"/>
      <c r="G77" s="69"/>
    </row>
    <row r="78" spans="1:9" s="46" customFormat="1" ht="10" x14ac:dyDescent="0.2">
      <c r="A78" s="74">
        <v>1252</v>
      </c>
      <c r="B78" s="46" t="s">
        <v>354</v>
      </c>
      <c r="C78" s="42">
        <v>0</v>
      </c>
      <c r="D78" s="42">
        <v>0</v>
      </c>
      <c r="E78" s="42">
        <v>0</v>
      </c>
      <c r="F78" s="69"/>
      <c r="G78" s="69"/>
    </row>
    <row r="79" spans="1:9" s="46" customFormat="1" ht="10" x14ac:dyDescent="0.2">
      <c r="A79" s="74">
        <v>1253</v>
      </c>
      <c r="B79" s="46" t="s">
        <v>355</v>
      </c>
      <c r="C79" s="42">
        <v>0</v>
      </c>
      <c r="D79" s="42">
        <v>0</v>
      </c>
      <c r="E79" s="42">
        <v>0</v>
      </c>
      <c r="F79" s="69"/>
      <c r="G79" s="69"/>
    </row>
    <row r="80" spans="1:9" s="46" customFormat="1" ht="10" x14ac:dyDescent="0.2">
      <c r="A80" s="74">
        <v>1254</v>
      </c>
      <c r="B80" s="46" t="s">
        <v>356</v>
      </c>
      <c r="C80" s="42">
        <v>0</v>
      </c>
      <c r="D80" s="42">
        <v>0</v>
      </c>
      <c r="E80" s="42">
        <v>0</v>
      </c>
      <c r="F80" s="69"/>
      <c r="G80" s="69"/>
    </row>
    <row r="81" spans="1:8" s="46" customFormat="1" ht="10" x14ac:dyDescent="0.2">
      <c r="A81" s="74">
        <v>1259</v>
      </c>
      <c r="B81" s="46" t="s">
        <v>357</v>
      </c>
      <c r="C81" s="42">
        <v>0</v>
      </c>
      <c r="D81" s="42">
        <v>0</v>
      </c>
      <c r="E81" s="42">
        <v>0</v>
      </c>
      <c r="F81" s="69"/>
      <c r="G81" s="69"/>
    </row>
    <row r="82" spans="1:8" s="46" customFormat="1" ht="10" x14ac:dyDescent="0.2">
      <c r="A82" s="74">
        <v>1270</v>
      </c>
      <c r="B82" s="46" t="s">
        <v>358</v>
      </c>
      <c r="C82" s="42">
        <f>SUM(C83:C88)</f>
        <v>833540.38</v>
      </c>
      <c r="D82" s="77"/>
      <c r="E82" s="77"/>
      <c r="F82" s="69"/>
      <c r="G82" s="69"/>
    </row>
    <row r="83" spans="1:8" s="46" customFormat="1" ht="10" x14ac:dyDescent="0.2">
      <c r="A83" s="74">
        <v>1271</v>
      </c>
      <c r="B83" s="46" t="s">
        <v>359</v>
      </c>
      <c r="C83" s="42">
        <v>0</v>
      </c>
      <c r="D83" s="77"/>
      <c r="E83" s="77"/>
      <c r="F83" s="69"/>
      <c r="G83" s="69"/>
    </row>
    <row r="84" spans="1:8" s="46" customFormat="1" ht="10" x14ac:dyDescent="0.2">
      <c r="A84" s="74">
        <v>1272</v>
      </c>
      <c r="B84" s="46" t="s">
        <v>360</v>
      </c>
      <c r="C84" s="42">
        <v>0</v>
      </c>
      <c r="D84" s="77"/>
      <c r="E84" s="77"/>
      <c r="F84" s="69"/>
      <c r="G84" s="69"/>
    </row>
    <row r="85" spans="1:8" s="46" customFormat="1" ht="10" x14ac:dyDescent="0.2">
      <c r="A85" s="74">
        <v>1273</v>
      </c>
      <c r="B85" s="46" t="s">
        <v>361</v>
      </c>
      <c r="C85" s="42">
        <v>833540.38</v>
      </c>
      <c r="D85" s="77"/>
      <c r="E85" s="77"/>
      <c r="F85" s="69"/>
      <c r="G85" s="69"/>
    </row>
    <row r="86" spans="1:8" s="46" customFormat="1" ht="10" x14ac:dyDescent="0.2">
      <c r="A86" s="74">
        <v>1274</v>
      </c>
      <c r="B86" s="46" t="s">
        <v>362</v>
      </c>
      <c r="C86" s="42">
        <v>0</v>
      </c>
      <c r="D86" s="77"/>
      <c r="E86" s="77"/>
      <c r="F86" s="69"/>
      <c r="G86" s="69"/>
    </row>
    <row r="87" spans="1:8" s="46" customFormat="1" ht="10" x14ac:dyDescent="0.2">
      <c r="A87" s="74">
        <v>1275</v>
      </c>
      <c r="B87" s="46" t="s">
        <v>363</v>
      </c>
      <c r="C87" s="42">
        <v>0</v>
      </c>
      <c r="D87" s="77"/>
      <c r="E87" s="77"/>
      <c r="F87" s="69"/>
      <c r="G87" s="69"/>
    </row>
    <row r="88" spans="1:8" s="46" customFormat="1" ht="10" x14ac:dyDescent="0.2">
      <c r="A88" s="74">
        <v>1279</v>
      </c>
      <c r="B88" s="46" t="s">
        <v>364</v>
      </c>
      <c r="C88" s="42">
        <v>0</v>
      </c>
      <c r="D88" s="77"/>
      <c r="E88" s="77"/>
      <c r="F88" s="69"/>
      <c r="G88" s="69"/>
    </row>
    <row r="89" spans="1:8" s="46" customFormat="1" ht="10" x14ac:dyDescent="0.2">
      <c r="C89" s="42"/>
      <c r="D89" s="42"/>
      <c r="E89" s="42"/>
      <c r="F89" s="69"/>
      <c r="G89" s="69"/>
    </row>
    <row r="90" spans="1:8" s="46" customFormat="1" ht="10.5" x14ac:dyDescent="0.25">
      <c r="A90" s="70" t="s">
        <v>365</v>
      </c>
      <c r="B90" s="70"/>
      <c r="C90" s="45"/>
      <c r="D90" s="45"/>
      <c r="E90" s="45"/>
      <c r="F90" s="71"/>
      <c r="G90" s="71"/>
      <c r="H90" s="70"/>
    </row>
    <row r="91" spans="1:8" s="46" customFormat="1" ht="10.5" x14ac:dyDescent="0.25">
      <c r="A91" s="72" t="s">
        <v>80</v>
      </c>
      <c r="B91" s="72" t="s">
        <v>81</v>
      </c>
      <c r="C91" s="48" t="s">
        <v>82</v>
      </c>
      <c r="D91" s="48" t="s">
        <v>366</v>
      </c>
      <c r="E91" s="48"/>
      <c r="F91" s="73"/>
      <c r="G91" s="73"/>
      <c r="H91" s="72"/>
    </row>
    <row r="92" spans="1:8" s="46" customFormat="1" ht="13" x14ac:dyDescent="0.3">
      <c r="A92" s="74">
        <v>1160</v>
      </c>
      <c r="B92" s="46" t="s">
        <v>367</v>
      </c>
      <c r="C92" s="76" t="s">
        <v>306</v>
      </c>
      <c r="D92" s="42"/>
      <c r="E92" s="42"/>
      <c r="F92" s="69"/>
      <c r="G92" s="69"/>
    </row>
    <row r="93" spans="1:8" s="46" customFormat="1" ht="10" x14ac:dyDescent="0.2">
      <c r="A93" s="74">
        <v>1161</v>
      </c>
      <c r="B93" s="46" t="s">
        <v>368</v>
      </c>
      <c r="C93" s="42">
        <v>0</v>
      </c>
      <c r="D93" s="42"/>
      <c r="E93" s="42"/>
      <c r="F93" s="69"/>
      <c r="G93" s="69"/>
    </row>
    <row r="94" spans="1:8" s="46" customFormat="1" ht="10" x14ac:dyDescent="0.2">
      <c r="A94" s="74">
        <v>1162</v>
      </c>
      <c r="B94" s="46" t="s">
        <v>369</v>
      </c>
      <c r="C94" s="42">
        <v>0</v>
      </c>
      <c r="D94" s="42"/>
      <c r="E94" s="42"/>
      <c r="F94" s="69"/>
      <c r="G94" s="69"/>
    </row>
    <row r="95" spans="1:8" s="46" customFormat="1" ht="10" x14ac:dyDescent="0.2">
      <c r="C95" s="42"/>
      <c r="D95" s="42"/>
      <c r="E95" s="42"/>
      <c r="F95" s="69"/>
      <c r="G95" s="69"/>
    </row>
    <row r="96" spans="1:8" s="46" customFormat="1" ht="10.5" x14ac:dyDescent="0.25">
      <c r="A96" s="70" t="s">
        <v>370</v>
      </c>
      <c r="B96" s="70"/>
      <c r="C96" s="45"/>
      <c r="D96" s="45"/>
      <c r="E96" s="45"/>
      <c r="F96" s="71"/>
      <c r="G96" s="71"/>
      <c r="H96" s="70"/>
    </row>
    <row r="97" spans="1:8" s="46" customFormat="1" ht="10.5" x14ac:dyDescent="0.25">
      <c r="A97" s="72" t="s">
        <v>80</v>
      </c>
      <c r="B97" s="72" t="s">
        <v>81</v>
      </c>
      <c r="C97" s="48" t="s">
        <v>82</v>
      </c>
      <c r="D97" s="48" t="s">
        <v>289</v>
      </c>
      <c r="E97" s="48"/>
      <c r="F97" s="73"/>
      <c r="G97" s="73"/>
      <c r="H97" s="72"/>
    </row>
    <row r="98" spans="1:8" s="46" customFormat="1" ht="10" x14ac:dyDescent="0.2">
      <c r="A98" s="74">
        <v>1190</v>
      </c>
      <c r="B98" s="46" t="s">
        <v>371</v>
      </c>
      <c r="C98" s="42">
        <f>SUM(C99:C102)</f>
        <v>0</v>
      </c>
      <c r="D98" s="42"/>
      <c r="E98" s="42"/>
      <c r="F98" s="69"/>
      <c r="G98" s="69"/>
    </row>
    <row r="99" spans="1:8" s="46" customFormat="1" ht="13" x14ac:dyDescent="0.3">
      <c r="A99" s="74">
        <v>1191</v>
      </c>
      <c r="B99" s="46" t="s">
        <v>372</v>
      </c>
      <c r="C99" s="76" t="s">
        <v>306</v>
      </c>
      <c r="D99" s="42"/>
      <c r="E99" s="42"/>
      <c r="F99" s="69"/>
      <c r="G99" s="69"/>
    </row>
    <row r="100" spans="1:8" s="46" customFormat="1" ht="10" x14ac:dyDescent="0.2">
      <c r="A100" s="74">
        <v>1192</v>
      </c>
      <c r="B100" s="46" t="s">
        <v>373</v>
      </c>
      <c r="C100" s="42">
        <v>0</v>
      </c>
      <c r="D100" s="42"/>
      <c r="E100" s="42"/>
      <c r="F100" s="69"/>
      <c r="G100" s="69"/>
    </row>
    <row r="101" spans="1:8" s="46" customFormat="1" ht="10" x14ac:dyDescent="0.2">
      <c r="A101" s="74">
        <v>1193</v>
      </c>
      <c r="B101" s="46" t="s">
        <v>374</v>
      </c>
      <c r="C101" s="42">
        <v>0</v>
      </c>
      <c r="D101" s="42"/>
      <c r="E101" s="42"/>
      <c r="F101" s="69"/>
      <c r="G101" s="69"/>
    </row>
    <row r="102" spans="1:8" s="46" customFormat="1" ht="10" x14ac:dyDescent="0.2">
      <c r="A102" s="74">
        <v>1194</v>
      </c>
      <c r="B102" s="46" t="s">
        <v>375</v>
      </c>
      <c r="C102" s="42">
        <v>0</v>
      </c>
      <c r="D102" s="42"/>
      <c r="E102" s="42"/>
      <c r="F102" s="69"/>
      <c r="G102" s="69"/>
    </row>
    <row r="103" spans="1:8" s="46" customFormat="1" ht="10" x14ac:dyDescent="0.2">
      <c r="A103" s="74">
        <v>1290</v>
      </c>
      <c r="B103" s="46" t="s">
        <v>376</v>
      </c>
      <c r="C103" s="42">
        <f>SUM(C104:C106)</f>
        <v>0</v>
      </c>
      <c r="D103" s="42"/>
      <c r="E103" s="42"/>
      <c r="F103" s="69"/>
      <c r="G103" s="69"/>
    </row>
    <row r="104" spans="1:8" s="46" customFormat="1" ht="10" x14ac:dyDescent="0.2">
      <c r="A104" s="74">
        <v>1291</v>
      </c>
      <c r="B104" s="46" t="s">
        <v>377</v>
      </c>
      <c r="C104" s="42">
        <v>0</v>
      </c>
      <c r="D104" s="42"/>
      <c r="E104" s="42"/>
      <c r="F104" s="69"/>
      <c r="G104" s="69"/>
    </row>
    <row r="105" spans="1:8" s="46" customFormat="1" ht="10" x14ac:dyDescent="0.2">
      <c r="A105" s="74">
        <v>1292</v>
      </c>
      <c r="B105" s="46" t="s">
        <v>378</v>
      </c>
      <c r="C105" s="42">
        <v>0</v>
      </c>
      <c r="D105" s="42"/>
      <c r="E105" s="42"/>
      <c r="F105" s="69"/>
      <c r="G105" s="69"/>
    </row>
    <row r="106" spans="1:8" s="46" customFormat="1" ht="10" x14ac:dyDescent="0.2">
      <c r="A106" s="74">
        <v>1293</v>
      </c>
      <c r="B106" s="46" t="s">
        <v>379</v>
      </c>
      <c r="C106" s="42">
        <v>0</v>
      </c>
      <c r="D106" s="42"/>
      <c r="E106" s="42"/>
      <c r="F106" s="69"/>
      <c r="G106" s="69"/>
    </row>
    <row r="107" spans="1:8" s="46" customFormat="1" ht="10" x14ac:dyDescent="0.2">
      <c r="C107" s="42"/>
      <c r="D107" s="42"/>
      <c r="E107" s="42"/>
      <c r="F107" s="69"/>
      <c r="G107" s="69"/>
    </row>
    <row r="108" spans="1:8" s="46" customFormat="1" ht="10.5" x14ac:dyDescent="0.25">
      <c r="A108" s="70" t="s">
        <v>380</v>
      </c>
      <c r="B108" s="70"/>
      <c r="C108" s="45"/>
      <c r="D108" s="45"/>
      <c r="E108" s="45"/>
      <c r="F108" s="71"/>
      <c r="G108" s="71"/>
      <c r="H108" s="70"/>
    </row>
    <row r="109" spans="1:8" s="46" customFormat="1" ht="10.5" x14ac:dyDescent="0.25">
      <c r="A109" s="72" t="s">
        <v>80</v>
      </c>
      <c r="B109" s="72" t="s">
        <v>81</v>
      </c>
      <c r="C109" s="48" t="s">
        <v>82</v>
      </c>
      <c r="D109" s="48" t="s">
        <v>285</v>
      </c>
      <c r="E109" s="48" t="s">
        <v>286</v>
      </c>
      <c r="F109" s="73" t="s">
        <v>287</v>
      </c>
      <c r="G109" s="73" t="s">
        <v>381</v>
      </c>
      <c r="H109" s="72" t="s">
        <v>382</v>
      </c>
    </row>
    <row r="110" spans="1:8" s="46" customFormat="1" ht="10" x14ac:dyDescent="0.2">
      <c r="A110" s="74">
        <v>2110</v>
      </c>
      <c r="B110" s="46" t="s">
        <v>383</v>
      </c>
      <c r="C110" s="42">
        <f>SUM(C111:C119)</f>
        <v>10130205.289999999</v>
      </c>
      <c r="D110" s="42">
        <f>SUM(D111:D119)</f>
        <v>10130205.289999999</v>
      </c>
      <c r="E110" s="42">
        <f>SUM(E111:E119)</f>
        <v>0</v>
      </c>
      <c r="F110" s="69">
        <f>SUM(F111:F119)</f>
        <v>0</v>
      </c>
      <c r="G110" s="69">
        <f>SUM(G111:G119)</f>
        <v>0</v>
      </c>
    </row>
    <row r="111" spans="1:8" s="46" customFormat="1" ht="10" x14ac:dyDescent="0.2">
      <c r="A111" s="74">
        <v>2111</v>
      </c>
      <c r="B111" s="46" t="s">
        <v>384</v>
      </c>
      <c r="C111" s="42">
        <v>0</v>
      </c>
      <c r="D111" s="42">
        <f>C111</f>
        <v>0</v>
      </c>
      <c r="E111" s="42">
        <v>0</v>
      </c>
      <c r="F111" s="69">
        <v>0</v>
      </c>
      <c r="G111" s="69">
        <v>0</v>
      </c>
    </row>
    <row r="112" spans="1:8" s="46" customFormat="1" ht="10" x14ac:dyDescent="0.2">
      <c r="A112" s="74">
        <v>2112</v>
      </c>
      <c r="B112" s="46" t="s">
        <v>385</v>
      </c>
      <c r="C112" s="42">
        <v>9051427.0299999993</v>
      </c>
      <c r="D112" s="42">
        <f t="shared" ref="D112:D119" si="1">C112</f>
        <v>9051427.0299999993</v>
      </c>
      <c r="E112" s="42">
        <v>0</v>
      </c>
      <c r="F112" s="69">
        <v>0</v>
      </c>
      <c r="G112" s="69">
        <v>0</v>
      </c>
    </row>
    <row r="113" spans="1:8" s="46" customFormat="1" ht="10" x14ac:dyDescent="0.2">
      <c r="A113" s="74">
        <v>2113</v>
      </c>
      <c r="B113" s="46" t="s">
        <v>386</v>
      </c>
      <c r="C113" s="42">
        <v>0</v>
      </c>
      <c r="D113" s="42">
        <f t="shared" si="1"/>
        <v>0</v>
      </c>
      <c r="E113" s="42">
        <v>0</v>
      </c>
      <c r="F113" s="69">
        <v>0</v>
      </c>
      <c r="G113" s="69">
        <v>0</v>
      </c>
    </row>
    <row r="114" spans="1:8" s="46" customFormat="1" ht="10" x14ac:dyDescent="0.2">
      <c r="A114" s="74">
        <v>2114</v>
      </c>
      <c r="B114" s="46" t="s">
        <v>387</v>
      </c>
      <c r="C114" s="42">
        <v>0</v>
      </c>
      <c r="D114" s="42">
        <f t="shared" si="1"/>
        <v>0</v>
      </c>
      <c r="E114" s="42">
        <v>0</v>
      </c>
      <c r="F114" s="69">
        <v>0</v>
      </c>
      <c r="G114" s="69">
        <v>0</v>
      </c>
    </row>
    <row r="115" spans="1:8" s="46" customFormat="1" ht="10" x14ac:dyDescent="0.2">
      <c r="A115" s="74">
        <v>2115</v>
      </c>
      <c r="B115" s="46" t="s">
        <v>388</v>
      </c>
      <c r="C115" s="42">
        <v>0</v>
      </c>
      <c r="D115" s="42">
        <f t="shared" si="1"/>
        <v>0</v>
      </c>
      <c r="E115" s="42">
        <v>0</v>
      </c>
      <c r="F115" s="69">
        <v>0</v>
      </c>
      <c r="G115" s="69">
        <v>0</v>
      </c>
    </row>
    <row r="116" spans="1:8" s="46" customFormat="1" ht="10" x14ac:dyDescent="0.2">
      <c r="A116" s="74">
        <v>2116</v>
      </c>
      <c r="B116" s="46" t="s">
        <v>389</v>
      </c>
      <c r="C116" s="42">
        <v>0</v>
      </c>
      <c r="D116" s="42">
        <f t="shared" si="1"/>
        <v>0</v>
      </c>
      <c r="E116" s="42">
        <v>0</v>
      </c>
      <c r="F116" s="69">
        <v>0</v>
      </c>
      <c r="G116" s="69">
        <v>0</v>
      </c>
    </row>
    <row r="117" spans="1:8" s="46" customFormat="1" ht="10" x14ac:dyDescent="0.2">
      <c r="A117" s="74">
        <v>2117</v>
      </c>
      <c r="B117" s="46" t="s">
        <v>390</v>
      </c>
      <c r="C117" s="42">
        <v>1075514.26</v>
      </c>
      <c r="D117" s="42">
        <f t="shared" si="1"/>
        <v>1075514.26</v>
      </c>
      <c r="E117" s="42">
        <v>0</v>
      </c>
      <c r="F117" s="69">
        <v>0</v>
      </c>
      <c r="G117" s="69">
        <v>0</v>
      </c>
    </row>
    <row r="118" spans="1:8" s="46" customFormat="1" ht="10" x14ac:dyDescent="0.2">
      <c r="A118" s="74">
        <v>2118</v>
      </c>
      <c r="B118" s="46" t="s">
        <v>391</v>
      </c>
      <c r="C118" s="42">
        <v>0</v>
      </c>
      <c r="D118" s="42">
        <f t="shared" si="1"/>
        <v>0</v>
      </c>
      <c r="E118" s="42">
        <v>0</v>
      </c>
      <c r="F118" s="69">
        <v>0</v>
      </c>
      <c r="G118" s="69">
        <v>0</v>
      </c>
    </row>
    <row r="119" spans="1:8" s="46" customFormat="1" ht="10" x14ac:dyDescent="0.2">
      <c r="A119" s="74">
        <v>2119</v>
      </c>
      <c r="B119" s="46" t="s">
        <v>392</v>
      </c>
      <c r="C119" s="42">
        <v>3264</v>
      </c>
      <c r="D119" s="42">
        <f t="shared" si="1"/>
        <v>3264</v>
      </c>
      <c r="E119" s="42">
        <v>0</v>
      </c>
      <c r="F119" s="69">
        <v>0</v>
      </c>
      <c r="G119" s="69">
        <v>0</v>
      </c>
    </row>
    <row r="120" spans="1:8" s="46" customFormat="1" ht="10" x14ac:dyDescent="0.2">
      <c r="A120" s="74">
        <v>2120</v>
      </c>
      <c r="B120" s="46" t="s">
        <v>393</v>
      </c>
      <c r="C120" s="42">
        <f>SUM(C121:C123)</f>
        <v>0</v>
      </c>
      <c r="D120" s="42">
        <f t="shared" ref="D120:G120" si="2">SUM(D121:D123)</f>
        <v>0</v>
      </c>
      <c r="E120" s="42">
        <f t="shared" si="2"/>
        <v>0</v>
      </c>
      <c r="F120" s="69">
        <f t="shared" si="2"/>
        <v>0</v>
      </c>
      <c r="G120" s="69">
        <f t="shared" si="2"/>
        <v>0</v>
      </c>
    </row>
    <row r="121" spans="1:8" s="46" customFormat="1" ht="10" x14ac:dyDescent="0.2">
      <c r="A121" s="74">
        <v>2121</v>
      </c>
      <c r="B121" s="46" t="s">
        <v>394</v>
      </c>
      <c r="C121" s="42">
        <v>0</v>
      </c>
      <c r="D121" s="42">
        <f>C121</f>
        <v>0</v>
      </c>
      <c r="E121" s="42">
        <v>0</v>
      </c>
      <c r="F121" s="69">
        <v>0</v>
      </c>
      <c r="G121" s="69">
        <v>0</v>
      </c>
    </row>
    <row r="122" spans="1:8" s="46" customFormat="1" ht="10" x14ac:dyDescent="0.2">
      <c r="A122" s="74">
        <v>2122</v>
      </c>
      <c r="B122" s="46" t="s">
        <v>395</v>
      </c>
      <c r="C122" s="42">
        <v>0</v>
      </c>
      <c r="D122" s="42">
        <f t="shared" ref="D122:D123" si="3">C122</f>
        <v>0</v>
      </c>
      <c r="E122" s="42">
        <v>0</v>
      </c>
      <c r="F122" s="69">
        <v>0</v>
      </c>
      <c r="G122" s="69">
        <v>0</v>
      </c>
    </row>
    <row r="123" spans="1:8" s="46" customFormat="1" ht="10" x14ac:dyDescent="0.2">
      <c r="A123" s="74">
        <v>2129</v>
      </c>
      <c r="B123" s="46" t="s">
        <v>396</v>
      </c>
      <c r="C123" s="42">
        <v>0</v>
      </c>
      <c r="D123" s="42">
        <f t="shared" si="3"/>
        <v>0</v>
      </c>
      <c r="E123" s="42">
        <v>0</v>
      </c>
      <c r="F123" s="69">
        <v>0</v>
      </c>
      <c r="G123" s="69">
        <v>0</v>
      </c>
    </row>
    <row r="124" spans="1:8" s="46" customFormat="1" ht="10" x14ac:dyDescent="0.2">
      <c r="C124" s="42"/>
      <c r="D124" s="42"/>
      <c r="E124" s="42"/>
      <c r="F124" s="69"/>
      <c r="G124" s="69"/>
    </row>
    <row r="125" spans="1:8" s="46" customFormat="1" ht="10.5" x14ac:dyDescent="0.25">
      <c r="A125" s="70" t="s">
        <v>397</v>
      </c>
      <c r="B125" s="70"/>
      <c r="C125" s="45"/>
      <c r="D125" s="45"/>
      <c r="E125" s="45"/>
      <c r="F125" s="71"/>
      <c r="G125" s="71"/>
      <c r="H125" s="70"/>
    </row>
    <row r="126" spans="1:8" s="46" customFormat="1" ht="10.5" x14ac:dyDescent="0.25">
      <c r="A126" s="72" t="s">
        <v>80</v>
      </c>
      <c r="B126" s="72" t="s">
        <v>81</v>
      </c>
      <c r="C126" s="48" t="s">
        <v>82</v>
      </c>
      <c r="D126" s="48" t="s">
        <v>398</v>
      </c>
      <c r="E126" s="48" t="s">
        <v>289</v>
      </c>
      <c r="F126" s="73"/>
      <c r="G126" s="73"/>
      <c r="H126" s="72"/>
    </row>
    <row r="127" spans="1:8" s="46" customFormat="1" ht="10" x14ac:dyDescent="0.2">
      <c r="A127" s="74">
        <v>2160</v>
      </c>
      <c r="B127" s="46" t="s">
        <v>399</v>
      </c>
      <c r="C127" s="42">
        <f>SUM(C128:C133)</f>
        <v>0</v>
      </c>
      <c r="D127" s="42"/>
      <c r="E127" s="42"/>
      <c r="F127" s="69"/>
      <c r="G127" s="69"/>
    </row>
    <row r="128" spans="1:8" s="46" customFormat="1" ht="13" x14ac:dyDescent="0.3">
      <c r="A128" s="74">
        <v>2161</v>
      </c>
      <c r="B128" s="46" t="s">
        <v>400</v>
      </c>
      <c r="C128" s="76" t="s">
        <v>306</v>
      </c>
      <c r="D128" s="42"/>
      <c r="E128" s="42"/>
      <c r="F128" s="69"/>
      <c r="G128" s="69"/>
    </row>
    <row r="129" spans="1:8" s="46" customFormat="1" ht="10" x14ac:dyDescent="0.2">
      <c r="A129" s="74">
        <v>2162</v>
      </c>
      <c r="B129" s="46" t="s">
        <v>401</v>
      </c>
      <c r="C129" s="42">
        <v>0</v>
      </c>
      <c r="D129" s="42"/>
      <c r="E129" s="42"/>
      <c r="F129" s="69"/>
      <c r="G129" s="69"/>
    </row>
    <row r="130" spans="1:8" s="46" customFormat="1" ht="10" x14ac:dyDescent="0.2">
      <c r="A130" s="74">
        <v>2163</v>
      </c>
      <c r="B130" s="46" t="s">
        <v>402</v>
      </c>
      <c r="C130" s="42">
        <v>0</v>
      </c>
      <c r="D130" s="42"/>
      <c r="E130" s="42"/>
      <c r="F130" s="69"/>
      <c r="G130" s="69"/>
    </row>
    <row r="131" spans="1:8" s="46" customFormat="1" ht="10" x14ac:dyDescent="0.2">
      <c r="A131" s="74">
        <v>2164</v>
      </c>
      <c r="B131" s="46" t="s">
        <v>403</v>
      </c>
      <c r="C131" s="42">
        <v>0</v>
      </c>
      <c r="D131" s="42"/>
      <c r="E131" s="42"/>
      <c r="F131" s="69"/>
      <c r="G131" s="69"/>
    </row>
    <row r="132" spans="1:8" s="46" customFormat="1" ht="10" x14ac:dyDescent="0.2">
      <c r="A132" s="74">
        <v>2165</v>
      </c>
      <c r="B132" s="46" t="s">
        <v>404</v>
      </c>
      <c r="C132" s="42">
        <v>0</v>
      </c>
      <c r="D132" s="42"/>
      <c r="E132" s="42"/>
      <c r="F132" s="69"/>
      <c r="G132" s="69"/>
    </row>
    <row r="133" spans="1:8" s="46" customFormat="1" ht="10" x14ac:dyDescent="0.2">
      <c r="A133" s="74">
        <v>2166</v>
      </c>
      <c r="B133" s="46" t="s">
        <v>405</v>
      </c>
      <c r="C133" s="42">
        <v>0</v>
      </c>
      <c r="D133" s="42"/>
      <c r="E133" s="42"/>
      <c r="F133" s="69"/>
      <c r="G133" s="69"/>
    </row>
    <row r="134" spans="1:8" s="46" customFormat="1" ht="10" x14ac:dyDescent="0.2">
      <c r="A134" s="74">
        <v>2250</v>
      </c>
      <c r="B134" s="46" t="s">
        <v>406</v>
      </c>
      <c r="C134" s="42">
        <f>SUM(C135:C140)</f>
        <v>0</v>
      </c>
      <c r="D134" s="42"/>
      <c r="E134" s="42"/>
      <c r="F134" s="69"/>
      <c r="G134" s="69"/>
    </row>
    <row r="135" spans="1:8" s="46" customFormat="1" ht="10" x14ac:dyDescent="0.2">
      <c r="A135" s="74">
        <v>2251</v>
      </c>
      <c r="B135" s="46" t="s">
        <v>407</v>
      </c>
      <c r="C135" s="42">
        <v>0</v>
      </c>
      <c r="D135" s="42"/>
      <c r="E135" s="42"/>
      <c r="F135" s="69"/>
      <c r="G135" s="69"/>
    </row>
    <row r="136" spans="1:8" s="46" customFormat="1" ht="10" x14ac:dyDescent="0.2">
      <c r="A136" s="74">
        <v>2252</v>
      </c>
      <c r="B136" s="46" t="s">
        <v>408</v>
      </c>
      <c r="C136" s="42">
        <v>0</v>
      </c>
      <c r="D136" s="42"/>
      <c r="E136" s="42"/>
      <c r="F136" s="69"/>
      <c r="G136" s="69"/>
    </row>
    <row r="137" spans="1:8" s="46" customFormat="1" ht="10" x14ac:dyDescent="0.2">
      <c r="A137" s="74">
        <v>2253</v>
      </c>
      <c r="B137" s="46" t="s">
        <v>409</v>
      </c>
      <c r="C137" s="42">
        <v>0</v>
      </c>
      <c r="D137" s="42"/>
      <c r="E137" s="42"/>
      <c r="F137" s="69"/>
      <c r="G137" s="69"/>
    </row>
    <row r="138" spans="1:8" s="46" customFormat="1" ht="10" x14ac:dyDescent="0.2">
      <c r="A138" s="74">
        <v>2254</v>
      </c>
      <c r="B138" s="46" t="s">
        <v>410</v>
      </c>
      <c r="C138" s="42">
        <v>0</v>
      </c>
      <c r="D138" s="42"/>
      <c r="E138" s="42"/>
      <c r="F138" s="69"/>
      <c r="G138" s="69"/>
    </row>
    <row r="139" spans="1:8" s="46" customFormat="1" ht="10" x14ac:dyDescent="0.2">
      <c r="A139" s="74">
        <v>2255</v>
      </c>
      <c r="B139" s="46" t="s">
        <v>411</v>
      </c>
      <c r="C139" s="42">
        <v>0</v>
      </c>
      <c r="D139" s="42"/>
      <c r="E139" s="42"/>
      <c r="F139" s="69"/>
      <c r="G139" s="69"/>
    </row>
    <row r="140" spans="1:8" s="46" customFormat="1" ht="10" x14ac:dyDescent="0.2">
      <c r="A140" s="74">
        <v>2256</v>
      </c>
      <c r="B140" s="46" t="s">
        <v>412</v>
      </c>
      <c r="C140" s="42">
        <v>0</v>
      </c>
      <c r="D140" s="42"/>
      <c r="E140" s="42"/>
      <c r="F140" s="69"/>
      <c r="G140" s="69"/>
    </row>
    <row r="141" spans="1:8" s="46" customFormat="1" ht="10" x14ac:dyDescent="0.2">
      <c r="C141" s="42"/>
      <c r="D141" s="42"/>
      <c r="E141" s="42"/>
      <c r="F141" s="69"/>
      <c r="G141" s="69"/>
    </row>
    <row r="142" spans="1:8" s="46" customFormat="1" ht="10.5" x14ac:dyDescent="0.25">
      <c r="A142" s="70" t="s">
        <v>413</v>
      </c>
      <c r="B142" s="70"/>
      <c r="C142" s="45"/>
      <c r="D142" s="45"/>
      <c r="E142" s="45"/>
      <c r="F142" s="71"/>
      <c r="G142" s="71"/>
      <c r="H142" s="70"/>
    </row>
    <row r="143" spans="1:8" s="46" customFormat="1" ht="10.5" x14ac:dyDescent="0.25">
      <c r="A143" s="78" t="s">
        <v>80</v>
      </c>
      <c r="B143" s="78" t="s">
        <v>81</v>
      </c>
      <c r="C143" s="79" t="s">
        <v>82</v>
      </c>
      <c r="D143" s="79" t="s">
        <v>398</v>
      </c>
      <c r="E143" s="79" t="s">
        <v>289</v>
      </c>
      <c r="F143" s="80"/>
      <c r="G143" s="80"/>
      <c r="H143" s="78"/>
    </row>
    <row r="144" spans="1:8" s="46" customFormat="1" ht="10" x14ac:dyDescent="0.2">
      <c r="A144" s="74">
        <v>2150</v>
      </c>
      <c r="B144" s="46" t="s">
        <v>414</v>
      </c>
      <c r="C144" s="42">
        <f>SUM(C145:C147)</f>
        <v>0</v>
      </c>
      <c r="D144" s="42"/>
      <c r="E144" s="42"/>
      <c r="F144" s="69"/>
      <c r="G144" s="69"/>
    </row>
    <row r="145" spans="1:7" s="46" customFormat="1" ht="10" x14ac:dyDescent="0.2">
      <c r="A145" s="74">
        <v>2151</v>
      </c>
      <c r="B145" s="46" t="s">
        <v>415</v>
      </c>
      <c r="C145" s="42">
        <v>0</v>
      </c>
      <c r="D145" s="42"/>
      <c r="E145" s="42"/>
      <c r="F145" s="69"/>
      <c r="G145" s="69"/>
    </row>
    <row r="146" spans="1:7" s="46" customFormat="1" ht="13" x14ac:dyDescent="0.3">
      <c r="A146" s="74">
        <v>2152</v>
      </c>
      <c r="B146" s="46" t="s">
        <v>416</v>
      </c>
      <c r="C146" s="76" t="s">
        <v>306</v>
      </c>
      <c r="D146" s="42"/>
      <c r="E146" s="42"/>
      <c r="F146" s="69"/>
      <c r="G146" s="69"/>
    </row>
    <row r="147" spans="1:7" s="46" customFormat="1" ht="10" x14ac:dyDescent="0.2">
      <c r="A147" s="74">
        <v>2159</v>
      </c>
      <c r="B147" s="46" t="s">
        <v>417</v>
      </c>
      <c r="C147" s="42">
        <v>0</v>
      </c>
      <c r="D147" s="42"/>
      <c r="E147" s="42"/>
      <c r="F147" s="69"/>
      <c r="G147" s="69"/>
    </row>
    <row r="148" spans="1:7" s="46" customFormat="1" ht="10" x14ac:dyDescent="0.2">
      <c r="A148" s="74">
        <v>2240</v>
      </c>
      <c r="B148" s="46" t="s">
        <v>418</v>
      </c>
      <c r="C148" s="42">
        <f>SUM(C149:C151)</f>
        <v>0</v>
      </c>
      <c r="D148" s="42"/>
      <c r="E148" s="42"/>
      <c r="F148" s="69"/>
      <c r="G148" s="69"/>
    </row>
    <row r="149" spans="1:7" s="46" customFormat="1" ht="10" x14ac:dyDescent="0.2">
      <c r="A149" s="74">
        <v>2241</v>
      </c>
      <c r="B149" s="46" t="s">
        <v>419</v>
      </c>
      <c r="C149" s="42">
        <v>0</v>
      </c>
      <c r="D149" s="42"/>
      <c r="E149" s="42"/>
      <c r="F149" s="69"/>
      <c r="G149" s="69"/>
    </row>
    <row r="150" spans="1:7" s="46" customFormat="1" ht="10" x14ac:dyDescent="0.2">
      <c r="A150" s="74">
        <v>2242</v>
      </c>
      <c r="B150" s="46" t="s">
        <v>420</v>
      </c>
      <c r="C150" s="42">
        <v>0</v>
      </c>
      <c r="D150" s="42"/>
      <c r="E150" s="42"/>
      <c r="F150" s="69"/>
      <c r="G150" s="69"/>
    </row>
    <row r="151" spans="1:7" s="46" customFormat="1" ht="10" x14ac:dyDescent="0.2">
      <c r="A151" s="74">
        <v>2249</v>
      </c>
      <c r="B151" s="46" t="s">
        <v>421</v>
      </c>
      <c r="C151" s="42">
        <v>0</v>
      </c>
      <c r="D151" s="42"/>
      <c r="E151" s="42"/>
      <c r="F151" s="69"/>
      <c r="G151" s="69"/>
    </row>
    <row r="152" spans="1:7" s="46" customFormat="1" ht="10" x14ac:dyDescent="0.2">
      <c r="C152" s="42"/>
      <c r="D152" s="42"/>
      <c r="E152" s="42"/>
      <c r="F152" s="69"/>
      <c r="G152" s="69"/>
    </row>
    <row r="153" spans="1:7" s="46" customFormat="1" ht="10.5" x14ac:dyDescent="0.25">
      <c r="A153" s="81" t="s">
        <v>422</v>
      </c>
      <c r="B153" s="81"/>
      <c r="C153" s="82"/>
      <c r="D153" s="82"/>
      <c r="E153" s="82"/>
      <c r="F153" s="69"/>
      <c r="G153" s="69"/>
    </row>
    <row r="154" spans="1:7" s="46" customFormat="1" ht="10.5" x14ac:dyDescent="0.25">
      <c r="A154" s="83" t="s">
        <v>80</v>
      </c>
      <c r="B154" s="83" t="s">
        <v>81</v>
      </c>
      <c r="C154" s="84" t="s">
        <v>82</v>
      </c>
      <c r="D154" s="85" t="s">
        <v>398</v>
      </c>
      <c r="E154" s="85" t="s">
        <v>289</v>
      </c>
      <c r="F154" s="69"/>
      <c r="G154" s="69"/>
    </row>
    <row r="155" spans="1:7" s="46" customFormat="1" ht="10" x14ac:dyDescent="0.2">
      <c r="A155" s="86">
        <v>2170</v>
      </c>
      <c r="B155" s="87" t="s">
        <v>423</v>
      </c>
      <c r="C155" s="42">
        <f>SUM(C156:C158)</f>
        <v>0</v>
      </c>
      <c r="D155" s="42"/>
      <c r="E155" s="42"/>
      <c r="F155" s="69"/>
      <c r="G155" s="69"/>
    </row>
    <row r="156" spans="1:7" s="46" customFormat="1" ht="10" x14ac:dyDescent="0.2">
      <c r="A156" s="86">
        <v>2171</v>
      </c>
      <c r="B156" s="87" t="s">
        <v>424</v>
      </c>
      <c r="C156" s="42">
        <v>0</v>
      </c>
      <c r="D156" s="42"/>
      <c r="E156" s="42"/>
      <c r="F156" s="69"/>
      <c r="G156" s="69"/>
    </row>
    <row r="157" spans="1:7" s="46" customFormat="1" ht="10" x14ac:dyDescent="0.2">
      <c r="A157" s="86">
        <v>2172</v>
      </c>
      <c r="B157" s="87" t="s">
        <v>425</v>
      </c>
      <c r="C157" s="42">
        <v>0</v>
      </c>
      <c r="D157" s="42"/>
      <c r="E157" s="42"/>
      <c r="F157" s="69"/>
      <c r="G157" s="69"/>
    </row>
    <row r="158" spans="1:7" s="46" customFormat="1" ht="13" x14ac:dyDescent="0.3">
      <c r="A158" s="86">
        <v>2179</v>
      </c>
      <c r="B158" s="87" t="s">
        <v>426</v>
      </c>
      <c r="C158" s="76" t="s">
        <v>306</v>
      </c>
      <c r="D158" s="42"/>
      <c r="E158" s="42"/>
      <c r="F158" s="69"/>
      <c r="G158" s="69"/>
    </row>
    <row r="159" spans="1:7" s="46" customFormat="1" ht="10" x14ac:dyDescent="0.2">
      <c r="A159" s="86">
        <v>2260</v>
      </c>
      <c r="B159" s="87" t="s">
        <v>427</v>
      </c>
      <c r="C159" s="42">
        <f>SUM(C160:C163)</f>
        <v>0</v>
      </c>
      <c r="D159" s="42"/>
      <c r="E159" s="42"/>
      <c r="F159" s="69"/>
      <c r="G159" s="69"/>
    </row>
    <row r="160" spans="1:7" s="46" customFormat="1" ht="10" x14ac:dyDescent="0.2">
      <c r="A160" s="86">
        <v>2261</v>
      </c>
      <c r="B160" s="87" t="s">
        <v>428</v>
      </c>
      <c r="C160" s="42">
        <v>0</v>
      </c>
      <c r="D160" s="42"/>
      <c r="E160" s="42"/>
      <c r="F160" s="69"/>
      <c r="G160" s="69"/>
    </row>
    <row r="161" spans="1:7" s="46" customFormat="1" ht="10" x14ac:dyDescent="0.2">
      <c r="A161" s="86">
        <v>2262</v>
      </c>
      <c r="B161" s="87" t="s">
        <v>429</v>
      </c>
      <c r="C161" s="42">
        <v>0</v>
      </c>
      <c r="D161" s="42"/>
      <c r="E161" s="42"/>
      <c r="F161" s="69"/>
      <c r="G161" s="69"/>
    </row>
    <row r="162" spans="1:7" s="46" customFormat="1" ht="10" x14ac:dyDescent="0.2">
      <c r="A162" s="86">
        <v>2263</v>
      </c>
      <c r="B162" s="87" t="s">
        <v>430</v>
      </c>
      <c r="C162" s="42">
        <v>0</v>
      </c>
      <c r="D162" s="42"/>
      <c r="E162" s="42"/>
      <c r="F162" s="69"/>
      <c r="G162" s="69"/>
    </row>
    <row r="163" spans="1:7" s="46" customFormat="1" ht="10" x14ac:dyDescent="0.2">
      <c r="A163" s="86">
        <v>2269</v>
      </c>
      <c r="B163" s="87" t="s">
        <v>431</v>
      </c>
      <c r="C163" s="42">
        <v>0</v>
      </c>
      <c r="D163" s="42"/>
      <c r="E163" s="42"/>
      <c r="F163" s="69"/>
      <c r="G163" s="69"/>
    </row>
    <row r="164" spans="1:7" s="46" customFormat="1" ht="10" x14ac:dyDescent="0.2">
      <c r="A164" s="87"/>
      <c r="B164" s="87"/>
      <c r="C164" s="42"/>
      <c r="D164" s="42"/>
      <c r="E164" s="42"/>
      <c r="F164" s="69"/>
      <c r="G164" s="69"/>
    </row>
    <row r="165" spans="1:7" s="46" customFormat="1" ht="10.5" x14ac:dyDescent="0.25">
      <c r="A165" s="81" t="s">
        <v>432</v>
      </c>
      <c r="B165" s="81"/>
      <c r="C165" s="82"/>
      <c r="D165" s="82"/>
      <c r="E165" s="82"/>
      <c r="F165" s="69"/>
      <c r="G165" s="69"/>
    </row>
    <row r="166" spans="1:7" s="46" customFormat="1" ht="10.5" x14ac:dyDescent="0.25">
      <c r="A166" s="83" t="s">
        <v>80</v>
      </c>
      <c r="B166" s="83" t="s">
        <v>81</v>
      </c>
      <c r="C166" s="84" t="s">
        <v>82</v>
      </c>
      <c r="D166" s="85" t="s">
        <v>398</v>
      </c>
      <c r="E166" s="85" t="s">
        <v>289</v>
      </c>
      <c r="F166" s="69"/>
      <c r="G166" s="69"/>
    </row>
    <row r="167" spans="1:7" s="46" customFormat="1" ht="10" x14ac:dyDescent="0.2">
      <c r="A167" s="86">
        <v>2190</v>
      </c>
      <c r="B167" s="87" t="s">
        <v>433</v>
      </c>
      <c r="C167" s="42">
        <f>SUM(C168:C170)</f>
        <v>1316.34</v>
      </c>
      <c r="D167" s="42"/>
      <c r="E167" s="42"/>
      <c r="F167" s="69"/>
      <c r="G167" s="69"/>
    </row>
    <row r="168" spans="1:7" s="46" customFormat="1" ht="10" x14ac:dyDescent="0.2">
      <c r="A168" s="86">
        <v>2191</v>
      </c>
      <c r="B168" s="87" t="s">
        <v>434</v>
      </c>
      <c r="C168" s="42">
        <v>1316.34</v>
      </c>
      <c r="D168" s="42"/>
      <c r="E168" s="42"/>
      <c r="F168" s="69"/>
      <c r="G168" s="69"/>
    </row>
    <row r="169" spans="1:7" s="46" customFormat="1" ht="10" x14ac:dyDescent="0.2">
      <c r="A169" s="86">
        <v>2192</v>
      </c>
      <c r="B169" s="87" t="s">
        <v>435</v>
      </c>
      <c r="C169" s="42">
        <v>0</v>
      </c>
      <c r="D169" s="42"/>
      <c r="E169" s="42"/>
      <c r="F169" s="69"/>
      <c r="G169" s="69"/>
    </row>
    <row r="170" spans="1:7" s="46" customFormat="1" ht="10" x14ac:dyDescent="0.2">
      <c r="A170" s="86">
        <v>2199</v>
      </c>
      <c r="B170" s="87" t="s">
        <v>436</v>
      </c>
      <c r="C170" s="42">
        <v>0</v>
      </c>
      <c r="D170" s="42"/>
      <c r="E170" s="42"/>
      <c r="F170" s="69"/>
      <c r="G170" s="69"/>
    </row>
    <row r="171" spans="1:7" s="46" customFormat="1" ht="10" x14ac:dyDescent="0.2">
      <c r="A171" s="87"/>
      <c r="B171" s="87"/>
      <c r="C171" s="42"/>
      <c r="D171" s="42"/>
      <c r="E171" s="42"/>
      <c r="F171" s="69"/>
      <c r="G171" s="69"/>
    </row>
    <row r="172" spans="1:7" s="46" customFormat="1" ht="10" x14ac:dyDescent="0.2">
      <c r="A172" s="87"/>
      <c r="B172" s="87"/>
      <c r="C172" s="42"/>
      <c r="D172" s="42"/>
      <c r="E172" s="42"/>
      <c r="F172" s="69"/>
      <c r="G172" s="69"/>
    </row>
    <row r="173" spans="1:7" s="46" customFormat="1" ht="10" x14ac:dyDescent="0.2">
      <c r="A173" s="87"/>
      <c r="B173" s="87" t="s">
        <v>69</v>
      </c>
      <c r="C173" s="42"/>
      <c r="D173" s="42"/>
      <c r="E173" s="42"/>
      <c r="F173" s="69"/>
      <c r="G173" s="69"/>
    </row>
    <row r="174" spans="1:7" s="46" customFormat="1" ht="10" x14ac:dyDescent="0.2">
      <c r="C174" s="42"/>
      <c r="D174" s="42"/>
      <c r="E174" s="42"/>
      <c r="F174" s="69"/>
      <c r="G174" s="69"/>
    </row>
    <row r="175" spans="1:7" s="46" customFormat="1" ht="10" x14ac:dyDescent="0.2">
      <c r="C175" s="42"/>
      <c r="D175" s="42"/>
      <c r="E175" s="42"/>
      <c r="F175" s="69"/>
      <c r="G175" s="69"/>
    </row>
    <row r="176" spans="1:7" s="46" customFormat="1" ht="10" x14ac:dyDescent="0.2">
      <c r="C176" s="42"/>
      <c r="D176" s="42"/>
      <c r="E176" s="42"/>
      <c r="F176" s="69"/>
      <c r="G176" s="69"/>
    </row>
    <row r="177" spans="2:7" s="46" customFormat="1" ht="10" x14ac:dyDescent="0.2">
      <c r="C177" s="42"/>
      <c r="D177" s="42"/>
      <c r="E177" s="42"/>
      <c r="F177" s="69"/>
      <c r="G177" s="69"/>
    </row>
    <row r="178" spans="2:7" s="46" customFormat="1" ht="10" x14ac:dyDescent="0.2">
      <c r="B178" s="29" t="s">
        <v>70</v>
      </c>
      <c r="C178" s="42"/>
      <c r="D178" s="88" t="s">
        <v>71</v>
      </c>
      <c r="E178" s="42"/>
      <c r="F178" s="69"/>
      <c r="G178" s="69"/>
    </row>
    <row r="179" spans="2:7" s="46" customFormat="1" ht="10" x14ac:dyDescent="0.2">
      <c r="B179" s="30" t="s">
        <v>72</v>
      </c>
      <c r="C179" s="42"/>
      <c r="D179" s="88" t="s">
        <v>73</v>
      </c>
      <c r="E179" s="42"/>
      <c r="F179" s="69"/>
      <c r="G179" s="69"/>
    </row>
    <row r="180" spans="2:7" s="46" customFormat="1" ht="10" x14ac:dyDescent="0.2">
      <c r="B180" s="30" t="s">
        <v>74</v>
      </c>
      <c r="C180" s="42"/>
      <c r="D180" s="88" t="s">
        <v>75</v>
      </c>
      <c r="E180" s="42"/>
      <c r="F180" s="69"/>
      <c r="G180" s="69"/>
    </row>
    <row r="181" spans="2:7" s="46" customFormat="1" ht="10" x14ac:dyDescent="0.2">
      <c r="C181" s="42"/>
      <c r="D181" s="42"/>
      <c r="E181" s="42"/>
      <c r="F181" s="69"/>
      <c r="G181" s="69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B007-0E9C-40D9-B651-E37363EEB421}">
  <sheetPr>
    <tabColor rgb="FF0070C0"/>
  </sheetPr>
  <dimension ref="A1:E38"/>
  <sheetViews>
    <sheetView showGridLines="0" workbookViewId="0">
      <selection sqref="A1:E48"/>
    </sheetView>
  </sheetViews>
  <sheetFormatPr baseColWidth="10" defaultColWidth="16.77734375" defaultRowHeight="15" customHeight="1" x14ac:dyDescent="0.35"/>
  <cols>
    <col min="1" max="1" width="11.6640625" style="4" customWidth="1"/>
    <col min="2" max="2" width="56.109375" style="4" customWidth="1"/>
    <col min="3" max="3" width="26.6640625" style="89" customWidth="1"/>
    <col min="4" max="5" width="19.6640625" style="4" customWidth="1"/>
    <col min="6" max="26" width="10.6640625" style="4" customWidth="1"/>
    <col min="27" max="16384" width="16.77734375" style="4"/>
  </cols>
  <sheetData>
    <row r="1" spans="1:5" ht="11.25" customHeight="1" x14ac:dyDescent="0.35">
      <c r="A1" s="32" t="str">
        <f>'Notas ESF'!A1</f>
        <v>Forum Cultural Guanajuato</v>
      </c>
      <c r="B1" s="33"/>
      <c r="C1" s="33"/>
      <c r="D1" s="90" t="s">
        <v>1</v>
      </c>
      <c r="E1" s="35">
        <f>'Notas a los Edos Financieros'!D1</f>
        <v>2024</v>
      </c>
    </row>
    <row r="2" spans="1:5" ht="11.25" customHeight="1" x14ac:dyDescent="0.35">
      <c r="A2" s="32" t="s">
        <v>437</v>
      </c>
      <c r="B2" s="33"/>
      <c r="C2" s="33"/>
      <c r="D2" s="90" t="s">
        <v>3</v>
      </c>
      <c r="E2" s="35" t="str">
        <f>'Notas a los Edos Financieros'!D2</f>
        <v>Anual</v>
      </c>
    </row>
    <row r="3" spans="1:5" ht="11.25" customHeight="1" x14ac:dyDescent="0.35">
      <c r="A3" s="32" t="str">
        <f>'Notas ESF'!A3</f>
        <v>Del 1 de Enero al 31 de Diciembre de 2024</v>
      </c>
      <c r="B3" s="33"/>
      <c r="C3" s="33"/>
      <c r="D3" s="90" t="s">
        <v>6</v>
      </c>
      <c r="E3" s="35" t="str">
        <f>'Notas a los Edos Financieros'!D3</f>
        <v>Cuenta Pública</v>
      </c>
    </row>
    <row r="4" spans="1:5" ht="11.25" customHeight="1" x14ac:dyDescent="0.35">
      <c r="A4" s="32" t="s">
        <v>8</v>
      </c>
      <c r="B4" s="33"/>
      <c r="C4" s="33"/>
      <c r="D4" s="90"/>
      <c r="E4" s="35"/>
    </row>
    <row r="5" spans="1:5" ht="9.75" customHeight="1" x14ac:dyDescent="0.35">
      <c r="A5" s="37" t="s">
        <v>78</v>
      </c>
      <c r="B5" s="38"/>
      <c r="C5" s="68"/>
      <c r="D5" s="38"/>
      <c r="E5" s="38"/>
    </row>
    <row r="6" spans="1:5" ht="9.75" customHeight="1" x14ac:dyDescent="0.35">
      <c r="A6" s="41"/>
      <c r="B6" s="41"/>
      <c r="C6" s="69"/>
      <c r="D6" s="41"/>
      <c r="E6" s="41"/>
    </row>
    <row r="7" spans="1:5" s="92" customFormat="1" ht="10.5" x14ac:dyDescent="0.25">
      <c r="A7" s="91" t="s">
        <v>438</v>
      </c>
      <c r="B7" s="91"/>
      <c r="C7" s="71"/>
      <c r="D7" s="91"/>
      <c r="E7" s="91"/>
    </row>
    <row r="8" spans="1:5" s="92" customFormat="1" ht="10.5" x14ac:dyDescent="0.25">
      <c r="A8" s="93" t="s">
        <v>80</v>
      </c>
      <c r="B8" s="93" t="s">
        <v>81</v>
      </c>
      <c r="C8" s="73" t="s">
        <v>82</v>
      </c>
      <c r="D8" s="93" t="s">
        <v>276</v>
      </c>
      <c r="E8" s="93" t="s">
        <v>398</v>
      </c>
    </row>
    <row r="9" spans="1:5" s="92" customFormat="1" ht="10" x14ac:dyDescent="0.2">
      <c r="A9" s="94">
        <v>3110</v>
      </c>
      <c r="B9" s="92" t="s">
        <v>134</v>
      </c>
      <c r="C9" s="69">
        <v>170090226.84999999</v>
      </c>
    </row>
    <row r="10" spans="1:5" s="92" customFormat="1" ht="10" x14ac:dyDescent="0.2">
      <c r="A10" s="94">
        <v>3120</v>
      </c>
      <c r="B10" s="92" t="s">
        <v>439</v>
      </c>
      <c r="C10" s="69">
        <v>17478239.710000001</v>
      </c>
    </row>
    <row r="11" spans="1:5" s="92" customFormat="1" ht="10" x14ac:dyDescent="0.2">
      <c r="A11" s="94">
        <v>3130</v>
      </c>
      <c r="B11" s="92" t="s">
        <v>440</v>
      </c>
      <c r="C11" s="69">
        <v>0</v>
      </c>
    </row>
    <row r="12" spans="1:5" s="92" customFormat="1" ht="10" x14ac:dyDescent="0.2">
      <c r="C12" s="69"/>
    </row>
    <row r="13" spans="1:5" s="92" customFormat="1" ht="10.5" x14ac:dyDescent="0.25">
      <c r="A13" s="91" t="s">
        <v>441</v>
      </c>
      <c r="B13" s="91"/>
      <c r="C13" s="71"/>
      <c r="D13" s="91"/>
      <c r="E13" s="91"/>
    </row>
    <row r="14" spans="1:5" s="92" customFormat="1" ht="10.5" x14ac:dyDescent="0.25">
      <c r="A14" s="93" t="s">
        <v>80</v>
      </c>
      <c r="B14" s="93" t="s">
        <v>81</v>
      </c>
      <c r="C14" s="73" t="s">
        <v>82</v>
      </c>
      <c r="D14" s="93" t="s">
        <v>442</v>
      </c>
      <c r="E14" s="93"/>
    </row>
    <row r="15" spans="1:5" s="92" customFormat="1" ht="10" x14ac:dyDescent="0.2">
      <c r="A15" s="94">
        <v>3210</v>
      </c>
      <c r="B15" s="92" t="s">
        <v>443</v>
      </c>
      <c r="C15" s="69">
        <v>-2632813.79</v>
      </c>
    </row>
    <row r="16" spans="1:5" s="92" customFormat="1" ht="10" x14ac:dyDescent="0.2">
      <c r="A16" s="94">
        <v>3220</v>
      </c>
      <c r="B16" s="92" t="s">
        <v>444</v>
      </c>
      <c r="C16" s="69">
        <v>-61280810.609999999</v>
      </c>
    </row>
    <row r="17" spans="1:3" s="92" customFormat="1" ht="10" x14ac:dyDescent="0.2">
      <c r="A17" s="94">
        <v>3230</v>
      </c>
      <c r="B17" s="92" t="s">
        <v>445</v>
      </c>
      <c r="C17" s="69">
        <f>SUM(C18:C21)</f>
        <v>0</v>
      </c>
    </row>
    <row r="18" spans="1:3" s="92" customFormat="1" ht="10" x14ac:dyDescent="0.2">
      <c r="A18" s="94">
        <v>3231</v>
      </c>
      <c r="B18" s="92" t="s">
        <v>446</v>
      </c>
      <c r="C18" s="69">
        <v>0</v>
      </c>
    </row>
    <row r="19" spans="1:3" s="92" customFormat="1" ht="10" x14ac:dyDescent="0.2">
      <c r="A19" s="94">
        <v>3232</v>
      </c>
      <c r="B19" s="92" t="s">
        <v>447</v>
      </c>
      <c r="C19" s="69">
        <v>0</v>
      </c>
    </row>
    <row r="20" spans="1:3" s="92" customFormat="1" ht="10" x14ac:dyDescent="0.2">
      <c r="A20" s="94">
        <v>3233</v>
      </c>
      <c r="B20" s="92" t="s">
        <v>448</v>
      </c>
      <c r="C20" s="69">
        <v>0</v>
      </c>
    </row>
    <row r="21" spans="1:3" s="92" customFormat="1" ht="10" x14ac:dyDescent="0.2">
      <c r="A21" s="94">
        <v>3239</v>
      </c>
      <c r="B21" s="92" t="s">
        <v>449</v>
      </c>
      <c r="C21" s="69">
        <v>0</v>
      </c>
    </row>
    <row r="22" spans="1:3" s="92" customFormat="1" ht="10" x14ac:dyDescent="0.2">
      <c r="A22" s="94">
        <v>3240</v>
      </c>
      <c r="B22" s="92" t="s">
        <v>450</v>
      </c>
      <c r="C22" s="69">
        <f>SUM(C23:C25)</f>
        <v>0</v>
      </c>
    </row>
    <row r="23" spans="1:3" s="92" customFormat="1" ht="10" x14ac:dyDescent="0.2">
      <c r="A23" s="94">
        <v>3241</v>
      </c>
      <c r="B23" s="92" t="s">
        <v>451</v>
      </c>
      <c r="C23" s="69">
        <v>0</v>
      </c>
    </row>
    <row r="24" spans="1:3" s="92" customFormat="1" ht="10" x14ac:dyDescent="0.2">
      <c r="A24" s="94">
        <v>3242</v>
      </c>
      <c r="B24" s="92" t="s">
        <v>452</v>
      </c>
      <c r="C24" s="69">
        <v>0</v>
      </c>
    </row>
    <row r="25" spans="1:3" s="92" customFormat="1" ht="10" x14ac:dyDescent="0.2">
      <c r="A25" s="94">
        <v>3243</v>
      </c>
      <c r="B25" s="92" t="s">
        <v>453</v>
      </c>
      <c r="C25" s="69">
        <v>0</v>
      </c>
    </row>
    <row r="26" spans="1:3" s="92" customFormat="1" ht="10" x14ac:dyDescent="0.2">
      <c r="A26" s="94">
        <v>3250</v>
      </c>
      <c r="B26" s="92" t="s">
        <v>454</v>
      </c>
      <c r="C26" s="69">
        <f>SUM(C27:C28)</f>
        <v>0</v>
      </c>
    </row>
    <row r="27" spans="1:3" s="92" customFormat="1" ht="10" x14ac:dyDescent="0.2">
      <c r="A27" s="94">
        <v>3251</v>
      </c>
      <c r="B27" s="92" t="s">
        <v>455</v>
      </c>
      <c r="C27" s="69">
        <v>0</v>
      </c>
    </row>
    <row r="28" spans="1:3" s="92" customFormat="1" ht="10" x14ac:dyDescent="0.2">
      <c r="A28" s="94">
        <v>3252</v>
      </c>
      <c r="B28" s="92" t="s">
        <v>456</v>
      </c>
      <c r="C28" s="69">
        <v>0</v>
      </c>
    </row>
    <row r="29" spans="1:3" s="92" customFormat="1" ht="10" x14ac:dyDescent="0.2">
      <c r="C29" s="69"/>
    </row>
    <row r="30" spans="1:3" s="92" customFormat="1" ht="10" x14ac:dyDescent="0.2">
      <c r="B30" s="92" t="s">
        <v>69</v>
      </c>
      <c r="C30" s="69"/>
    </row>
    <row r="31" spans="1:3" s="92" customFormat="1" ht="10" x14ac:dyDescent="0.2">
      <c r="C31" s="69"/>
    </row>
    <row r="32" spans="1:3" s="92" customFormat="1" ht="10" x14ac:dyDescent="0.2">
      <c r="C32" s="69"/>
    </row>
    <row r="33" spans="2:4" s="92" customFormat="1" ht="10" x14ac:dyDescent="0.2">
      <c r="C33" s="69"/>
    </row>
    <row r="34" spans="2:4" s="92" customFormat="1" ht="10" x14ac:dyDescent="0.2">
      <c r="C34" s="69"/>
    </row>
    <row r="35" spans="2:4" s="92" customFormat="1" ht="10" x14ac:dyDescent="0.2">
      <c r="B35" s="29" t="s">
        <v>70</v>
      </c>
      <c r="C35" s="69"/>
      <c r="D35" s="30" t="s">
        <v>71</v>
      </c>
    </row>
    <row r="36" spans="2:4" s="92" customFormat="1" ht="10" x14ac:dyDescent="0.2">
      <c r="B36" s="30" t="s">
        <v>72</v>
      </c>
      <c r="C36" s="69"/>
      <c r="D36" s="30" t="s">
        <v>73</v>
      </c>
    </row>
    <row r="37" spans="2:4" s="92" customFormat="1" ht="10" x14ac:dyDescent="0.2">
      <c r="B37" s="30" t="s">
        <v>74</v>
      </c>
      <c r="C37" s="69"/>
      <c r="D37" s="30" t="s">
        <v>75</v>
      </c>
    </row>
    <row r="38" spans="2:4" s="92" customFormat="1" ht="10" x14ac:dyDescent="0.2">
      <c r="C38" s="6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4120-E865-43C1-8ED3-4AF26061184B}">
  <sheetPr>
    <tabColor rgb="FF0070C0"/>
  </sheetPr>
  <dimension ref="A1:E155"/>
  <sheetViews>
    <sheetView showGridLines="0" workbookViewId="0">
      <selection sqref="A1:E48"/>
    </sheetView>
  </sheetViews>
  <sheetFormatPr baseColWidth="10" defaultColWidth="16.77734375" defaultRowHeight="15" customHeight="1" x14ac:dyDescent="0.35"/>
  <cols>
    <col min="1" max="1" width="11.6640625" style="4" customWidth="1"/>
    <col min="2" max="2" width="74" style="4" customWidth="1"/>
    <col min="3" max="3" width="17.6640625" style="65" customWidth="1"/>
    <col min="4" max="4" width="19.109375" style="65" customWidth="1"/>
    <col min="5" max="5" width="22.33203125" style="4" customWidth="1"/>
    <col min="6" max="26" width="10.6640625" style="4" customWidth="1"/>
    <col min="27" max="16384" width="16.77734375" style="4"/>
  </cols>
  <sheetData>
    <row r="1" spans="1:5" ht="11.25" customHeight="1" x14ac:dyDescent="0.35">
      <c r="A1" s="32" t="str">
        <f>'Notas ESF'!A1</f>
        <v>Forum Cultural Guanajuato</v>
      </c>
      <c r="B1" s="33"/>
      <c r="C1" s="33"/>
      <c r="D1" s="95" t="s">
        <v>1</v>
      </c>
      <c r="E1" s="35">
        <f>'Notas a los Edos Financieros'!D1</f>
        <v>2024</v>
      </c>
    </row>
    <row r="2" spans="1:5" ht="11.25" customHeight="1" x14ac:dyDescent="0.35">
      <c r="A2" s="32" t="s">
        <v>457</v>
      </c>
      <c r="B2" s="33"/>
      <c r="C2" s="33"/>
      <c r="D2" s="95" t="s">
        <v>3</v>
      </c>
      <c r="E2" s="35" t="str">
        <f>'Notas a los Edos Financieros'!D2</f>
        <v>Anual</v>
      </c>
    </row>
    <row r="3" spans="1:5" ht="11.25" customHeight="1" x14ac:dyDescent="0.35">
      <c r="A3" s="32" t="str">
        <f>'Notas ESF'!A3</f>
        <v>Del 1 de Enero al 31 de Diciembre de 2024</v>
      </c>
      <c r="B3" s="33"/>
      <c r="C3" s="33"/>
      <c r="D3" s="95" t="s">
        <v>6</v>
      </c>
      <c r="E3" s="35" t="str">
        <f>'Notas a los Edos Financieros'!D3</f>
        <v>Cuenta Pública</v>
      </c>
    </row>
    <row r="4" spans="1:5" ht="11.25" customHeight="1" x14ac:dyDescent="0.35">
      <c r="A4" s="32" t="s">
        <v>8</v>
      </c>
      <c r="B4" s="33"/>
      <c r="C4" s="33"/>
      <c r="D4" s="95"/>
      <c r="E4" s="35"/>
    </row>
    <row r="5" spans="1:5" ht="9.75" customHeight="1" x14ac:dyDescent="0.35">
      <c r="A5" s="37" t="s">
        <v>78</v>
      </c>
      <c r="B5" s="38"/>
      <c r="C5" s="39"/>
      <c r="D5" s="39"/>
      <c r="E5" s="38"/>
    </row>
    <row r="6" spans="1:5" ht="9.75" customHeight="1" x14ac:dyDescent="0.35">
      <c r="A6" s="41"/>
      <c r="B6" s="41"/>
      <c r="C6" s="42"/>
      <c r="D6" s="42"/>
      <c r="E6" s="41"/>
    </row>
    <row r="7" spans="1:5" s="92" customFormat="1" ht="10.5" x14ac:dyDescent="0.25">
      <c r="A7" s="91" t="s">
        <v>458</v>
      </c>
      <c r="B7" s="91"/>
      <c r="C7" s="45"/>
      <c r="D7" s="45"/>
      <c r="E7" s="96"/>
    </row>
    <row r="8" spans="1:5" s="92" customFormat="1" ht="10.5" x14ac:dyDescent="0.25">
      <c r="A8" s="93" t="s">
        <v>80</v>
      </c>
      <c r="B8" s="93" t="s">
        <v>81</v>
      </c>
      <c r="C8" s="97">
        <v>2024</v>
      </c>
      <c r="D8" s="97">
        <v>2023</v>
      </c>
      <c r="E8" s="98"/>
    </row>
    <row r="9" spans="1:5" s="92" customFormat="1" ht="10" x14ac:dyDescent="0.2">
      <c r="A9" s="94">
        <v>1111</v>
      </c>
      <c r="B9" s="92" t="s">
        <v>459</v>
      </c>
      <c r="C9" s="42">
        <v>0</v>
      </c>
      <c r="D9" s="42">
        <v>339315</v>
      </c>
    </row>
    <row r="10" spans="1:5" s="92" customFormat="1" ht="10" x14ac:dyDescent="0.2">
      <c r="A10" s="94">
        <v>1112</v>
      </c>
      <c r="B10" s="92" t="s">
        <v>460</v>
      </c>
      <c r="C10" s="42">
        <v>10008093.09</v>
      </c>
      <c r="D10" s="42">
        <v>478537.1</v>
      </c>
    </row>
    <row r="11" spans="1:5" s="92" customFormat="1" ht="10" x14ac:dyDescent="0.2">
      <c r="A11" s="94">
        <v>1113</v>
      </c>
      <c r="B11" s="92" t="s">
        <v>461</v>
      </c>
      <c r="C11" s="42">
        <v>0</v>
      </c>
      <c r="D11" s="42">
        <v>0</v>
      </c>
    </row>
    <row r="12" spans="1:5" s="92" customFormat="1" ht="10" x14ac:dyDescent="0.2">
      <c r="A12" s="94">
        <v>1114</v>
      </c>
      <c r="B12" s="92" t="s">
        <v>277</v>
      </c>
      <c r="C12" s="42">
        <v>0</v>
      </c>
      <c r="D12" s="42">
        <v>0</v>
      </c>
    </row>
    <row r="13" spans="1:5" s="92" customFormat="1" ht="10" x14ac:dyDescent="0.2">
      <c r="A13" s="94">
        <v>1115</v>
      </c>
      <c r="B13" s="92" t="s">
        <v>278</v>
      </c>
      <c r="C13" s="42">
        <v>0</v>
      </c>
      <c r="D13" s="42">
        <v>0</v>
      </c>
    </row>
    <row r="14" spans="1:5" s="92" customFormat="1" ht="10" x14ac:dyDescent="0.2">
      <c r="A14" s="94">
        <v>1116</v>
      </c>
      <c r="B14" s="92" t="s">
        <v>462</v>
      </c>
      <c r="C14" s="42">
        <v>0</v>
      </c>
      <c r="D14" s="42">
        <v>0</v>
      </c>
    </row>
    <row r="15" spans="1:5" s="92" customFormat="1" ht="10" x14ac:dyDescent="0.2">
      <c r="A15" s="94">
        <v>1119</v>
      </c>
      <c r="B15" s="92" t="s">
        <v>463</v>
      </c>
      <c r="C15" s="42">
        <v>0</v>
      </c>
      <c r="D15" s="42">
        <v>0</v>
      </c>
    </row>
    <row r="16" spans="1:5" s="92" customFormat="1" ht="10.5" x14ac:dyDescent="0.25">
      <c r="A16" s="99">
        <v>1110</v>
      </c>
      <c r="B16" s="100" t="s">
        <v>464</v>
      </c>
      <c r="C16" s="101">
        <f>SUM(C9:C15)</f>
        <v>10008093.09</v>
      </c>
      <c r="D16" s="101">
        <f>SUM(D9:D15)</f>
        <v>817852.1</v>
      </c>
    </row>
    <row r="17" spans="1:4" s="92" customFormat="1" ht="10" x14ac:dyDescent="0.2">
      <c r="C17" s="42"/>
      <c r="D17" s="42"/>
    </row>
    <row r="18" spans="1:4" s="92" customFormat="1" ht="10" x14ac:dyDescent="0.2">
      <c r="C18" s="42"/>
      <c r="D18" s="42"/>
    </row>
    <row r="19" spans="1:4" s="92" customFormat="1" ht="10.5" x14ac:dyDescent="0.25">
      <c r="A19" s="91" t="s">
        <v>465</v>
      </c>
      <c r="B19" s="91"/>
      <c r="C19" s="45"/>
      <c r="D19" s="45"/>
    </row>
    <row r="20" spans="1:4" s="92" customFormat="1" ht="10.5" x14ac:dyDescent="0.25">
      <c r="A20" s="93" t="s">
        <v>80</v>
      </c>
      <c r="B20" s="93" t="s">
        <v>81</v>
      </c>
      <c r="C20" s="97">
        <v>2024</v>
      </c>
      <c r="D20" s="97">
        <v>2023</v>
      </c>
    </row>
    <row r="21" spans="1:4" s="92" customFormat="1" ht="10.5" x14ac:dyDescent="0.25">
      <c r="A21" s="99">
        <v>1230</v>
      </c>
      <c r="B21" s="100" t="s">
        <v>330</v>
      </c>
      <c r="C21" s="101">
        <f>SUM(C22:C28)</f>
        <v>0</v>
      </c>
      <c r="D21" s="101">
        <f>SUM(D22:D28)</f>
        <v>0</v>
      </c>
    </row>
    <row r="22" spans="1:4" s="92" customFormat="1" ht="10" x14ac:dyDescent="0.2">
      <c r="A22" s="94">
        <v>1231</v>
      </c>
      <c r="B22" s="92" t="s">
        <v>331</v>
      </c>
      <c r="C22" s="42">
        <v>0</v>
      </c>
      <c r="D22" s="42">
        <v>0</v>
      </c>
    </row>
    <row r="23" spans="1:4" s="92" customFormat="1" ht="10" x14ac:dyDescent="0.2">
      <c r="A23" s="94">
        <v>1232</v>
      </c>
      <c r="B23" s="92" t="s">
        <v>332</v>
      </c>
      <c r="C23" s="42">
        <v>0</v>
      </c>
      <c r="D23" s="42">
        <v>0</v>
      </c>
    </row>
    <row r="24" spans="1:4" s="92" customFormat="1" ht="10" x14ac:dyDescent="0.2">
      <c r="A24" s="94">
        <v>1233</v>
      </c>
      <c r="B24" s="92" t="s">
        <v>333</v>
      </c>
      <c r="C24" s="42">
        <v>0</v>
      </c>
      <c r="D24" s="42">
        <v>0</v>
      </c>
    </row>
    <row r="25" spans="1:4" s="92" customFormat="1" ht="10" x14ac:dyDescent="0.2">
      <c r="A25" s="94">
        <v>1234</v>
      </c>
      <c r="B25" s="92" t="s">
        <v>334</v>
      </c>
      <c r="C25" s="42">
        <v>0</v>
      </c>
      <c r="D25" s="42">
        <v>0</v>
      </c>
    </row>
    <row r="26" spans="1:4" s="92" customFormat="1" ht="10" x14ac:dyDescent="0.2">
      <c r="A26" s="94">
        <v>1235</v>
      </c>
      <c r="B26" s="92" t="s">
        <v>335</v>
      </c>
      <c r="C26" s="42">
        <v>0</v>
      </c>
      <c r="D26" s="42">
        <v>0</v>
      </c>
    </row>
    <row r="27" spans="1:4" s="92" customFormat="1" ht="10" x14ac:dyDescent="0.2">
      <c r="A27" s="94">
        <v>1236</v>
      </c>
      <c r="B27" s="92" t="s">
        <v>336</v>
      </c>
      <c r="C27" s="42">
        <v>0</v>
      </c>
      <c r="D27" s="42">
        <v>0</v>
      </c>
    </row>
    <row r="28" spans="1:4" s="92" customFormat="1" ht="10" x14ac:dyDescent="0.2">
      <c r="A28" s="94">
        <v>1239</v>
      </c>
      <c r="B28" s="92" t="s">
        <v>337</v>
      </c>
      <c r="C28" s="42">
        <v>0</v>
      </c>
      <c r="D28" s="42">
        <v>0</v>
      </c>
    </row>
    <row r="29" spans="1:4" s="92" customFormat="1" ht="10.5" x14ac:dyDescent="0.25">
      <c r="A29" s="99">
        <v>1240</v>
      </c>
      <c r="B29" s="100" t="s">
        <v>338</v>
      </c>
      <c r="C29" s="101">
        <f>SUM(C30:C37)</f>
        <v>759191.69</v>
      </c>
      <c r="D29" s="101">
        <f>SUM(D30:D37)</f>
        <v>11176262.58</v>
      </c>
    </row>
    <row r="30" spans="1:4" s="92" customFormat="1" ht="10" x14ac:dyDescent="0.2">
      <c r="A30" s="94">
        <v>1241</v>
      </c>
      <c r="B30" s="92" t="s">
        <v>339</v>
      </c>
      <c r="C30" s="42">
        <v>398004.47</v>
      </c>
      <c r="D30" s="42">
        <v>1891623.46</v>
      </c>
    </row>
    <row r="31" spans="1:4" s="92" customFormat="1" ht="10" x14ac:dyDescent="0.2">
      <c r="A31" s="94">
        <v>1242</v>
      </c>
      <c r="B31" s="92" t="s">
        <v>340</v>
      </c>
      <c r="C31" s="42">
        <v>81945.919999999998</v>
      </c>
      <c r="D31" s="42">
        <v>84639.12</v>
      </c>
    </row>
    <row r="32" spans="1:4" s="92" customFormat="1" ht="10" x14ac:dyDescent="0.2">
      <c r="A32" s="94">
        <v>1243</v>
      </c>
      <c r="B32" s="92" t="s">
        <v>341</v>
      </c>
      <c r="C32" s="42">
        <v>0</v>
      </c>
      <c r="D32" s="42">
        <v>0</v>
      </c>
    </row>
    <row r="33" spans="1:5" s="92" customFormat="1" ht="10" x14ac:dyDescent="0.2">
      <c r="A33" s="94">
        <v>1244</v>
      </c>
      <c r="B33" s="92" t="s">
        <v>342</v>
      </c>
      <c r="C33" s="42">
        <v>0</v>
      </c>
      <c r="D33" s="42">
        <v>0</v>
      </c>
    </row>
    <row r="34" spans="1:5" s="92" customFormat="1" ht="10" x14ac:dyDescent="0.2">
      <c r="A34" s="94">
        <v>1245</v>
      </c>
      <c r="B34" s="92" t="s">
        <v>343</v>
      </c>
      <c r="C34" s="42">
        <v>0</v>
      </c>
      <c r="D34" s="42">
        <v>0</v>
      </c>
    </row>
    <row r="35" spans="1:5" s="92" customFormat="1" ht="10" x14ac:dyDescent="0.2">
      <c r="A35" s="94">
        <v>1246</v>
      </c>
      <c r="B35" s="92" t="s">
        <v>344</v>
      </c>
      <c r="C35" s="42">
        <v>279241.3</v>
      </c>
      <c r="D35" s="42">
        <v>9200000</v>
      </c>
    </row>
    <row r="36" spans="1:5" s="92" customFormat="1" ht="10" x14ac:dyDescent="0.2">
      <c r="A36" s="94">
        <v>1247</v>
      </c>
      <c r="B36" s="92" t="s">
        <v>345</v>
      </c>
      <c r="C36" s="42">
        <v>0</v>
      </c>
      <c r="D36" s="42">
        <v>0</v>
      </c>
    </row>
    <row r="37" spans="1:5" s="92" customFormat="1" ht="10" x14ac:dyDescent="0.2">
      <c r="A37" s="94">
        <v>1248</v>
      </c>
      <c r="B37" s="92" t="s">
        <v>346</v>
      </c>
      <c r="C37" s="42">
        <v>0</v>
      </c>
      <c r="D37" s="42">
        <v>0</v>
      </c>
    </row>
    <row r="38" spans="1:5" s="92" customFormat="1" ht="10.5" x14ac:dyDescent="0.25">
      <c r="A38" s="102">
        <v>1250</v>
      </c>
      <c r="B38" s="103" t="s">
        <v>352</v>
      </c>
      <c r="C38" s="104">
        <f>SUM(C39:C43)</f>
        <v>0</v>
      </c>
      <c r="D38" s="104">
        <f>SUM(D39:D43)</f>
        <v>0</v>
      </c>
    </row>
    <row r="39" spans="1:5" s="92" customFormat="1" ht="10" x14ac:dyDescent="0.2">
      <c r="A39" s="105">
        <v>1251</v>
      </c>
      <c r="B39" s="106" t="s">
        <v>353</v>
      </c>
      <c r="C39" s="107">
        <v>0</v>
      </c>
      <c r="D39" s="107">
        <v>0</v>
      </c>
    </row>
    <row r="40" spans="1:5" s="92" customFormat="1" ht="10" x14ac:dyDescent="0.2">
      <c r="A40" s="105">
        <v>1252</v>
      </c>
      <c r="B40" s="106" t="s">
        <v>354</v>
      </c>
      <c r="C40" s="107">
        <v>0</v>
      </c>
      <c r="D40" s="107">
        <v>0</v>
      </c>
    </row>
    <row r="41" spans="1:5" s="92" customFormat="1" ht="10" x14ac:dyDescent="0.2">
      <c r="A41" s="105">
        <v>1253</v>
      </c>
      <c r="B41" s="106" t="s">
        <v>355</v>
      </c>
      <c r="C41" s="107">
        <v>0</v>
      </c>
      <c r="D41" s="107">
        <v>0</v>
      </c>
    </row>
    <row r="42" spans="1:5" s="92" customFormat="1" ht="10" x14ac:dyDescent="0.2">
      <c r="A42" s="105">
        <v>1254</v>
      </c>
      <c r="B42" s="106" t="s">
        <v>356</v>
      </c>
      <c r="C42" s="107">
        <v>0</v>
      </c>
      <c r="D42" s="107">
        <v>0</v>
      </c>
    </row>
    <row r="43" spans="1:5" s="92" customFormat="1" ht="10" x14ac:dyDescent="0.2">
      <c r="A43" s="105">
        <v>1259</v>
      </c>
      <c r="B43" s="106" t="s">
        <v>357</v>
      </c>
      <c r="C43" s="107">
        <v>0</v>
      </c>
      <c r="D43" s="107">
        <v>0</v>
      </c>
    </row>
    <row r="44" spans="1:5" s="92" customFormat="1" ht="10.5" x14ac:dyDescent="0.25">
      <c r="B44" s="108" t="s">
        <v>466</v>
      </c>
      <c r="C44" s="101">
        <f>C21+C29+C38</f>
        <v>759191.69</v>
      </c>
      <c r="D44" s="101">
        <f>D21+D29+D38</f>
        <v>11176262.58</v>
      </c>
    </row>
    <row r="45" spans="1:5" s="92" customFormat="1" ht="10" x14ac:dyDescent="0.2">
      <c r="C45" s="42"/>
      <c r="D45" s="42"/>
    </row>
    <row r="46" spans="1:5" s="92" customFormat="1" ht="10.5" x14ac:dyDescent="0.25">
      <c r="A46" s="91" t="s">
        <v>467</v>
      </c>
      <c r="B46" s="91"/>
      <c r="C46" s="45"/>
      <c r="D46" s="45"/>
      <c r="E46" s="96"/>
    </row>
    <row r="47" spans="1:5" s="92" customFormat="1" ht="10.5" x14ac:dyDescent="0.25">
      <c r="A47" s="93" t="s">
        <v>80</v>
      </c>
      <c r="B47" s="93" t="s">
        <v>81</v>
      </c>
      <c r="C47" s="97">
        <v>2024</v>
      </c>
      <c r="D47" s="97">
        <v>2023</v>
      </c>
      <c r="E47" s="98"/>
    </row>
    <row r="48" spans="1:5" s="92" customFormat="1" ht="10.5" x14ac:dyDescent="0.25">
      <c r="A48" s="99">
        <v>3210</v>
      </c>
      <c r="B48" s="100" t="s">
        <v>468</v>
      </c>
      <c r="C48" s="101">
        <v>-2632813.79</v>
      </c>
      <c r="D48" s="101">
        <v>7823854.1299999999</v>
      </c>
    </row>
    <row r="49" spans="1:4" s="92" customFormat="1" ht="10.5" x14ac:dyDescent="0.25">
      <c r="A49" s="94"/>
      <c r="B49" s="108" t="s">
        <v>469</v>
      </c>
      <c r="C49" s="101">
        <f>C54+C66+C94+C97+C50</f>
        <v>16477782.699999999</v>
      </c>
      <c r="D49" s="101">
        <f>D54+D66+D94+D97+D50</f>
        <v>7968219.0099999988</v>
      </c>
    </row>
    <row r="50" spans="1:4" s="92" customFormat="1" ht="10.5" x14ac:dyDescent="0.25">
      <c r="A50" s="109">
        <v>5100</v>
      </c>
      <c r="B50" s="110" t="s">
        <v>163</v>
      </c>
      <c r="C50" s="111">
        <f>SUM(C53+C51)</f>
        <v>0</v>
      </c>
      <c r="D50" s="111">
        <f>SUM(D53+D51)</f>
        <v>669543.88</v>
      </c>
    </row>
    <row r="51" spans="1:4" s="92" customFormat="1" ht="10.5" x14ac:dyDescent="0.25">
      <c r="A51" s="112">
        <v>5120</v>
      </c>
      <c r="B51" s="113" t="s">
        <v>316</v>
      </c>
      <c r="C51" s="101">
        <f>C52</f>
        <v>0</v>
      </c>
      <c r="D51" s="101">
        <f>D52</f>
        <v>0</v>
      </c>
    </row>
    <row r="52" spans="1:4" s="92" customFormat="1" ht="10" x14ac:dyDescent="0.2">
      <c r="A52" s="86">
        <v>5120</v>
      </c>
      <c r="B52" s="114" t="s">
        <v>316</v>
      </c>
      <c r="C52" s="42">
        <v>0</v>
      </c>
      <c r="D52" s="42">
        <v>0</v>
      </c>
    </row>
    <row r="53" spans="1:4" s="92" customFormat="1" ht="10" x14ac:dyDescent="0.2">
      <c r="A53" s="115">
        <v>5130</v>
      </c>
      <c r="B53" s="41" t="s">
        <v>470</v>
      </c>
      <c r="C53" s="116">
        <v>0</v>
      </c>
      <c r="D53" s="116">
        <v>669543.88</v>
      </c>
    </row>
    <row r="54" spans="1:4" s="92" customFormat="1" ht="10.5" x14ac:dyDescent="0.25">
      <c r="A54" s="99">
        <v>5400</v>
      </c>
      <c r="B54" s="100" t="s">
        <v>229</v>
      </c>
      <c r="C54" s="101">
        <f>C55+C57+C59+C61+C63</f>
        <v>0</v>
      </c>
      <c r="D54" s="101">
        <f>D55+D57+D59+D61+D63</f>
        <v>0</v>
      </c>
    </row>
    <row r="55" spans="1:4" s="92" customFormat="1" ht="10" x14ac:dyDescent="0.2">
      <c r="A55" s="94">
        <v>5410</v>
      </c>
      <c r="B55" s="92" t="s">
        <v>471</v>
      </c>
      <c r="C55" s="42">
        <f>C56</f>
        <v>0</v>
      </c>
      <c r="D55" s="42">
        <f>D56</f>
        <v>0</v>
      </c>
    </row>
    <row r="56" spans="1:4" s="92" customFormat="1" ht="10" x14ac:dyDescent="0.2">
      <c r="A56" s="94">
        <v>5411</v>
      </c>
      <c r="B56" s="92" t="s">
        <v>231</v>
      </c>
      <c r="C56" s="42">
        <v>0</v>
      </c>
      <c r="D56" s="42">
        <v>0</v>
      </c>
    </row>
    <row r="57" spans="1:4" s="92" customFormat="1" ht="10" x14ac:dyDescent="0.2">
      <c r="A57" s="94">
        <v>5420</v>
      </c>
      <c r="B57" s="92" t="s">
        <v>472</v>
      </c>
      <c r="C57" s="42">
        <f>C58</f>
        <v>0</v>
      </c>
      <c r="D57" s="42">
        <f>D58</f>
        <v>0</v>
      </c>
    </row>
    <row r="58" spans="1:4" s="92" customFormat="1" ht="10" x14ac:dyDescent="0.2">
      <c r="A58" s="94">
        <v>5421</v>
      </c>
      <c r="B58" s="92" t="s">
        <v>234</v>
      </c>
      <c r="C58" s="42">
        <v>0</v>
      </c>
      <c r="D58" s="42">
        <v>0</v>
      </c>
    </row>
    <row r="59" spans="1:4" s="92" customFormat="1" ht="10" x14ac:dyDescent="0.2">
      <c r="A59" s="94">
        <v>5430</v>
      </c>
      <c r="B59" s="92" t="s">
        <v>473</v>
      </c>
      <c r="C59" s="42">
        <f>C60</f>
        <v>0</v>
      </c>
      <c r="D59" s="42">
        <f>D60</f>
        <v>0</v>
      </c>
    </row>
    <row r="60" spans="1:4" s="92" customFormat="1" ht="10" x14ac:dyDescent="0.2">
      <c r="A60" s="94">
        <v>5431</v>
      </c>
      <c r="B60" s="92" t="s">
        <v>237</v>
      </c>
      <c r="C60" s="42">
        <v>0</v>
      </c>
      <c r="D60" s="42">
        <v>0</v>
      </c>
    </row>
    <row r="61" spans="1:4" s="92" customFormat="1" ht="10" x14ac:dyDescent="0.2">
      <c r="A61" s="94">
        <v>5440</v>
      </c>
      <c r="B61" s="92" t="s">
        <v>474</v>
      </c>
      <c r="C61" s="42">
        <f>C62</f>
        <v>0</v>
      </c>
      <c r="D61" s="42">
        <f>D62</f>
        <v>0</v>
      </c>
    </row>
    <row r="62" spans="1:4" s="92" customFormat="1" ht="10" x14ac:dyDescent="0.2">
      <c r="A62" s="94">
        <v>5441</v>
      </c>
      <c r="B62" s="92" t="s">
        <v>474</v>
      </c>
      <c r="C62" s="42">
        <v>0</v>
      </c>
      <c r="D62" s="42">
        <v>0</v>
      </c>
    </row>
    <row r="63" spans="1:4" s="92" customFormat="1" ht="10" x14ac:dyDescent="0.2">
      <c r="A63" s="94">
        <v>5450</v>
      </c>
      <c r="B63" s="92" t="s">
        <v>475</v>
      </c>
      <c r="C63" s="42">
        <f>SUM(C64:C65)</f>
        <v>0</v>
      </c>
      <c r="D63" s="42">
        <f>SUM(D64:D65)</f>
        <v>0</v>
      </c>
    </row>
    <row r="64" spans="1:4" s="92" customFormat="1" ht="10" x14ac:dyDescent="0.2">
      <c r="A64" s="94">
        <v>5451</v>
      </c>
      <c r="B64" s="92" t="s">
        <v>241</v>
      </c>
      <c r="C64" s="42">
        <v>0</v>
      </c>
      <c r="D64" s="42">
        <v>0</v>
      </c>
    </row>
    <row r="65" spans="1:4" s="92" customFormat="1" ht="10" x14ac:dyDescent="0.2">
      <c r="A65" s="94">
        <v>5452</v>
      </c>
      <c r="B65" s="92" t="s">
        <v>242</v>
      </c>
      <c r="C65" s="42">
        <v>0</v>
      </c>
      <c r="D65" s="42">
        <v>0</v>
      </c>
    </row>
    <row r="66" spans="1:4" s="92" customFormat="1" ht="10.5" x14ac:dyDescent="0.25">
      <c r="A66" s="99">
        <v>5500</v>
      </c>
      <c r="B66" s="100" t="s">
        <v>243</v>
      </c>
      <c r="C66" s="101">
        <f>C67+C76+C79+C85</f>
        <v>7421666.7699999996</v>
      </c>
      <c r="D66" s="101">
        <f>D67+D76+D79+D85</f>
        <v>1744185.9300000002</v>
      </c>
    </row>
    <row r="67" spans="1:4" s="92" customFormat="1" ht="10" x14ac:dyDescent="0.2">
      <c r="A67" s="94">
        <v>5510</v>
      </c>
      <c r="B67" s="92" t="s">
        <v>244</v>
      </c>
      <c r="C67" s="42">
        <f>SUM(C68:C75)</f>
        <v>7421660.1299999999</v>
      </c>
      <c r="D67" s="42">
        <f>SUM(D68:D75)</f>
        <v>1744183.33</v>
      </c>
    </row>
    <row r="68" spans="1:4" s="92" customFormat="1" ht="10" x14ac:dyDescent="0.2">
      <c r="A68" s="94">
        <v>5511</v>
      </c>
      <c r="B68" s="92" t="s">
        <v>245</v>
      </c>
      <c r="C68" s="42">
        <v>0</v>
      </c>
      <c r="D68" s="42">
        <v>0</v>
      </c>
    </row>
    <row r="69" spans="1:4" s="92" customFormat="1" ht="10" x14ac:dyDescent="0.2">
      <c r="A69" s="94">
        <v>5512</v>
      </c>
      <c r="B69" s="92" t="s">
        <v>246</v>
      </c>
      <c r="C69" s="42">
        <v>0</v>
      </c>
      <c r="D69" s="42">
        <v>0</v>
      </c>
    </row>
    <row r="70" spans="1:4" s="92" customFormat="1" ht="10" x14ac:dyDescent="0.2">
      <c r="A70" s="94">
        <v>5513</v>
      </c>
      <c r="B70" s="92" t="s">
        <v>247</v>
      </c>
      <c r="C70" s="42">
        <v>276871.39</v>
      </c>
      <c r="D70" s="42">
        <v>276871.40000000002</v>
      </c>
    </row>
    <row r="71" spans="1:4" s="92" customFormat="1" ht="10" x14ac:dyDescent="0.2">
      <c r="A71" s="94">
        <v>5514</v>
      </c>
      <c r="B71" s="92" t="s">
        <v>248</v>
      </c>
      <c r="C71" s="42">
        <v>0</v>
      </c>
      <c r="D71" s="42">
        <v>0</v>
      </c>
    </row>
    <row r="72" spans="1:4" s="92" customFormat="1" ht="10" x14ac:dyDescent="0.2">
      <c r="A72" s="94">
        <v>5515</v>
      </c>
      <c r="B72" s="92" t="s">
        <v>249</v>
      </c>
      <c r="C72" s="42">
        <v>2934008.61</v>
      </c>
      <c r="D72" s="42">
        <v>1467311.93</v>
      </c>
    </row>
    <row r="73" spans="1:4" s="92" customFormat="1" ht="10" x14ac:dyDescent="0.2">
      <c r="A73" s="94">
        <v>5516</v>
      </c>
      <c r="B73" s="92" t="s">
        <v>250</v>
      </c>
      <c r="C73" s="42">
        <v>0</v>
      </c>
      <c r="D73" s="42">
        <v>0</v>
      </c>
    </row>
    <row r="74" spans="1:4" s="92" customFormat="1" ht="10" x14ac:dyDescent="0.2">
      <c r="A74" s="94">
        <v>5517</v>
      </c>
      <c r="B74" s="92" t="s">
        <v>251</v>
      </c>
      <c r="C74" s="42">
        <v>0</v>
      </c>
      <c r="D74" s="42">
        <v>0</v>
      </c>
    </row>
    <row r="75" spans="1:4" s="92" customFormat="1" ht="10" x14ac:dyDescent="0.2">
      <c r="A75" s="94">
        <v>5518</v>
      </c>
      <c r="B75" s="92" t="s">
        <v>252</v>
      </c>
      <c r="C75" s="42">
        <v>4210780.13</v>
      </c>
      <c r="D75" s="42">
        <v>0</v>
      </c>
    </row>
    <row r="76" spans="1:4" s="92" customFormat="1" ht="10" x14ac:dyDescent="0.2">
      <c r="A76" s="94">
        <v>5520</v>
      </c>
      <c r="B76" s="92" t="s">
        <v>253</v>
      </c>
      <c r="C76" s="42">
        <f>SUM(C77:C78)</f>
        <v>0</v>
      </c>
      <c r="D76" s="42">
        <f>SUM(D77:D78)</f>
        <v>0</v>
      </c>
    </row>
    <row r="77" spans="1:4" s="92" customFormat="1" ht="10" x14ac:dyDescent="0.2">
      <c r="A77" s="94">
        <v>5521</v>
      </c>
      <c r="B77" s="92" t="s">
        <v>254</v>
      </c>
      <c r="C77" s="42">
        <v>0</v>
      </c>
      <c r="D77" s="42">
        <v>0</v>
      </c>
    </row>
    <row r="78" spans="1:4" s="92" customFormat="1" ht="10" x14ac:dyDescent="0.2">
      <c r="A78" s="94">
        <v>5522</v>
      </c>
      <c r="B78" s="92" t="s">
        <v>255</v>
      </c>
      <c r="C78" s="42">
        <v>0</v>
      </c>
      <c r="D78" s="42">
        <v>0</v>
      </c>
    </row>
    <row r="79" spans="1:4" s="92" customFormat="1" ht="10" x14ac:dyDescent="0.2">
      <c r="A79" s="94">
        <v>5530</v>
      </c>
      <c r="B79" s="92" t="s">
        <v>256</v>
      </c>
      <c r="C79" s="42">
        <f>SUM(C80:C84)</f>
        <v>0</v>
      </c>
      <c r="D79" s="42">
        <f>SUM(D80:D84)</f>
        <v>0</v>
      </c>
    </row>
    <row r="80" spans="1:4" s="92" customFormat="1" ht="10" x14ac:dyDescent="0.2">
      <c r="A80" s="94">
        <v>5531</v>
      </c>
      <c r="B80" s="92" t="s">
        <v>257</v>
      </c>
      <c r="C80" s="42">
        <v>0</v>
      </c>
      <c r="D80" s="42">
        <v>0</v>
      </c>
    </row>
    <row r="81" spans="1:4" s="92" customFormat="1" ht="10" x14ac:dyDescent="0.2">
      <c r="A81" s="94">
        <v>5532</v>
      </c>
      <c r="B81" s="92" t="s">
        <v>258</v>
      </c>
      <c r="C81" s="42">
        <v>0</v>
      </c>
      <c r="D81" s="42">
        <v>0</v>
      </c>
    </row>
    <row r="82" spans="1:4" s="92" customFormat="1" ht="10" x14ac:dyDescent="0.2">
      <c r="A82" s="94">
        <v>5533</v>
      </c>
      <c r="B82" s="92" t="s">
        <v>259</v>
      </c>
      <c r="C82" s="42">
        <v>0</v>
      </c>
      <c r="D82" s="42">
        <v>0</v>
      </c>
    </row>
    <row r="83" spans="1:4" s="92" customFormat="1" ht="10" x14ac:dyDescent="0.2">
      <c r="A83" s="94">
        <v>5534</v>
      </c>
      <c r="B83" s="92" t="s">
        <v>260</v>
      </c>
      <c r="C83" s="42">
        <v>0</v>
      </c>
      <c r="D83" s="42">
        <v>0</v>
      </c>
    </row>
    <row r="84" spans="1:4" s="92" customFormat="1" ht="10" x14ac:dyDescent="0.2">
      <c r="A84" s="94">
        <v>5535</v>
      </c>
      <c r="B84" s="92" t="s">
        <v>261</v>
      </c>
      <c r="C84" s="42">
        <v>0</v>
      </c>
      <c r="D84" s="42">
        <v>0</v>
      </c>
    </row>
    <row r="85" spans="1:4" s="92" customFormat="1" ht="10" x14ac:dyDescent="0.2">
      <c r="A85" s="94">
        <v>5590</v>
      </c>
      <c r="B85" s="92" t="s">
        <v>262</v>
      </c>
      <c r="C85" s="42">
        <f>SUM(C86:C93)</f>
        <v>6.64</v>
      </c>
      <c r="D85" s="42">
        <f>SUM(D86:D93)</f>
        <v>2.6</v>
      </c>
    </row>
    <row r="86" spans="1:4" s="92" customFormat="1" ht="10" x14ac:dyDescent="0.2">
      <c r="A86" s="94">
        <v>5591</v>
      </c>
      <c r="B86" s="92" t="s">
        <v>263</v>
      </c>
      <c r="C86" s="42">
        <v>0</v>
      </c>
      <c r="D86" s="42">
        <v>0</v>
      </c>
    </row>
    <row r="87" spans="1:4" s="92" customFormat="1" ht="10" x14ac:dyDescent="0.2">
      <c r="A87" s="94">
        <v>5592</v>
      </c>
      <c r="B87" s="92" t="s">
        <v>264</v>
      </c>
      <c r="C87" s="42">
        <v>0</v>
      </c>
      <c r="D87" s="42">
        <v>0</v>
      </c>
    </row>
    <row r="88" spans="1:4" s="92" customFormat="1" ht="10" x14ac:dyDescent="0.2">
      <c r="A88" s="94">
        <v>5593</v>
      </c>
      <c r="B88" s="92" t="s">
        <v>265</v>
      </c>
      <c r="C88" s="42">
        <v>0</v>
      </c>
      <c r="D88" s="42">
        <v>0</v>
      </c>
    </row>
    <row r="89" spans="1:4" s="92" customFormat="1" ht="10" x14ac:dyDescent="0.2">
      <c r="A89" s="94">
        <v>5594</v>
      </c>
      <c r="B89" s="92" t="s">
        <v>476</v>
      </c>
      <c r="C89" s="42">
        <v>0</v>
      </c>
      <c r="D89" s="42">
        <v>0</v>
      </c>
    </row>
    <row r="90" spans="1:4" s="92" customFormat="1" ht="10" x14ac:dyDescent="0.2">
      <c r="A90" s="94">
        <v>5595</v>
      </c>
      <c r="B90" s="92" t="s">
        <v>267</v>
      </c>
      <c r="C90" s="42">
        <v>0</v>
      </c>
      <c r="D90" s="42">
        <v>0</v>
      </c>
    </row>
    <row r="91" spans="1:4" s="92" customFormat="1" ht="10" x14ac:dyDescent="0.2">
      <c r="A91" s="94">
        <v>5596</v>
      </c>
      <c r="B91" s="92" t="s">
        <v>159</v>
      </c>
      <c r="C91" s="42">
        <v>0</v>
      </c>
      <c r="D91" s="42">
        <v>0</v>
      </c>
    </row>
    <row r="92" spans="1:4" s="92" customFormat="1" ht="10" x14ac:dyDescent="0.2">
      <c r="A92" s="94">
        <v>5597</v>
      </c>
      <c r="B92" s="92" t="s">
        <v>268</v>
      </c>
      <c r="C92" s="42">
        <v>0</v>
      </c>
      <c r="D92" s="42">
        <v>0</v>
      </c>
    </row>
    <row r="93" spans="1:4" s="92" customFormat="1" ht="10" x14ac:dyDescent="0.2">
      <c r="A93" s="94">
        <v>5599</v>
      </c>
      <c r="B93" s="92" t="s">
        <v>270</v>
      </c>
      <c r="C93" s="42">
        <v>6.64</v>
      </c>
      <c r="D93" s="42">
        <v>2.6</v>
      </c>
    </row>
    <row r="94" spans="1:4" s="92" customFormat="1" ht="10.5" x14ac:dyDescent="0.25">
      <c r="A94" s="99">
        <v>5600</v>
      </c>
      <c r="B94" s="100" t="s">
        <v>271</v>
      </c>
      <c r="C94" s="101">
        <f>C95</f>
        <v>0</v>
      </c>
      <c r="D94" s="101">
        <f>D95</f>
        <v>0</v>
      </c>
    </row>
    <row r="95" spans="1:4" s="92" customFormat="1" ht="10" x14ac:dyDescent="0.2">
      <c r="A95" s="94">
        <v>5610</v>
      </c>
      <c r="B95" s="92" t="s">
        <v>272</v>
      </c>
      <c r="C95" s="42">
        <f>C96</f>
        <v>0</v>
      </c>
      <c r="D95" s="42">
        <f>D96</f>
        <v>0</v>
      </c>
    </row>
    <row r="96" spans="1:4" s="92" customFormat="1" ht="10" x14ac:dyDescent="0.2">
      <c r="A96" s="94">
        <v>5611</v>
      </c>
      <c r="B96" s="92" t="s">
        <v>273</v>
      </c>
      <c r="C96" s="42">
        <v>0</v>
      </c>
      <c r="D96" s="42">
        <v>0</v>
      </c>
    </row>
    <row r="97" spans="1:4" s="92" customFormat="1" ht="10.5" x14ac:dyDescent="0.25">
      <c r="A97" s="99">
        <v>2110</v>
      </c>
      <c r="B97" s="117" t="s">
        <v>477</v>
      </c>
      <c r="C97" s="101">
        <f>SUM(C98:C102)</f>
        <v>9056115.9299999997</v>
      </c>
      <c r="D97" s="101">
        <f>SUM(D98:D102)</f>
        <v>5554489.1999999993</v>
      </c>
    </row>
    <row r="98" spans="1:4" s="92" customFormat="1" ht="10" x14ac:dyDescent="0.2">
      <c r="A98" s="94">
        <v>2111</v>
      </c>
      <c r="B98" s="92" t="s">
        <v>478</v>
      </c>
      <c r="C98" s="42">
        <v>0</v>
      </c>
      <c r="D98" s="42">
        <v>108000</v>
      </c>
    </row>
    <row r="99" spans="1:4" s="92" customFormat="1" ht="10" x14ac:dyDescent="0.2">
      <c r="A99" s="94">
        <v>2112</v>
      </c>
      <c r="B99" s="92" t="s">
        <v>479</v>
      </c>
      <c r="C99" s="42">
        <v>20387.37</v>
      </c>
      <c r="D99" s="42">
        <v>61654.02</v>
      </c>
    </row>
    <row r="100" spans="1:4" s="92" customFormat="1" ht="10" x14ac:dyDescent="0.2">
      <c r="A100" s="94">
        <v>2112</v>
      </c>
      <c r="B100" s="92" t="s">
        <v>480</v>
      </c>
      <c r="C100" s="42">
        <v>9035728.5600000005</v>
      </c>
      <c r="D100" s="42">
        <v>5384835.1799999997</v>
      </c>
    </row>
    <row r="101" spans="1:4" s="92" customFormat="1" ht="10" x14ac:dyDescent="0.2">
      <c r="A101" s="94">
        <v>2115</v>
      </c>
      <c r="B101" s="92" t="s">
        <v>481</v>
      </c>
      <c r="C101" s="42">
        <v>0</v>
      </c>
      <c r="D101" s="42">
        <v>0</v>
      </c>
    </row>
    <row r="102" spans="1:4" s="92" customFormat="1" ht="10" x14ac:dyDescent="0.2">
      <c r="A102" s="94">
        <v>2114</v>
      </c>
      <c r="B102" s="92" t="s">
        <v>482</v>
      </c>
      <c r="C102" s="42">
        <v>0</v>
      </c>
      <c r="D102" s="42">
        <v>0</v>
      </c>
    </row>
    <row r="103" spans="1:4" s="92" customFormat="1" ht="10.5" x14ac:dyDescent="0.25">
      <c r="A103" s="94"/>
      <c r="B103" s="108" t="s">
        <v>483</v>
      </c>
      <c r="C103" s="101">
        <f>+C104</f>
        <v>0</v>
      </c>
      <c r="D103" s="101">
        <f>+D104</f>
        <v>10621743.1</v>
      </c>
    </row>
    <row r="104" spans="1:4" s="92" customFormat="1" ht="10.5" x14ac:dyDescent="0.25">
      <c r="A104" s="109">
        <v>3100</v>
      </c>
      <c r="B104" s="118" t="s">
        <v>484</v>
      </c>
      <c r="C104" s="111">
        <f>SUM(C105:C108)</f>
        <v>0</v>
      </c>
      <c r="D104" s="111">
        <f>SUM(D105:D108)</f>
        <v>10621743.1</v>
      </c>
    </row>
    <row r="105" spans="1:4" s="92" customFormat="1" ht="10" x14ac:dyDescent="0.2">
      <c r="A105" s="115"/>
      <c r="B105" s="119" t="s">
        <v>485</v>
      </c>
      <c r="C105" s="116">
        <v>0</v>
      </c>
      <c r="D105" s="116">
        <v>10621743.1</v>
      </c>
    </row>
    <row r="106" spans="1:4" s="92" customFormat="1" ht="10" x14ac:dyDescent="0.2">
      <c r="A106" s="115"/>
      <c r="B106" s="119" t="s">
        <v>486</v>
      </c>
      <c r="C106" s="116">
        <v>0</v>
      </c>
      <c r="D106" s="116">
        <v>0</v>
      </c>
    </row>
    <row r="107" spans="1:4" s="92" customFormat="1" ht="10" x14ac:dyDescent="0.2">
      <c r="A107" s="115"/>
      <c r="B107" s="119" t="s">
        <v>487</v>
      </c>
      <c r="C107" s="116">
        <v>0</v>
      </c>
      <c r="D107" s="116">
        <v>0</v>
      </c>
    </row>
    <row r="108" spans="1:4" s="92" customFormat="1" ht="10" x14ac:dyDescent="0.2">
      <c r="A108" s="115"/>
      <c r="B108" s="119" t="s">
        <v>488</v>
      </c>
      <c r="C108" s="116">
        <v>0</v>
      </c>
      <c r="D108" s="116">
        <v>0</v>
      </c>
    </row>
    <row r="109" spans="1:4" s="92" customFormat="1" ht="10.5" x14ac:dyDescent="0.25">
      <c r="A109" s="115"/>
      <c r="B109" s="120" t="s">
        <v>489</v>
      </c>
      <c r="C109" s="111">
        <f>+C110</f>
        <v>1657637.92</v>
      </c>
      <c r="D109" s="111">
        <f>+D110</f>
        <v>0</v>
      </c>
    </row>
    <row r="110" spans="1:4" s="92" customFormat="1" ht="10.5" x14ac:dyDescent="0.25">
      <c r="A110" s="109">
        <v>1270</v>
      </c>
      <c r="B110" s="110" t="s">
        <v>358</v>
      </c>
      <c r="C110" s="111">
        <f>+C111</f>
        <v>1657637.92</v>
      </c>
      <c r="D110" s="111">
        <f>+D111</f>
        <v>0</v>
      </c>
    </row>
    <row r="111" spans="1:4" s="92" customFormat="1" ht="10" x14ac:dyDescent="0.2">
      <c r="A111" s="115">
        <v>1273</v>
      </c>
      <c r="B111" s="41" t="s">
        <v>490</v>
      </c>
      <c r="C111" s="116">
        <v>1657637.92</v>
      </c>
      <c r="D111" s="116">
        <v>0</v>
      </c>
    </row>
    <row r="112" spans="1:4" s="92" customFormat="1" ht="10.5" x14ac:dyDescent="0.25">
      <c r="A112" s="115"/>
      <c r="B112" s="120" t="s">
        <v>491</v>
      </c>
      <c r="C112" s="111">
        <f>+C113+C135</f>
        <v>59.31</v>
      </c>
      <c r="D112" s="111">
        <f>+D113+D135</f>
        <v>13510.79</v>
      </c>
    </row>
    <row r="113" spans="1:4" s="92" customFormat="1" ht="10.5" x14ac:dyDescent="0.25">
      <c r="A113" s="109">
        <v>4300</v>
      </c>
      <c r="B113" s="118" t="s">
        <v>492</v>
      </c>
      <c r="C113" s="111">
        <f>C127+C114+C117+C123+C125</f>
        <v>59.31</v>
      </c>
      <c r="D113" s="101">
        <f>D127+D114+D117+D123+D125</f>
        <v>10.79</v>
      </c>
    </row>
    <row r="114" spans="1:4" s="92" customFormat="1" ht="10.5" x14ac:dyDescent="0.25">
      <c r="A114" s="109">
        <v>4310</v>
      </c>
      <c r="B114" s="118" t="s">
        <v>144</v>
      </c>
      <c r="C114" s="111">
        <f>SUM(C115:C116)</f>
        <v>0</v>
      </c>
      <c r="D114" s="111">
        <f>SUM(D115:D116)</f>
        <v>0</v>
      </c>
    </row>
    <row r="115" spans="1:4" s="92" customFormat="1" ht="10" x14ac:dyDescent="0.2">
      <c r="A115" s="115">
        <v>4311</v>
      </c>
      <c r="B115" s="119" t="s">
        <v>145</v>
      </c>
      <c r="C115" s="116">
        <v>0</v>
      </c>
      <c r="D115" s="42">
        <v>0</v>
      </c>
    </row>
    <row r="116" spans="1:4" s="92" customFormat="1" ht="10" x14ac:dyDescent="0.2">
      <c r="A116" s="115">
        <v>4319</v>
      </c>
      <c r="B116" s="119" t="s">
        <v>146</v>
      </c>
      <c r="C116" s="116">
        <v>0</v>
      </c>
      <c r="D116" s="42">
        <v>0</v>
      </c>
    </row>
    <row r="117" spans="1:4" s="92" customFormat="1" ht="10.5" x14ac:dyDescent="0.25">
      <c r="A117" s="109">
        <v>4320</v>
      </c>
      <c r="B117" s="118" t="s">
        <v>147</v>
      </c>
      <c r="C117" s="111">
        <f>SUM(C118:C122)</f>
        <v>0</v>
      </c>
      <c r="D117" s="111">
        <f>SUM(D118:D122)</f>
        <v>0</v>
      </c>
    </row>
    <row r="118" spans="1:4" s="92" customFormat="1" ht="10" x14ac:dyDescent="0.2">
      <c r="A118" s="115">
        <v>4321</v>
      </c>
      <c r="B118" s="119" t="s">
        <v>148</v>
      </c>
      <c r="C118" s="116">
        <v>0</v>
      </c>
      <c r="D118" s="42">
        <v>0</v>
      </c>
    </row>
    <row r="119" spans="1:4" s="92" customFormat="1" ht="10" x14ac:dyDescent="0.2">
      <c r="A119" s="115">
        <v>4322</v>
      </c>
      <c r="B119" s="119" t="s">
        <v>149</v>
      </c>
      <c r="C119" s="116">
        <v>0</v>
      </c>
      <c r="D119" s="42">
        <v>0</v>
      </c>
    </row>
    <row r="120" spans="1:4" s="92" customFormat="1" ht="10" x14ac:dyDescent="0.2">
      <c r="A120" s="115">
        <v>4323</v>
      </c>
      <c r="B120" s="119" t="s">
        <v>150</v>
      </c>
      <c r="C120" s="116">
        <v>0</v>
      </c>
      <c r="D120" s="42">
        <v>0</v>
      </c>
    </row>
    <row r="121" spans="1:4" s="92" customFormat="1" ht="10" x14ac:dyDescent="0.2">
      <c r="A121" s="115">
        <v>4324</v>
      </c>
      <c r="B121" s="119" t="s">
        <v>151</v>
      </c>
      <c r="C121" s="116">
        <v>0</v>
      </c>
      <c r="D121" s="42">
        <v>0</v>
      </c>
    </row>
    <row r="122" spans="1:4" s="92" customFormat="1" ht="10" x14ac:dyDescent="0.2">
      <c r="A122" s="115">
        <v>4325</v>
      </c>
      <c r="B122" s="119" t="s">
        <v>152</v>
      </c>
      <c r="C122" s="116">
        <v>0</v>
      </c>
      <c r="D122" s="42">
        <v>0</v>
      </c>
    </row>
    <row r="123" spans="1:4" s="92" customFormat="1" ht="10.5" x14ac:dyDescent="0.25">
      <c r="A123" s="109">
        <v>4330</v>
      </c>
      <c r="B123" s="118" t="s">
        <v>153</v>
      </c>
      <c r="C123" s="111">
        <f>C124</f>
        <v>0</v>
      </c>
      <c r="D123" s="111">
        <f>D124</f>
        <v>0</v>
      </c>
    </row>
    <row r="124" spans="1:4" s="92" customFormat="1" ht="10" x14ac:dyDescent="0.2">
      <c r="A124" s="115">
        <v>4331</v>
      </c>
      <c r="B124" s="119" t="s">
        <v>153</v>
      </c>
      <c r="C124" s="116">
        <v>0</v>
      </c>
      <c r="D124" s="42">
        <v>0</v>
      </c>
    </row>
    <row r="125" spans="1:4" s="92" customFormat="1" ht="10.5" x14ac:dyDescent="0.25">
      <c r="A125" s="109">
        <v>4340</v>
      </c>
      <c r="B125" s="118" t="s">
        <v>154</v>
      </c>
      <c r="C125" s="111">
        <f>C126</f>
        <v>0</v>
      </c>
      <c r="D125" s="111">
        <f>D126</f>
        <v>0</v>
      </c>
    </row>
    <row r="126" spans="1:4" s="92" customFormat="1" ht="10" x14ac:dyDescent="0.2">
      <c r="A126" s="115">
        <v>4341</v>
      </c>
      <c r="B126" s="119" t="s">
        <v>154</v>
      </c>
      <c r="C126" s="116">
        <v>0</v>
      </c>
      <c r="D126" s="42">
        <v>0</v>
      </c>
    </row>
    <row r="127" spans="1:4" s="92" customFormat="1" ht="10.5" x14ac:dyDescent="0.25">
      <c r="A127" s="112">
        <v>4390</v>
      </c>
      <c r="B127" s="121" t="s">
        <v>155</v>
      </c>
      <c r="C127" s="122">
        <f>SUM(C128:C134)</f>
        <v>59.31</v>
      </c>
      <c r="D127" s="122">
        <f>SUM(D128:D134)</f>
        <v>10.79</v>
      </c>
    </row>
    <row r="128" spans="1:4" s="92" customFormat="1" ht="10" x14ac:dyDescent="0.2">
      <c r="A128" s="123">
        <v>4392</v>
      </c>
      <c r="B128" s="124" t="s">
        <v>156</v>
      </c>
      <c r="C128" s="125">
        <v>0</v>
      </c>
      <c r="D128" s="125">
        <v>0</v>
      </c>
    </row>
    <row r="129" spans="1:4" s="92" customFormat="1" ht="10" x14ac:dyDescent="0.2">
      <c r="A129" s="123">
        <v>4393</v>
      </c>
      <c r="B129" s="124" t="s">
        <v>157</v>
      </c>
      <c r="C129" s="125">
        <v>0</v>
      </c>
      <c r="D129" s="125">
        <v>0</v>
      </c>
    </row>
    <row r="130" spans="1:4" s="92" customFormat="1" ht="10" x14ac:dyDescent="0.2">
      <c r="A130" s="123">
        <v>4394</v>
      </c>
      <c r="B130" s="124" t="s">
        <v>158</v>
      </c>
      <c r="C130" s="125">
        <v>0</v>
      </c>
      <c r="D130" s="125">
        <v>0</v>
      </c>
    </row>
    <row r="131" spans="1:4" s="92" customFormat="1" ht="10" x14ac:dyDescent="0.2">
      <c r="A131" s="123">
        <v>4395</v>
      </c>
      <c r="B131" s="124" t="s">
        <v>159</v>
      </c>
      <c r="C131" s="125">
        <v>0</v>
      </c>
      <c r="D131" s="125">
        <v>0</v>
      </c>
    </row>
    <row r="132" spans="1:4" s="92" customFormat="1" ht="10" x14ac:dyDescent="0.2">
      <c r="A132" s="123">
        <v>4396</v>
      </c>
      <c r="B132" s="124" t="s">
        <v>160</v>
      </c>
      <c r="C132" s="125">
        <v>0</v>
      </c>
      <c r="D132" s="125">
        <v>0</v>
      </c>
    </row>
    <row r="133" spans="1:4" s="92" customFormat="1" ht="10" x14ac:dyDescent="0.2">
      <c r="A133" s="123">
        <v>4397</v>
      </c>
      <c r="B133" s="124" t="s">
        <v>161</v>
      </c>
      <c r="C133" s="125">
        <v>0</v>
      </c>
      <c r="D133" s="125">
        <v>0</v>
      </c>
    </row>
    <row r="134" spans="1:4" s="92" customFormat="1" ht="10" x14ac:dyDescent="0.2">
      <c r="A134" s="115">
        <v>4399</v>
      </c>
      <c r="B134" s="119" t="s">
        <v>155</v>
      </c>
      <c r="C134" s="116">
        <v>59.31</v>
      </c>
      <c r="D134" s="116">
        <v>10.79</v>
      </c>
    </row>
    <row r="135" spans="1:4" s="92" customFormat="1" ht="10.5" x14ac:dyDescent="0.25">
      <c r="A135" s="99">
        <v>1120</v>
      </c>
      <c r="B135" s="117" t="s">
        <v>493</v>
      </c>
      <c r="C135" s="101">
        <f>SUM(C136:C144)</f>
        <v>0</v>
      </c>
      <c r="D135" s="101">
        <f>SUM(D136:D144)</f>
        <v>13500</v>
      </c>
    </row>
    <row r="136" spans="1:4" s="92" customFormat="1" ht="10" x14ac:dyDescent="0.2">
      <c r="A136" s="94">
        <v>1124</v>
      </c>
      <c r="B136" s="126" t="s">
        <v>494</v>
      </c>
      <c r="C136" s="127">
        <v>0</v>
      </c>
      <c r="D136" s="42">
        <v>0</v>
      </c>
    </row>
    <row r="137" spans="1:4" s="92" customFormat="1" ht="10" x14ac:dyDescent="0.2">
      <c r="A137" s="94">
        <v>1124</v>
      </c>
      <c r="B137" s="126" t="s">
        <v>495</v>
      </c>
      <c r="C137" s="127">
        <v>0</v>
      </c>
      <c r="D137" s="42">
        <v>0</v>
      </c>
    </row>
    <row r="138" spans="1:4" s="92" customFormat="1" ht="10" x14ac:dyDescent="0.2">
      <c r="A138" s="94">
        <v>1124</v>
      </c>
      <c r="B138" s="126" t="s">
        <v>496</v>
      </c>
      <c r="C138" s="127">
        <v>0</v>
      </c>
      <c r="D138" s="42">
        <v>0</v>
      </c>
    </row>
    <row r="139" spans="1:4" s="92" customFormat="1" ht="10" x14ac:dyDescent="0.2">
      <c r="A139" s="94">
        <v>1124</v>
      </c>
      <c r="B139" s="126" t="s">
        <v>497</v>
      </c>
      <c r="C139" s="127">
        <v>0</v>
      </c>
      <c r="D139" s="42">
        <v>0</v>
      </c>
    </row>
    <row r="140" spans="1:4" s="92" customFormat="1" ht="10" x14ac:dyDescent="0.2">
      <c r="A140" s="94">
        <v>1124</v>
      </c>
      <c r="B140" s="126" t="s">
        <v>498</v>
      </c>
      <c r="C140" s="42">
        <v>0</v>
      </c>
      <c r="D140" s="42">
        <v>0</v>
      </c>
    </row>
    <row r="141" spans="1:4" s="92" customFormat="1" ht="10" x14ac:dyDescent="0.2">
      <c r="A141" s="94">
        <v>1124</v>
      </c>
      <c r="B141" s="126" t="s">
        <v>499</v>
      </c>
      <c r="C141" s="42">
        <v>0</v>
      </c>
      <c r="D141" s="42">
        <v>0</v>
      </c>
    </row>
    <row r="142" spans="1:4" s="92" customFormat="1" ht="10" x14ac:dyDescent="0.2">
      <c r="A142" s="94">
        <v>1122</v>
      </c>
      <c r="B142" s="126" t="s">
        <v>500</v>
      </c>
      <c r="C142" s="42">
        <v>0</v>
      </c>
      <c r="D142" s="42">
        <v>13500</v>
      </c>
    </row>
    <row r="143" spans="1:4" s="92" customFormat="1" ht="10" x14ac:dyDescent="0.2">
      <c r="A143" s="94">
        <v>1122</v>
      </c>
      <c r="B143" s="126" t="s">
        <v>501</v>
      </c>
      <c r="C143" s="127">
        <v>0</v>
      </c>
      <c r="D143" s="42">
        <v>0</v>
      </c>
    </row>
    <row r="144" spans="1:4" s="92" customFormat="1" ht="10" x14ac:dyDescent="0.2">
      <c r="A144" s="94">
        <v>1122</v>
      </c>
      <c r="B144" s="126" t="s">
        <v>502</v>
      </c>
      <c r="C144" s="42">
        <v>0</v>
      </c>
      <c r="D144" s="42">
        <v>0</v>
      </c>
    </row>
    <row r="145" spans="1:4" s="92" customFormat="1" ht="10.5" x14ac:dyDescent="0.25">
      <c r="A145" s="94"/>
      <c r="B145" s="128" t="s">
        <v>503</v>
      </c>
      <c r="C145" s="101">
        <f>C48+C49+C103-C109-C112</f>
        <v>12187271.68</v>
      </c>
      <c r="D145" s="101">
        <f>D48+D49+D103-D109-D112</f>
        <v>26400305.449999999</v>
      </c>
    </row>
    <row r="146" spans="1:4" s="92" customFormat="1" ht="10" x14ac:dyDescent="0.2">
      <c r="C146" s="42"/>
      <c r="D146" s="42"/>
    </row>
    <row r="147" spans="1:4" s="92" customFormat="1" ht="10" x14ac:dyDescent="0.2">
      <c r="B147" s="92" t="s">
        <v>69</v>
      </c>
      <c r="C147" s="42"/>
      <c r="D147" s="42"/>
    </row>
    <row r="148" spans="1:4" s="92" customFormat="1" ht="10" x14ac:dyDescent="0.2">
      <c r="C148" s="42"/>
      <c r="D148" s="42"/>
    </row>
    <row r="149" spans="1:4" s="92" customFormat="1" ht="10" x14ac:dyDescent="0.2">
      <c r="C149" s="42"/>
      <c r="D149" s="42"/>
    </row>
    <row r="150" spans="1:4" s="92" customFormat="1" ht="10" x14ac:dyDescent="0.2">
      <c r="C150" s="42"/>
      <c r="D150" s="42"/>
    </row>
    <row r="151" spans="1:4" s="92" customFormat="1" ht="10" x14ac:dyDescent="0.2">
      <c r="C151" s="42"/>
      <c r="D151" s="42"/>
    </row>
    <row r="152" spans="1:4" s="92" customFormat="1" ht="10" x14ac:dyDescent="0.2">
      <c r="B152" s="29" t="s">
        <v>70</v>
      </c>
      <c r="C152" s="42"/>
      <c r="D152" s="88" t="s">
        <v>71</v>
      </c>
    </row>
    <row r="153" spans="1:4" s="92" customFormat="1" ht="10" x14ac:dyDescent="0.2">
      <c r="B153" s="30" t="s">
        <v>72</v>
      </c>
      <c r="C153" s="42"/>
      <c r="D153" s="88" t="s">
        <v>73</v>
      </c>
    </row>
    <row r="154" spans="1:4" s="92" customFormat="1" ht="10" x14ac:dyDescent="0.2">
      <c r="B154" s="30" t="s">
        <v>74</v>
      </c>
      <c r="C154" s="42"/>
      <c r="D154" s="88" t="s">
        <v>75</v>
      </c>
    </row>
    <row r="155" spans="1:4" s="92" customFormat="1" ht="10" x14ac:dyDescent="0.2">
      <c r="C155" s="42"/>
      <c r="D155" s="42"/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6C19B633-49DA-4636-9120-CE9303DA4931}"/>
    <dataValidation allowBlank="1" showInputMessage="1" showErrorMessage="1" prompt="Saldo al 31 de diciembre del año anterior que se presenta" sqref="D8 D47 D20" xr:uid="{2BABBE2B-F07D-4DFF-9AAA-EC5AB0D02C48}"/>
    <dataValidation allowBlank="1" showInputMessage="1" showErrorMessage="1" prompt="Importe del trimestre anterior" sqref="D63 D54 C49:D49 C54:C65" xr:uid="{7F6FAFC5-FE99-4203-8052-5F3833DF0C97}"/>
  </dataValidation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3D9F-E4FD-4DC1-ABA9-5EEB1B11FC2D}">
  <sheetPr>
    <tabColor rgb="FF0070C0"/>
  </sheetPr>
  <dimension ref="A1:C32"/>
  <sheetViews>
    <sheetView showGridLines="0" workbookViewId="0">
      <selection sqref="A1:E48"/>
    </sheetView>
  </sheetViews>
  <sheetFormatPr baseColWidth="10" defaultColWidth="16.77734375" defaultRowHeight="15" customHeight="1" x14ac:dyDescent="0.35"/>
  <cols>
    <col min="1" max="1" width="4.6640625" style="4" customWidth="1"/>
    <col min="2" max="2" width="73.6640625" style="4" customWidth="1"/>
    <col min="3" max="3" width="20.77734375" style="65" customWidth="1"/>
    <col min="4" max="26" width="13.33203125" style="4" customWidth="1"/>
    <col min="27" max="16384" width="16.77734375" style="4"/>
  </cols>
  <sheetData>
    <row r="1" spans="1:3" ht="11.25" customHeight="1" x14ac:dyDescent="0.35">
      <c r="A1" s="129" t="str">
        <f>'Notas ESF'!A1</f>
        <v>Forum Cultural Guanajuato</v>
      </c>
      <c r="B1" s="130"/>
      <c r="C1" s="131"/>
    </row>
    <row r="2" spans="1:3" ht="11.25" customHeight="1" x14ac:dyDescent="0.35">
      <c r="A2" s="132" t="s">
        <v>504</v>
      </c>
      <c r="B2" s="33"/>
      <c r="C2" s="133"/>
    </row>
    <row r="3" spans="1:3" ht="11.25" customHeight="1" x14ac:dyDescent="0.35">
      <c r="A3" s="132" t="str">
        <f>'Notas ESF'!A3</f>
        <v>Del 1 de Enero al 31 de Diciembre de 2024</v>
      </c>
      <c r="B3" s="33"/>
      <c r="C3" s="133"/>
    </row>
    <row r="4" spans="1:3" ht="9.75" customHeight="1" x14ac:dyDescent="0.35">
      <c r="A4" s="134" t="s">
        <v>505</v>
      </c>
      <c r="B4" s="135"/>
      <c r="C4" s="136"/>
    </row>
    <row r="5" spans="1:3" ht="9.75" customHeight="1" x14ac:dyDescent="0.35">
      <c r="A5" s="137" t="s">
        <v>506</v>
      </c>
      <c r="B5" s="138"/>
      <c r="C5" s="139">
        <v>2024</v>
      </c>
    </row>
    <row r="6" spans="1:3" s="142" customFormat="1" ht="10.5" x14ac:dyDescent="0.2">
      <c r="A6" s="140" t="s">
        <v>507</v>
      </c>
      <c r="B6" s="140"/>
      <c r="C6" s="141">
        <v>149462557.05000001</v>
      </c>
    </row>
    <row r="7" spans="1:3" s="142" customFormat="1" ht="10.5" x14ac:dyDescent="0.2">
      <c r="B7" s="143"/>
      <c r="C7" s="144"/>
    </row>
    <row r="8" spans="1:3" s="142" customFormat="1" ht="10.5" x14ac:dyDescent="0.2">
      <c r="A8" s="145" t="s">
        <v>508</v>
      </c>
      <c r="B8" s="145"/>
      <c r="C8" s="146">
        <f>SUM(C9:C14)</f>
        <v>59.31</v>
      </c>
    </row>
    <row r="9" spans="1:3" s="142" customFormat="1" ht="10" x14ac:dyDescent="0.2">
      <c r="A9" s="147" t="s">
        <v>509</v>
      </c>
      <c r="B9" s="148" t="s">
        <v>144</v>
      </c>
      <c r="C9" s="149">
        <v>0</v>
      </c>
    </row>
    <row r="10" spans="1:3" s="142" customFormat="1" ht="10" x14ac:dyDescent="0.2">
      <c r="A10" s="150" t="s">
        <v>510</v>
      </c>
      <c r="B10" s="151" t="s">
        <v>511</v>
      </c>
      <c r="C10" s="149">
        <v>0</v>
      </c>
    </row>
    <row r="11" spans="1:3" s="142" customFormat="1" ht="10" x14ac:dyDescent="0.2">
      <c r="A11" s="150" t="s">
        <v>512</v>
      </c>
      <c r="B11" s="151" t="s">
        <v>153</v>
      </c>
      <c r="C11" s="149">
        <v>0</v>
      </c>
    </row>
    <row r="12" spans="1:3" s="142" customFormat="1" ht="10" x14ac:dyDescent="0.2">
      <c r="A12" s="150" t="s">
        <v>513</v>
      </c>
      <c r="B12" s="151" t="s">
        <v>154</v>
      </c>
      <c r="C12" s="149">
        <v>0</v>
      </c>
    </row>
    <row r="13" spans="1:3" s="142" customFormat="1" ht="10" x14ac:dyDescent="0.2">
      <c r="A13" s="150" t="s">
        <v>514</v>
      </c>
      <c r="B13" s="151" t="s">
        <v>155</v>
      </c>
      <c r="C13" s="149">
        <v>0</v>
      </c>
    </row>
    <row r="14" spans="1:3" s="142" customFormat="1" ht="10" x14ac:dyDescent="0.2">
      <c r="A14" s="152" t="s">
        <v>515</v>
      </c>
      <c r="B14" s="153" t="s">
        <v>516</v>
      </c>
      <c r="C14" s="149">
        <v>59.31</v>
      </c>
    </row>
    <row r="15" spans="1:3" s="142" customFormat="1" ht="10" x14ac:dyDescent="0.2">
      <c r="B15" s="154"/>
      <c r="C15" s="155"/>
    </row>
    <row r="16" spans="1:3" s="142" customFormat="1" ht="10.5" x14ac:dyDescent="0.2">
      <c r="A16" s="145" t="s">
        <v>517</v>
      </c>
      <c r="B16" s="143"/>
      <c r="C16" s="146">
        <f>SUM(C17:C19)</f>
        <v>0</v>
      </c>
    </row>
    <row r="17" spans="1:3" s="142" customFormat="1" ht="10" x14ac:dyDescent="0.2">
      <c r="A17" s="156">
        <v>3.1</v>
      </c>
      <c r="B17" s="151" t="s">
        <v>518</v>
      </c>
      <c r="C17" s="149">
        <v>0</v>
      </c>
    </row>
    <row r="18" spans="1:3" s="142" customFormat="1" ht="10" x14ac:dyDescent="0.2">
      <c r="A18" s="157">
        <v>3.2</v>
      </c>
      <c r="B18" s="151" t="s">
        <v>519</v>
      </c>
      <c r="C18" s="149">
        <v>0</v>
      </c>
    </row>
    <row r="19" spans="1:3" s="142" customFormat="1" ht="10" x14ac:dyDescent="0.2">
      <c r="A19" s="157">
        <v>3.3</v>
      </c>
      <c r="B19" s="153" t="s">
        <v>520</v>
      </c>
      <c r="C19" s="158">
        <v>0</v>
      </c>
    </row>
    <row r="20" spans="1:3" s="142" customFormat="1" ht="10" x14ac:dyDescent="0.2">
      <c r="B20" s="159"/>
      <c r="C20" s="160"/>
    </row>
    <row r="21" spans="1:3" s="142" customFormat="1" ht="10.5" x14ac:dyDescent="0.2">
      <c r="A21" s="161" t="s">
        <v>521</v>
      </c>
      <c r="B21" s="161"/>
      <c r="C21" s="141">
        <f>C6+C8-C16</f>
        <v>149462616.36000001</v>
      </c>
    </row>
    <row r="22" spans="1:3" s="142" customFormat="1" ht="10" x14ac:dyDescent="0.2">
      <c r="C22" s="125"/>
    </row>
    <row r="23" spans="1:3" s="142" customFormat="1" ht="10" x14ac:dyDescent="0.2">
      <c r="B23" s="142" t="s">
        <v>69</v>
      </c>
      <c r="C23" s="125"/>
    </row>
    <row r="24" spans="1:3" s="142" customFormat="1" ht="10" x14ac:dyDescent="0.2">
      <c r="C24" s="125"/>
    </row>
    <row r="25" spans="1:3" s="142" customFormat="1" ht="10" x14ac:dyDescent="0.2">
      <c r="C25" s="125"/>
    </row>
    <row r="26" spans="1:3" s="142" customFormat="1" ht="10" x14ac:dyDescent="0.2">
      <c r="C26" s="125"/>
    </row>
    <row r="27" spans="1:3" s="142" customFormat="1" ht="10" x14ac:dyDescent="0.2">
      <c r="C27" s="125"/>
    </row>
    <row r="28" spans="1:3" s="142" customFormat="1" ht="10" x14ac:dyDescent="0.2">
      <c r="C28" s="125"/>
    </row>
    <row r="29" spans="1:3" s="142" customFormat="1" ht="10" x14ac:dyDescent="0.2">
      <c r="B29" s="29" t="s">
        <v>70</v>
      </c>
      <c r="C29" s="88" t="s">
        <v>71</v>
      </c>
    </row>
    <row r="30" spans="1:3" s="142" customFormat="1" ht="10" x14ac:dyDescent="0.2">
      <c r="B30" s="30" t="s">
        <v>72</v>
      </c>
      <c r="C30" s="88" t="s">
        <v>73</v>
      </c>
    </row>
    <row r="31" spans="1:3" s="142" customFormat="1" ht="10" x14ac:dyDescent="0.2">
      <c r="B31" s="30" t="s">
        <v>74</v>
      </c>
      <c r="C31" s="88" t="s">
        <v>75</v>
      </c>
    </row>
    <row r="32" spans="1:3" s="142" customFormat="1" ht="10" x14ac:dyDescent="0.2">
      <c r="C32" s="125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169B-AD89-44B8-B859-8CFA98955BD0}">
  <sheetPr>
    <tabColor rgb="FF0070C0"/>
  </sheetPr>
  <dimension ref="A1:C50"/>
  <sheetViews>
    <sheetView showGridLines="0" workbookViewId="0">
      <selection sqref="A1:E48"/>
    </sheetView>
  </sheetViews>
  <sheetFormatPr baseColWidth="10" defaultColWidth="16.77734375" defaultRowHeight="15" customHeight="1" x14ac:dyDescent="0.35"/>
  <cols>
    <col min="1" max="1" width="4.44140625" style="4" customWidth="1"/>
    <col min="2" max="2" width="72.44140625" style="4" customWidth="1"/>
    <col min="3" max="3" width="46.109375" style="65" customWidth="1"/>
    <col min="4" max="26" width="13.33203125" style="4" customWidth="1"/>
    <col min="27" max="16384" width="16.77734375" style="4"/>
  </cols>
  <sheetData>
    <row r="1" spans="1:3" ht="11.25" customHeight="1" x14ac:dyDescent="0.35">
      <c r="A1" s="162" t="str">
        <f>'Notas ESF'!A1</f>
        <v>Forum Cultural Guanajuato</v>
      </c>
      <c r="B1" s="130"/>
      <c r="C1" s="131"/>
    </row>
    <row r="2" spans="1:3" ht="11.25" customHeight="1" x14ac:dyDescent="0.35">
      <c r="A2" s="163" t="s">
        <v>522</v>
      </c>
      <c r="B2" s="33"/>
      <c r="C2" s="133"/>
    </row>
    <row r="3" spans="1:3" ht="11.25" customHeight="1" x14ac:dyDescent="0.35">
      <c r="A3" s="163" t="str">
        <f>'Notas a los Edos Financieros'!B3</f>
        <v>Del 1 de Enero al 31 de Diciembre de 2024</v>
      </c>
      <c r="B3" s="33"/>
      <c r="C3" s="133"/>
    </row>
    <row r="4" spans="1:3" ht="9.75" customHeight="1" x14ac:dyDescent="0.35">
      <c r="A4" s="134" t="s">
        <v>505</v>
      </c>
      <c r="B4" s="135"/>
      <c r="C4" s="136"/>
    </row>
    <row r="5" spans="1:3" ht="11.25" customHeight="1" x14ac:dyDescent="0.35">
      <c r="A5" s="137" t="s">
        <v>506</v>
      </c>
      <c r="B5" s="138"/>
      <c r="C5" s="139">
        <v>2024</v>
      </c>
    </row>
    <row r="6" spans="1:3" s="142" customFormat="1" ht="10.5" x14ac:dyDescent="0.2">
      <c r="A6" s="164" t="s">
        <v>523</v>
      </c>
      <c r="B6" s="140"/>
      <c r="C6" s="165">
        <v>144612312.71000001</v>
      </c>
    </row>
    <row r="7" spans="1:3" s="142" customFormat="1" ht="10.5" x14ac:dyDescent="0.2">
      <c r="A7" s="166"/>
      <c r="B7" s="143"/>
      <c r="C7" s="144"/>
    </row>
    <row r="8" spans="1:3" s="142" customFormat="1" ht="10.5" x14ac:dyDescent="0.2">
      <c r="A8" s="145" t="s">
        <v>524</v>
      </c>
      <c r="B8" s="167"/>
      <c r="C8" s="146">
        <f>SUM(C9:C29)</f>
        <v>2416829.61</v>
      </c>
    </row>
    <row r="9" spans="1:3" s="142" customFormat="1" ht="10" x14ac:dyDescent="0.2">
      <c r="A9" s="168">
        <v>2.1</v>
      </c>
      <c r="B9" s="169" t="s">
        <v>174</v>
      </c>
      <c r="C9" s="170">
        <v>0</v>
      </c>
    </row>
    <row r="10" spans="1:3" s="142" customFormat="1" ht="10" x14ac:dyDescent="0.2">
      <c r="A10" s="168">
        <v>2.2000000000000002</v>
      </c>
      <c r="B10" s="169" t="s">
        <v>171</v>
      </c>
      <c r="C10" s="170">
        <v>0</v>
      </c>
    </row>
    <row r="11" spans="1:3" s="142" customFormat="1" ht="10" x14ac:dyDescent="0.2">
      <c r="A11" s="171">
        <v>2.2999999999999998</v>
      </c>
      <c r="B11" s="172" t="s">
        <v>339</v>
      </c>
      <c r="C11" s="170">
        <v>398004.47</v>
      </c>
    </row>
    <row r="12" spans="1:3" s="142" customFormat="1" ht="10" x14ac:dyDescent="0.2">
      <c r="A12" s="171">
        <v>2.4</v>
      </c>
      <c r="B12" s="172" t="s">
        <v>340</v>
      </c>
      <c r="C12" s="170">
        <v>81945.919999999998</v>
      </c>
    </row>
    <row r="13" spans="1:3" s="142" customFormat="1" ht="10" x14ac:dyDescent="0.2">
      <c r="A13" s="171">
        <v>2.5</v>
      </c>
      <c r="B13" s="172" t="s">
        <v>341</v>
      </c>
      <c r="C13" s="170">
        <v>0</v>
      </c>
    </row>
    <row r="14" spans="1:3" s="142" customFormat="1" ht="10" x14ac:dyDescent="0.2">
      <c r="A14" s="171">
        <v>2.6</v>
      </c>
      <c r="B14" s="172" t="s">
        <v>342</v>
      </c>
      <c r="C14" s="170">
        <v>0</v>
      </c>
    </row>
    <row r="15" spans="1:3" s="142" customFormat="1" ht="10" x14ac:dyDescent="0.2">
      <c r="A15" s="171">
        <v>2.7</v>
      </c>
      <c r="B15" s="172" t="s">
        <v>343</v>
      </c>
      <c r="C15" s="170">
        <v>0</v>
      </c>
    </row>
    <row r="16" spans="1:3" s="142" customFormat="1" ht="10" x14ac:dyDescent="0.2">
      <c r="A16" s="171">
        <v>2.8</v>
      </c>
      <c r="B16" s="172" t="s">
        <v>344</v>
      </c>
      <c r="C16" s="170">
        <v>279241.3</v>
      </c>
    </row>
    <row r="17" spans="1:3" s="142" customFormat="1" ht="10" x14ac:dyDescent="0.2">
      <c r="A17" s="171">
        <v>2.9</v>
      </c>
      <c r="B17" s="172" t="s">
        <v>346</v>
      </c>
      <c r="C17" s="170">
        <v>0</v>
      </c>
    </row>
    <row r="18" spans="1:3" s="142" customFormat="1" ht="10" x14ac:dyDescent="0.2">
      <c r="A18" s="171" t="s">
        <v>525</v>
      </c>
      <c r="B18" s="172" t="s">
        <v>526</v>
      </c>
      <c r="C18" s="170">
        <v>0</v>
      </c>
    </row>
    <row r="19" spans="1:3" s="142" customFormat="1" ht="10" x14ac:dyDescent="0.2">
      <c r="A19" s="171" t="s">
        <v>527</v>
      </c>
      <c r="B19" s="172" t="s">
        <v>352</v>
      </c>
      <c r="C19" s="170">
        <v>0</v>
      </c>
    </row>
    <row r="20" spans="1:3" s="142" customFormat="1" ht="10" x14ac:dyDescent="0.2">
      <c r="A20" s="171" t="s">
        <v>528</v>
      </c>
      <c r="B20" s="172" t="s">
        <v>529</v>
      </c>
      <c r="C20" s="170">
        <v>0</v>
      </c>
    </row>
    <row r="21" spans="1:3" s="142" customFormat="1" ht="10" x14ac:dyDescent="0.2">
      <c r="A21" s="171" t="s">
        <v>530</v>
      </c>
      <c r="B21" s="172" t="s">
        <v>531</v>
      </c>
      <c r="C21" s="170">
        <v>0</v>
      </c>
    </row>
    <row r="22" spans="1:3" s="142" customFormat="1" ht="10" x14ac:dyDescent="0.2">
      <c r="A22" s="171" t="s">
        <v>532</v>
      </c>
      <c r="B22" s="172" t="s">
        <v>533</v>
      </c>
      <c r="C22" s="170">
        <v>0</v>
      </c>
    </row>
    <row r="23" spans="1:3" s="142" customFormat="1" ht="10" x14ac:dyDescent="0.2">
      <c r="A23" s="171" t="s">
        <v>534</v>
      </c>
      <c r="B23" s="172" t="s">
        <v>535</v>
      </c>
      <c r="C23" s="170">
        <v>0</v>
      </c>
    </row>
    <row r="24" spans="1:3" s="142" customFormat="1" ht="10" x14ac:dyDescent="0.2">
      <c r="A24" s="171" t="s">
        <v>536</v>
      </c>
      <c r="B24" s="172" t="s">
        <v>537</v>
      </c>
      <c r="C24" s="170">
        <v>0</v>
      </c>
    </row>
    <row r="25" spans="1:3" s="142" customFormat="1" ht="10" x14ac:dyDescent="0.2">
      <c r="A25" s="171" t="s">
        <v>538</v>
      </c>
      <c r="B25" s="172" t="s">
        <v>539</v>
      </c>
      <c r="C25" s="170">
        <v>0</v>
      </c>
    </row>
    <row r="26" spans="1:3" s="142" customFormat="1" ht="10" x14ac:dyDescent="0.2">
      <c r="A26" s="171" t="s">
        <v>540</v>
      </c>
      <c r="B26" s="172" t="s">
        <v>541</v>
      </c>
      <c r="C26" s="170">
        <v>0</v>
      </c>
    </row>
    <row r="27" spans="1:3" s="142" customFormat="1" ht="10" x14ac:dyDescent="0.2">
      <c r="A27" s="171" t="s">
        <v>542</v>
      </c>
      <c r="B27" s="172" t="s">
        <v>543</v>
      </c>
      <c r="C27" s="170">
        <v>0</v>
      </c>
    </row>
    <row r="28" spans="1:3" s="142" customFormat="1" ht="10" x14ac:dyDescent="0.2">
      <c r="A28" s="171" t="s">
        <v>544</v>
      </c>
      <c r="B28" s="172" t="s">
        <v>545</v>
      </c>
      <c r="C28" s="170">
        <v>0</v>
      </c>
    </row>
    <row r="29" spans="1:3" s="142" customFormat="1" ht="10" x14ac:dyDescent="0.2">
      <c r="A29" s="171" t="s">
        <v>546</v>
      </c>
      <c r="B29" s="169" t="s">
        <v>547</v>
      </c>
      <c r="C29" s="170">
        <v>1657637.92</v>
      </c>
    </row>
    <row r="30" spans="1:3" s="142" customFormat="1" ht="10" x14ac:dyDescent="0.2">
      <c r="A30" s="173"/>
      <c r="B30" s="174"/>
      <c r="C30" s="175"/>
    </row>
    <row r="31" spans="1:3" s="142" customFormat="1" ht="10.5" x14ac:dyDescent="0.2">
      <c r="A31" s="176" t="s">
        <v>548</v>
      </c>
      <c r="B31" s="177"/>
      <c r="C31" s="178">
        <f>SUM(C32:C38)</f>
        <v>7421666.7699999996</v>
      </c>
    </row>
    <row r="32" spans="1:3" s="142" customFormat="1" ht="10" x14ac:dyDescent="0.2">
      <c r="A32" s="171" t="s">
        <v>549</v>
      </c>
      <c r="B32" s="172" t="s">
        <v>244</v>
      </c>
      <c r="C32" s="170">
        <v>7421660.1299999999</v>
      </c>
    </row>
    <row r="33" spans="1:3" s="142" customFormat="1" ht="10" x14ac:dyDescent="0.2">
      <c r="A33" s="171" t="s">
        <v>550</v>
      </c>
      <c r="B33" s="172" t="s">
        <v>253</v>
      </c>
      <c r="C33" s="170">
        <v>0</v>
      </c>
    </row>
    <row r="34" spans="1:3" s="142" customFormat="1" ht="10" x14ac:dyDescent="0.2">
      <c r="A34" s="171" t="s">
        <v>551</v>
      </c>
      <c r="B34" s="172" t="s">
        <v>256</v>
      </c>
      <c r="C34" s="170">
        <v>0</v>
      </c>
    </row>
    <row r="35" spans="1:3" s="142" customFormat="1" ht="10" x14ac:dyDescent="0.2">
      <c r="A35" s="171" t="s">
        <v>552</v>
      </c>
      <c r="B35" s="172" t="s">
        <v>262</v>
      </c>
      <c r="C35" s="170">
        <v>6.64</v>
      </c>
    </row>
    <row r="36" spans="1:3" s="142" customFormat="1" ht="10" x14ac:dyDescent="0.2">
      <c r="A36" s="171" t="s">
        <v>553</v>
      </c>
      <c r="B36" s="172" t="s">
        <v>272</v>
      </c>
      <c r="C36" s="170">
        <v>0</v>
      </c>
    </row>
    <row r="37" spans="1:3" s="142" customFormat="1" ht="10" x14ac:dyDescent="0.2">
      <c r="A37" s="171" t="s">
        <v>554</v>
      </c>
      <c r="B37" s="172" t="s">
        <v>555</v>
      </c>
      <c r="C37" s="170">
        <v>0</v>
      </c>
    </row>
    <row r="38" spans="1:3" s="142" customFormat="1" ht="10" x14ac:dyDescent="0.2">
      <c r="A38" s="171" t="s">
        <v>556</v>
      </c>
      <c r="B38" s="169" t="s">
        <v>557</v>
      </c>
      <c r="C38" s="179">
        <v>0</v>
      </c>
    </row>
    <row r="39" spans="1:3" s="142" customFormat="1" ht="10" x14ac:dyDescent="0.2">
      <c r="A39" s="166"/>
      <c r="B39" s="180"/>
      <c r="C39" s="181"/>
    </row>
    <row r="40" spans="1:3" s="142" customFormat="1" ht="10.5" x14ac:dyDescent="0.2">
      <c r="A40" s="182" t="s">
        <v>558</v>
      </c>
      <c r="B40" s="140"/>
      <c r="C40" s="141">
        <f>C6-C8+C31</f>
        <v>149617149.87</v>
      </c>
    </row>
    <row r="41" spans="1:3" s="142" customFormat="1" ht="10" x14ac:dyDescent="0.2">
      <c r="C41" s="125"/>
    </row>
    <row r="42" spans="1:3" s="142" customFormat="1" ht="10" x14ac:dyDescent="0.2">
      <c r="B42" s="142" t="s">
        <v>69</v>
      </c>
      <c r="C42" s="125"/>
    </row>
    <row r="43" spans="1:3" s="142" customFormat="1" ht="10" x14ac:dyDescent="0.2">
      <c r="C43" s="125"/>
    </row>
    <row r="44" spans="1:3" s="142" customFormat="1" ht="10" x14ac:dyDescent="0.2">
      <c r="C44" s="125"/>
    </row>
    <row r="45" spans="1:3" s="142" customFormat="1" ht="10" x14ac:dyDescent="0.2">
      <c r="C45" s="125"/>
    </row>
    <row r="46" spans="1:3" s="142" customFormat="1" ht="10" x14ac:dyDescent="0.2">
      <c r="C46" s="125"/>
    </row>
    <row r="47" spans="1:3" s="142" customFormat="1" ht="10" x14ac:dyDescent="0.2">
      <c r="B47" s="29" t="s">
        <v>70</v>
      </c>
      <c r="C47" s="88" t="s">
        <v>71</v>
      </c>
    </row>
    <row r="48" spans="1:3" s="142" customFormat="1" ht="10" x14ac:dyDescent="0.2">
      <c r="B48" s="30" t="s">
        <v>72</v>
      </c>
      <c r="C48" s="88" t="s">
        <v>73</v>
      </c>
    </row>
    <row r="49" spans="2:3" s="142" customFormat="1" ht="10" x14ac:dyDescent="0.2">
      <c r="B49" s="30" t="s">
        <v>74</v>
      </c>
      <c r="C49" s="88" t="s">
        <v>75</v>
      </c>
    </row>
    <row r="50" spans="2:3" s="142" customFormat="1" ht="10" x14ac:dyDescent="0.2">
      <c r="C50" s="125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1B1F-B17B-490C-BF2B-FD66FB8FF714}">
  <sheetPr>
    <tabColor rgb="FF0070C0"/>
  </sheetPr>
  <dimension ref="A1:J73"/>
  <sheetViews>
    <sheetView showGridLines="0" zoomScale="80" zoomScaleNormal="80" workbookViewId="0">
      <selection activeCell="B8" sqref="B8"/>
    </sheetView>
  </sheetViews>
  <sheetFormatPr baseColWidth="10" defaultColWidth="16.77734375" defaultRowHeight="15" customHeight="1" x14ac:dyDescent="0.35"/>
  <cols>
    <col min="1" max="1" width="15" style="4" customWidth="1"/>
    <col min="2" max="2" width="84.109375" style="4" customWidth="1"/>
    <col min="3" max="3" width="45.109375" style="204" customWidth="1"/>
    <col min="4" max="6" width="18.44140625" style="204" customWidth="1"/>
    <col min="7" max="7" width="18.44140625" style="4" customWidth="1"/>
    <col min="8" max="8" width="16.109375" style="4" customWidth="1"/>
    <col min="9" max="9" width="15.6640625" style="4" customWidth="1"/>
    <col min="10" max="10" width="15.33203125" style="4" customWidth="1"/>
    <col min="11" max="26" width="10.6640625" style="4" customWidth="1"/>
    <col min="27" max="16384" width="16.77734375" style="4"/>
  </cols>
  <sheetData>
    <row r="1" spans="1:10" ht="11.25" customHeight="1" x14ac:dyDescent="0.35">
      <c r="A1" s="32" t="str">
        <f>'Notas a los Edos Financieros'!B1</f>
        <v>Forum Cultural Guanajuato</v>
      </c>
      <c r="B1" s="33"/>
      <c r="C1" s="33"/>
      <c r="D1" s="33"/>
      <c r="E1" s="33"/>
      <c r="F1" s="33"/>
      <c r="G1" s="90" t="s">
        <v>1</v>
      </c>
      <c r="H1" s="35">
        <f>'Notas a los Edos Financieros'!D1</f>
        <v>2024</v>
      </c>
      <c r="I1" s="41"/>
      <c r="J1" s="41"/>
    </row>
    <row r="2" spans="1:10" ht="11.25" customHeight="1" x14ac:dyDescent="0.35">
      <c r="A2" s="32" t="s">
        <v>559</v>
      </c>
      <c r="B2" s="33"/>
      <c r="C2" s="33"/>
      <c r="D2" s="33"/>
      <c r="E2" s="33"/>
      <c r="F2" s="33"/>
      <c r="G2" s="90" t="s">
        <v>3</v>
      </c>
      <c r="H2" s="35" t="str">
        <f>'Notas a los Edos Financieros'!D2</f>
        <v>Anual</v>
      </c>
      <c r="I2" s="41"/>
      <c r="J2" s="41"/>
    </row>
    <row r="3" spans="1:10" ht="11.25" customHeight="1" x14ac:dyDescent="0.35">
      <c r="A3" s="32" t="str">
        <f>'Notas a los Edos Financieros'!B3</f>
        <v>Del 1 de Enero al 31 de Diciembre de 2024</v>
      </c>
      <c r="B3" s="33"/>
      <c r="C3" s="33"/>
      <c r="D3" s="33"/>
      <c r="E3" s="33"/>
      <c r="F3" s="33"/>
      <c r="G3" s="90" t="s">
        <v>6</v>
      </c>
      <c r="H3" s="35" t="str">
        <f>'Notas a los Edos Financieros'!D3</f>
        <v>Cuenta Pública</v>
      </c>
      <c r="I3" s="41"/>
      <c r="J3" s="41"/>
    </row>
    <row r="4" spans="1:10" ht="11.25" customHeight="1" x14ac:dyDescent="0.35">
      <c r="A4" s="32" t="s">
        <v>8</v>
      </c>
      <c r="B4" s="33"/>
      <c r="C4" s="33"/>
      <c r="D4" s="33"/>
      <c r="E4" s="33"/>
      <c r="F4" s="33"/>
      <c r="G4" s="90"/>
      <c r="H4" s="35"/>
      <c r="I4" s="41"/>
      <c r="J4" s="41"/>
    </row>
    <row r="5" spans="1:10" ht="9.75" customHeight="1" x14ac:dyDescent="0.35">
      <c r="A5" s="37" t="s">
        <v>78</v>
      </c>
      <c r="B5" s="38"/>
      <c r="C5" s="183"/>
      <c r="D5" s="183"/>
      <c r="E5" s="183"/>
      <c r="F5" s="183"/>
      <c r="G5" s="38"/>
      <c r="H5" s="38"/>
      <c r="I5" s="41"/>
      <c r="J5" s="41"/>
    </row>
    <row r="6" spans="1:10" ht="11.25" customHeight="1" x14ac:dyDescent="0.35">
      <c r="A6" s="41"/>
      <c r="B6" s="41"/>
      <c r="C6" s="184"/>
      <c r="D6" s="184"/>
      <c r="E6" s="184"/>
      <c r="F6" s="184"/>
      <c r="G6" s="41"/>
      <c r="H6" s="41"/>
      <c r="I6" s="41"/>
      <c r="J6" s="41"/>
    </row>
    <row r="7" spans="1:10" ht="11.25" customHeight="1" x14ac:dyDescent="0.35">
      <c r="A7" s="41"/>
      <c r="B7" s="41"/>
      <c r="C7" s="184"/>
      <c r="D7" s="184"/>
      <c r="E7" s="184"/>
      <c r="F7" s="184"/>
      <c r="G7" s="41"/>
      <c r="H7" s="41"/>
      <c r="I7" s="41"/>
      <c r="J7" s="41"/>
    </row>
    <row r="8" spans="1:10" s="92" customFormat="1" ht="10.5" x14ac:dyDescent="0.25">
      <c r="A8" s="93" t="s">
        <v>80</v>
      </c>
      <c r="B8" s="93" t="s">
        <v>506</v>
      </c>
      <c r="C8" s="185" t="s">
        <v>560</v>
      </c>
      <c r="D8" s="185" t="s">
        <v>561</v>
      </c>
      <c r="E8" s="185" t="s">
        <v>562</v>
      </c>
      <c r="F8" s="185" t="s">
        <v>563</v>
      </c>
      <c r="G8" s="93" t="s">
        <v>564</v>
      </c>
      <c r="H8" s="93" t="s">
        <v>565</v>
      </c>
      <c r="I8" s="93" t="s">
        <v>566</v>
      </c>
      <c r="J8" s="93" t="s">
        <v>567</v>
      </c>
    </row>
    <row r="9" spans="1:10" s="100" customFormat="1" ht="20" x14ac:dyDescent="0.4">
      <c r="A9" s="99">
        <v>7000</v>
      </c>
      <c r="B9" s="100" t="s">
        <v>568</v>
      </c>
      <c r="C9" s="186" t="s">
        <v>569</v>
      </c>
      <c r="D9" s="187"/>
      <c r="E9" s="187"/>
      <c r="F9" s="187"/>
    </row>
    <row r="10" spans="1:10" s="92" customFormat="1" ht="15.5" x14ac:dyDescent="0.35">
      <c r="A10" s="92">
        <v>7110</v>
      </c>
      <c r="B10" s="92" t="s">
        <v>570</v>
      </c>
      <c r="C10" s="188"/>
      <c r="D10" s="189">
        <v>0</v>
      </c>
      <c r="E10" s="189">
        <v>0</v>
      </c>
      <c r="F10" s="189">
        <f>C10+D10+E10</f>
        <v>0</v>
      </c>
    </row>
    <row r="11" spans="1:10" s="92" customFormat="1" ht="10" x14ac:dyDescent="0.2">
      <c r="A11" s="92">
        <v>7120</v>
      </c>
      <c r="B11" s="92" t="s">
        <v>571</v>
      </c>
      <c r="C11" s="189">
        <v>0</v>
      </c>
      <c r="D11" s="189">
        <v>0</v>
      </c>
      <c r="E11" s="189">
        <v>0</v>
      </c>
      <c r="F11" s="189">
        <f t="shared" ref="F11:F35" si="0">C11+D11+E11</f>
        <v>0</v>
      </c>
    </row>
    <row r="12" spans="1:10" s="92" customFormat="1" ht="10" x14ac:dyDescent="0.2">
      <c r="A12" s="92">
        <v>7130</v>
      </c>
      <c r="B12" s="92" t="s">
        <v>572</v>
      </c>
      <c r="C12" s="189">
        <v>0</v>
      </c>
      <c r="D12" s="189">
        <v>0</v>
      </c>
      <c r="E12" s="189">
        <v>0</v>
      </c>
      <c r="F12" s="189">
        <f t="shared" si="0"/>
        <v>0</v>
      </c>
    </row>
    <row r="13" spans="1:10" s="92" customFormat="1" ht="10" x14ac:dyDescent="0.2">
      <c r="A13" s="92">
        <v>7140</v>
      </c>
      <c r="B13" s="92" t="s">
        <v>573</v>
      </c>
      <c r="C13" s="189">
        <v>0</v>
      </c>
      <c r="D13" s="189">
        <v>0</v>
      </c>
      <c r="E13" s="189">
        <v>0</v>
      </c>
      <c r="F13" s="189">
        <f t="shared" si="0"/>
        <v>0</v>
      </c>
    </row>
    <row r="14" spans="1:10" s="92" customFormat="1" ht="10" x14ac:dyDescent="0.2">
      <c r="A14" s="92">
        <v>7150</v>
      </c>
      <c r="B14" s="92" t="s">
        <v>574</v>
      </c>
      <c r="C14" s="189">
        <v>0</v>
      </c>
      <c r="D14" s="189">
        <v>0</v>
      </c>
      <c r="E14" s="189">
        <v>0</v>
      </c>
      <c r="F14" s="189">
        <f t="shared" si="0"/>
        <v>0</v>
      </c>
    </row>
    <row r="15" spans="1:10" s="92" customFormat="1" ht="10" x14ac:dyDescent="0.2">
      <c r="A15" s="92">
        <v>7160</v>
      </c>
      <c r="B15" s="92" t="s">
        <v>575</v>
      </c>
      <c r="C15" s="189">
        <v>0</v>
      </c>
      <c r="D15" s="189">
        <v>0</v>
      </c>
      <c r="E15" s="189">
        <v>0</v>
      </c>
      <c r="F15" s="189">
        <f t="shared" si="0"/>
        <v>0</v>
      </c>
    </row>
    <row r="16" spans="1:10" s="92" customFormat="1" ht="10" x14ac:dyDescent="0.2">
      <c r="A16" s="92">
        <v>7210</v>
      </c>
      <c r="B16" s="92" t="s">
        <v>576</v>
      </c>
      <c r="C16" s="189">
        <v>0</v>
      </c>
      <c r="D16" s="189">
        <v>0</v>
      </c>
      <c r="E16" s="189">
        <v>0</v>
      </c>
      <c r="F16" s="189">
        <f t="shared" si="0"/>
        <v>0</v>
      </c>
    </row>
    <row r="17" spans="1:6" s="92" customFormat="1" ht="10" x14ac:dyDescent="0.2">
      <c r="A17" s="92">
        <v>7220</v>
      </c>
      <c r="B17" s="92" t="s">
        <v>577</v>
      </c>
      <c r="C17" s="189">
        <v>0</v>
      </c>
      <c r="D17" s="189">
        <v>0</v>
      </c>
      <c r="E17" s="189">
        <v>0</v>
      </c>
      <c r="F17" s="189">
        <f t="shared" si="0"/>
        <v>0</v>
      </c>
    </row>
    <row r="18" spans="1:6" s="92" customFormat="1" ht="10" x14ac:dyDescent="0.2">
      <c r="A18" s="92">
        <v>7230</v>
      </c>
      <c r="B18" s="92" t="s">
        <v>578</v>
      </c>
      <c r="C18" s="189">
        <v>0</v>
      </c>
      <c r="D18" s="189">
        <v>0</v>
      </c>
      <c r="E18" s="189">
        <v>0</v>
      </c>
      <c r="F18" s="189">
        <f t="shared" si="0"/>
        <v>0</v>
      </c>
    </row>
    <row r="19" spans="1:6" s="92" customFormat="1" ht="10" x14ac:dyDescent="0.2">
      <c r="A19" s="92">
        <v>7240</v>
      </c>
      <c r="B19" s="92" t="s">
        <v>579</v>
      </c>
      <c r="C19" s="189">
        <v>0</v>
      </c>
      <c r="D19" s="189">
        <v>0</v>
      </c>
      <c r="E19" s="189">
        <v>0</v>
      </c>
      <c r="F19" s="189">
        <f t="shared" si="0"/>
        <v>0</v>
      </c>
    </row>
    <row r="20" spans="1:6" s="92" customFormat="1" ht="10" x14ac:dyDescent="0.2">
      <c r="A20" s="92">
        <v>7250</v>
      </c>
      <c r="B20" s="92" t="s">
        <v>580</v>
      </c>
      <c r="C20" s="189">
        <v>0</v>
      </c>
      <c r="D20" s="189">
        <v>0</v>
      </c>
      <c r="E20" s="189">
        <v>0</v>
      </c>
      <c r="F20" s="189">
        <f t="shared" si="0"/>
        <v>0</v>
      </c>
    </row>
    <row r="21" spans="1:6" s="92" customFormat="1" ht="10" x14ac:dyDescent="0.2">
      <c r="A21" s="92">
        <v>7260</v>
      </c>
      <c r="B21" s="92" t="s">
        <v>581</v>
      </c>
      <c r="C21" s="189">
        <v>0</v>
      </c>
      <c r="D21" s="189">
        <v>0</v>
      </c>
      <c r="E21" s="189">
        <v>0</v>
      </c>
      <c r="F21" s="189">
        <f t="shared" si="0"/>
        <v>0</v>
      </c>
    </row>
    <row r="22" spans="1:6" s="92" customFormat="1" ht="10" x14ac:dyDescent="0.2">
      <c r="A22" s="92">
        <v>7310</v>
      </c>
      <c r="B22" s="92" t="s">
        <v>582</v>
      </c>
      <c r="C22" s="189">
        <v>0</v>
      </c>
      <c r="D22" s="189">
        <v>0</v>
      </c>
      <c r="E22" s="189">
        <v>0</v>
      </c>
      <c r="F22" s="189">
        <f t="shared" si="0"/>
        <v>0</v>
      </c>
    </row>
    <row r="23" spans="1:6" s="92" customFormat="1" ht="10" x14ac:dyDescent="0.2">
      <c r="A23" s="92">
        <v>7320</v>
      </c>
      <c r="B23" s="92" t="s">
        <v>583</v>
      </c>
      <c r="C23" s="189">
        <v>0</v>
      </c>
      <c r="D23" s="189">
        <v>0</v>
      </c>
      <c r="E23" s="189">
        <v>0</v>
      </c>
      <c r="F23" s="189">
        <f t="shared" si="0"/>
        <v>0</v>
      </c>
    </row>
    <row r="24" spans="1:6" s="92" customFormat="1" ht="10" x14ac:dyDescent="0.2">
      <c r="A24" s="92">
        <v>7330</v>
      </c>
      <c r="B24" s="92" t="s">
        <v>584</v>
      </c>
      <c r="C24" s="189">
        <v>0</v>
      </c>
      <c r="D24" s="189">
        <v>0</v>
      </c>
      <c r="E24" s="189">
        <v>0</v>
      </c>
      <c r="F24" s="189">
        <f t="shared" si="0"/>
        <v>0</v>
      </c>
    </row>
    <row r="25" spans="1:6" s="92" customFormat="1" ht="10" x14ac:dyDescent="0.2">
      <c r="A25" s="92">
        <v>7340</v>
      </c>
      <c r="B25" s="92" t="s">
        <v>585</v>
      </c>
      <c r="C25" s="189">
        <v>0</v>
      </c>
      <c r="D25" s="189">
        <v>0</v>
      </c>
      <c r="E25" s="189">
        <v>0</v>
      </c>
      <c r="F25" s="189">
        <f t="shared" si="0"/>
        <v>0</v>
      </c>
    </row>
    <row r="26" spans="1:6" s="92" customFormat="1" ht="10" x14ac:dyDescent="0.2">
      <c r="A26" s="92">
        <v>7350</v>
      </c>
      <c r="B26" s="92" t="s">
        <v>586</v>
      </c>
      <c r="C26" s="189">
        <v>0</v>
      </c>
      <c r="D26" s="189">
        <v>0</v>
      </c>
      <c r="E26" s="189">
        <v>0</v>
      </c>
      <c r="F26" s="189">
        <f t="shared" si="0"/>
        <v>0</v>
      </c>
    </row>
    <row r="27" spans="1:6" s="92" customFormat="1" ht="10" x14ac:dyDescent="0.2">
      <c r="A27" s="92">
        <v>7360</v>
      </c>
      <c r="B27" s="92" t="s">
        <v>587</v>
      </c>
      <c r="C27" s="189">
        <v>0</v>
      </c>
      <c r="D27" s="189">
        <v>0</v>
      </c>
      <c r="E27" s="189">
        <v>0</v>
      </c>
      <c r="F27" s="189">
        <f t="shared" si="0"/>
        <v>0</v>
      </c>
    </row>
    <row r="28" spans="1:6" s="92" customFormat="1" ht="10" x14ac:dyDescent="0.2">
      <c r="A28" s="92">
        <v>7410</v>
      </c>
      <c r="B28" s="92" t="s">
        <v>588</v>
      </c>
      <c r="C28" s="189">
        <v>0</v>
      </c>
      <c r="D28" s="189">
        <v>0</v>
      </c>
      <c r="E28" s="189">
        <v>0</v>
      </c>
      <c r="F28" s="189">
        <f t="shared" si="0"/>
        <v>0</v>
      </c>
    </row>
    <row r="29" spans="1:6" s="92" customFormat="1" ht="10" x14ac:dyDescent="0.2">
      <c r="A29" s="92">
        <v>7420</v>
      </c>
      <c r="B29" s="92" t="s">
        <v>589</v>
      </c>
      <c r="C29" s="189">
        <v>0</v>
      </c>
      <c r="D29" s="189">
        <v>0</v>
      </c>
      <c r="E29" s="189">
        <v>0</v>
      </c>
      <c r="F29" s="189">
        <f t="shared" si="0"/>
        <v>0</v>
      </c>
    </row>
    <row r="30" spans="1:6" s="92" customFormat="1" ht="10" x14ac:dyDescent="0.2">
      <c r="A30" s="92">
        <v>7510</v>
      </c>
      <c r="B30" s="92" t="s">
        <v>590</v>
      </c>
      <c r="C30" s="189">
        <v>0</v>
      </c>
      <c r="D30" s="189">
        <v>0</v>
      </c>
      <c r="E30" s="189">
        <v>0</v>
      </c>
      <c r="F30" s="189">
        <f t="shared" si="0"/>
        <v>0</v>
      </c>
    </row>
    <row r="31" spans="1:6" s="92" customFormat="1" ht="10" x14ac:dyDescent="0.2">
      <c r="A31" s="92">
        <v>7520</v>
      </c>
      <c r="B31" s="92" t="s">
        <v>591</v>
      </c>
      <c r="C31" s="189">
        <v>0</v>
      </c>
      <c r="D31" s="189">
        <v>0</v>
      </c>
      <c r="E31" s="189">
        <v>0</v>
      </c>
      <c r="F31" s="189">
        <f t="shared" si="0"/>
        <v>0</v>
      </c>
    </row>
    <row r="32" spans="1:6" s="92" customFormat="1" ht="10" x14ac:dyDescent="0.2">
      <c r="A32" s="92">
        <v>7610</v>
      </c>
      <c r="B32" s="92" t="s">
        <v>592</v>
      </c>
      <c r="C32" s="189">
        <v>0</v>
      </c>
      <c r="D32" s="189">
        <v>0</v>
      </c>
      <c r="E32" s="189">
        <v>0</v>
      </c>
      <c r="F32" s="189">
        <f t="shared" si="0"/>
        <v>0</v>
      </c>
    </row>
    <row r="33" spans="1:6" s="92" customFormat="1" ht="10" x14ac:dyDescent="0.2">
      <c r="A33" s="92">
        <v>7620</v>
      </c>
      <c r="B33" s="92" t="s">
        <v>593</v>
      </c>
      <c r="C33" s="189">
        <v>0</v>
      </c>
      <c r="D33" s="189">
        <v>0</v>
      </c>
      <c r="E33" s="189">
        <v>0</v>
      </c>
      <c r="F33" s="189">
        <f t="shared" si="0"/>
        <v>0</v>
      </c>
    </row>
    <row r="34" spans="1:6" s="92" customFormat="1" ht="10" x14ac:dyDescent="0.2">
      <c r="A34" s="92">
        <v>7630</v>
      </c>
      <c r="B34" s="92" t="s">
        <v>594</v>
      </c>
      <c r="C34" s="189">
        <v>0</v>
      </c>
      <c r="D34" s="189">
        <v>0</v>
      </c>
      <c r="E34" s="189">
        <v>0</v>
      </c>
      <c r="F34" s="189">
        <f t="shared" si="0"/>
        <v>0</v>
      </c>
    </row>
    <row r="35" spans="1:6" s="92" customFormat="1" ht="10" x14ac:dyDescent="0.2">
      <c r="A35" s="92">
        <v>7640</v>
      </c>
      <c r="B35" s="92" t="s">
        <v>595</v>
      </c>
      <c r="C35" s="189">
        <v>0</v>
      </c>
      <c r="D35" s="189">
        <v>0</v>
      </c>
      <c r="E35" s="189">
        <v>0</v>
      </c>
      <c r="F35" s="189">
        <f t="shared" si="0"/>
        <v>0</v>
      </c>
    </row>
    <row r="36" spans="1:6" s="92" customFormat="1" ht="10" x14ac:dyDescent="0.2">
      <c r="C36" s="184"/>
      <c r="D36" s="184"/>
      <c r="E36" s="189"/>
      <c r="F36" s="189"/>
    </row>
    <row r="37" spans="1:6" s="100" customFormat="1" ht="10.5" x14ac:dyDescent="0.25">
      <c r="A37" s="99">
        <v>8000</v>
      </c>
      <c r="B37" s="100" t="s">
        <v>596</v>
      </c>
      <c r="C37" s="187"/>
      <c r="D37" s="187"/>
      <c r="E37" s="187"/>
      <c r="F37" s="187"/>
    </row>
    <row r="38" spans="1:6" s="92" customFormat="1" ht="10" x14ac:dyDescent="0.2">
      <c r="C38" s="184"/>
      <c r="D38" s="184"/>
      <c r="E38" s="184"/>
      <c r="F38" s="184"/>
    </row>
    <row r="39" spans="1:6" s="92" customFormat="1" ht="10.5" x14ac:dyDescent="0.2">
      <c r="B39" s="190" t="s">
        <v>597</v>
      </c>
      <c r="C39" s="190"/>
      <c r="D39" s="184"/>
      <c r="E39" s="184"/>
      <c r="F39" s="184"/>
    </row>
    <row r="40" spans="1:6" s="92" customFormat="1" ht="10.5" x14ac:dyDescent="0.2">
      <c r="B40" s="191" t="s">
        <v>506</v>
      </c>
      <c r="C40" s="192">
        <f>H1</f>
        <v>2024</v>
      </c>
      <c r="D40" s="184"/>
      <c r="E40" s="184"/>
      <c r="F40" s="184"/>
    </row>
    <row r="41" spans="1:6" s="92" customFormat="1" ht="10.5" x14ac:dyDescent="0.25">
      <c r="A41" s="92">
        <v>8110</v>
      </c>
      <c r="B41" s="193" t="s">
        <v>598</v>
      </c>
      <c r="C41" s="194">
        <v>-116278642.28</v>
      </c>
      <c r="D41" s="184"/>
      <c r="E41" s="184"/>
      <c r="F41" s="184"/>
    </row>
    <row r="42" spans="1:6" s="92" customFormat="1" ht="10.5" x14ac:dyDescent="0.25">
      <c r="A42" s="92">
        <v>8120</v>
      </c>
      <c r="B42" s="193" t="s">
        <v>599</v>
      </c>
      <c r="C42" s="195">
        <v>7711539.3200000003</v>
      </c>
      <c r="D42" s="184"/>
      <c r="E42" s="184"/>
      <c r="F42" s="184"/>
    </row>
    <row r="43" spans="1:6" s="92" customFormat="1" ht="10.5" x14ac:dyDescent="0.25">
      <c r="A43" s="92">
        <v>8130</v>
      </c>
      <c r="B43" s="193" t="s">
        <v>600</v>
      </c>
      <c r="C43" s="194">
        <v>-78228281.849999994</v>
      </c>
      <c r="D43" s="184"/>
      <c r="E43" s="184"/>
      <c r="F43" s="184"/>
    </row>
    <row r="44" spans="1:6" s="92" customFormat="1" ht="10.5" x14ac:dyDescent="0.25">
      <c r="A44" s="92">
        <v>8140</v>
      </c>
      <c r="B44" s="193" t="s">
        <v>601</v>
      </c>
      <c r="C44" s="195">
        <v>37332827.759999998</v>
      </c>
      <c r="D44" s="184"/>
      <c r="E44" s="184"/>
      <c r="F44" s="184"/>
    </row>
    <row r="45" spans="1:6" s="92" customFormat="1" ht="10.5" x14ac:dyDescent="0.25">
      <c r="A45" s="92">
        <v>8150</v>
      </c>
      <c r="B45" s="193" t="s">
        <v>602</v>
      </c>
      <c r="C45" s="195">
        <v>149462557.05000001</v>
      </c>
      <c r="D45" s="184"/>
      <c r="E45" s="184"/>
      <c r="F45" s="184"/>
    </row>
    <row r="46" spans="1:6" s="92" customFormat="1" ht="10" x14ac:dyDescent="0.2">
      <c r="B46" s="196"/>
      <c r="C46" s="197"/>
      <c r="D46" s="184"/>
      <c r="E46" s="184"/>
      <c r="F46" s="184"/>
    </row>
    <row r="47" spans="1:6" s="92" customFormat="1" ht="10" x14ac:dyDescent="0.2">
      <c r="B47" s="198"/>
      <c r="C47" s="199"/>
      <c r="D47" s="184"/>
      <c r="E47" s="184"/>
      <c r="F47" s="184"/>
    </row>
    <row r="48" spans="1:6" s="92" customFormat="1" ht="10.5" x14ac:dyDescent="0.2">
      <c r="B48" s="190" t="s">
        <v>603</v>
      </c>
      <c r="C48" s="190"/>
      <c r="D48" s="184"/>
      <c r="E48" s="184"/>
      <c r="F48" s="184"/>
    </row>
    <row r="49" spans="1:6" s="92" customFormat="1" ht="10.5" x14ac:dyDescent="0.2">
      <c r="B49" s="200" t="s">
        <v>506</v>
      </c>
      <c r="C49" s="192">
        <f>H1</f>
        <v>2024</v>
      </c>
      <c r="D49" s="184"/>
      <c r="E49" s="184"/>
      <c r="F49" s="184"/>
    </row>
    <row r="50" spans="1:6" s="92" customFormat="1" ht="10" x14ac:dyDescent="0.2">
      <c r="A50" s="92">
        <v>8210</v>
      </c>
      <c r="B50" s="193" t="s">
        <v>604</v>
      </c>
      <c r="C50" s="201">
        <v>116278642.28</v>
      </c>
      <c r="D50" s="184"/>
      <c r="E50" s="184"/>
      <c r="F50" s="184"/>
    </row>
    <row r="51" spans="1:6" s="92" customFormat="1" ht="10" x14ac:dyDescent="0.2">
      <c r="A51" s="92">
        <v>8220</v>
      </c>
      <c r="B51" s="193" t="s">
        <v>605</v>
      </c>
      <c r="C51" s="201">
        <v>-9821104.1400000006</v>
      </c>
      <c r="D51" s="184"/>
      <c r="E51" s="184"/>
      <c r="F51" s="184"/>
    </row>
    <row r="52" spans="1:6" s="92" customFormat="1" ht="10" x14ac:dyDescent="0.2">
      <c r="A52" s="92">
        <v>8230</v>
      </c>
      <c r="B52" s="193" t="s">
        <v>606</v>
      </c>
      <c r="C52" s="202">
        <v>-45352513.07</v>
      </c>
      <c r="D52" s="184"/>
      <c r="E52" s="184"/>
      <c r="F52" s="184"/>
    </row>
    <row r="53" spans="1:6" s="92" customFormat="1" ht="10" x14ac:dyDescent="0.2">
      <c r="A53" s="92">
        <v>8240</v>
      </c>
      <c r="B53" s="193" t="s">
        <v>607</v>
      </c>
      <c r="C53" s="201">
        <v>-522038.34</v>
      </c>
      <c r="D53" s="184"/>
      <c r="E53" s="184"/>
      <c r="F53" s="184"/>
    </row>
    <row r="54" spans="1:6" s="92" customFormat="1" ht="10" x14ac:dyDescent="0.2">
      <c r="A54" s="92">
        <v>8250</v>
      </c>
      <c r="B54" s="193" t="s">
        <v>608</v>
      </c>
      <c r="C54" s="201">
        <v>0</v>
      </c>
      <c r="D54" s="184"/>
      <c r="E54" s="184"/>
      <c r="F54" s="184"/>
    </row>
    <row r="55" spans="1:6" s="92" customFormat="1" ht="10" x14ac:dyDescent="0.2">
      <c r="A55" s="92">
        <v>8260</v>
      </c>
      <c r="B55" s="193" t="s">
        <v>609</v>
      </c>
      <c r="C55" s="201">
        <v>-9056115.9299999997</v>
      </c>
      <c r="D55" s="184"/>
      <c r="E55" s="184"/>
      <c r="F55" s="184"/>
    </row>
    <row r="56" spans="1:6" s="92" customFormat="1" ht="10" x14ac:dyDescent="0.2">
      <c r="A56" s="92">
        <v>8270</v>
      </c>
      <c r="B56" s="193" t="s">
        <v>610</v>
      </c>
      <c r="C56" s="201">
        <v>-135556196.78</v>
      </c>
      <c r="D56" s="184"/>
      <c r="E56" s="184"/>
      <c r="F56" s="184"/>
    </row>
    <row r="57" spans="1:6" s="92" customFormat="1" ht="10" x14ac:dyDescent="0.2">
      <c r="C57" s="184"/>
      <c r="D57" s="184"/>
      <c r="E57" s="184"/>
      <c r="F57" s="184"/>
    </row>
    <row r="58" spans="1:6" s="92" customFormat="1" ht="10" x14ac:dyDescent="0.2">
      <c r="B58" s="46" t="s">
        <v>69</v>
      </c>
      <c r="C58" s="184"/>
      <c r="D58" s="184"/>
      <c r="E58" s="184"/>
      <c r="F58" s="184"/>
    </row>
    <row r="59" spans="1:6" s="92" customFormat="1" ht="10" x14ac:dyDescent="0.2">
      <c r="C59" s="184"/>
      <c r="D59" s="184"/>
      <c r="E59" s="184"/>
      <c r="F59" s="184"/>
    </row>
    <row r="60" spans="1:6" s="92" customFormat="1" ht="10" x14ac:dyDescent="0.2">
      <c r="C60" s="184"/>
      <c r="D60" s="184"/>
      <c r="E60" s="184"/>
      <c r="F60" s="184"/>
    </row>
    <row r="61" spans="1:6" s="92" customFormat="1" ht="10" x14ac:dyDescent="0.2">
      <c r="C61" s="184"/>
      <c r="D61" s="184"/>
      <c r="E61" s="184"/>
      <c r="F61" s="184"/>
    </row>
    <row r="62" spans="1:6" s="92" customFormat="1" ht="10" x14ac:dyDescent="0.2">
      <c r="C62" s="184"/>
      <c r="D62" s="184"/>
      <c r="E62" s="184"/>
      <c r="F62" s="184"/>
    </row>
    <row r="63" spans="1:6" s="92" customFormat="1" ht="10" x14ac:dyDescent="0.2">
      <c r="C63" s="184"/>
      <c r="D63" s="184"/>
      <c r="E63" s="184"/>
      <c r="F63" s="184"/>
    </row>
    <row r="64" spans="1:6" s="92" customFormat="1" ht="10" x14ac:dyDescent="0.2">
      <c r="C64" s="184"/>
      <c r="D64" s="184"/>
      <c r="E64" s="184"/>
      <c r="F64" s="184"/>
    </row>
    <row r="65" spans="2:6" s="92" customFormat="1" ht="10" x14ac:dyDescent="0.2">
      <c r="B65" s="29" t="s">
        <v>70</v>
      </c>
      <c r="C65" s="184"/>
      <c r="D65" s="184"/>
      <c r="E65" s="203" t="s">
        <v>71</v>
      </c>
      <c r="F65" s="184"/>
    </row>
    <row r="66" spans="2:6" s="92" customFormat="1" ht="10" x14ac:dyDescent="0.2">
      <c r="B66" s="30" t="s">
        <v>72</v>
      </c>
      <c r="C66" s="184"/>
      <c r="D66" s="184"/>
      <c r="E66" s="203" t="s">
        <v>73</v>
      </c>
      <c r="F66" s="184"/>
    </row>
    <row r="67" spans="2:6" s="92" customFormat="1" ht="10" x14ac:dyDescent="0.2">
      <c r="B67" s="30" t="s">
        <v>74</v>
      </c>
      <c r="C67" s="184"/>
      <c r="D67" s="184"/>
      <c r="E67" s="203" t="s">
        <v>75</v>
      </c>
      <c r="F67" s="184"/>
    </row>
    <row r="68" spans="2:6" s="92" customFormat="1" ht="10" x14ac:dyDescent="0.2">
      <c r="C68" s="184"/>
      <c r="D68" s="184"/>
      <c r="E68" s="184"/>
      <c r="F68" s="184"/>
    </row>
    <row r="69" spans="2:6" s="92" customFormat="1" ht="10" x14ac:dyDescent="0.2">
      <c r="C69" s="184"/>
      <c r="D69" s="184"/>
      <c r="E69" s="184"/>
      <c r="F69" s="184"/>
    </row>
    <row r="70" spans="2:6" s="92" customFormat="1" ht="10" x14ac:dyDescent="0.2">
      <c r="C70" s="184"/>
      <c r="D70" s="184"/>
      <c r="E70" s="184"/>
      <c r="F70" s="184"/>
    </row>
    <row r="71" spans="2:6" s="92" customFormat="1" ht="10" x14ac:dyDescent="0.2">
      <c r="C71" s="184"/>
      <c r="D71" s="184"/>
      <c r="E71" s="184"/>
      <c r="F71" s="184"/>
    </row>
    <row r="72" spans="2:6" s="92" customFormat="1" ht="10" x14ac:dyDescent="0.2">
      <c r="C72" s="184"/>
      <c r="D72" s="184"/>
      <c r="E72" s="184"/>
      <c r="F72" s="184"/>
    </row>
    <row r="73" spans="2:6" s="92" customFormat="1" ht="10" x14ac:dyDescent="0.2">
      <c r="C73" s="184"/>
      <c r="D73" s="184"/>
      <c r="E73" s="184"/>
      <c r="F73" s="184"/>
    </row>
  </sheetData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 ACT</vt:lpstr>
      <vt:lpstr>Notas ESF</vt:lpstr>
      <vt:lpstr>Notas VHP</vt:lpstr>
      <vt:lpstr>Notas EFE </vt:lpstr>
      <vt:lpstr>Conciliacion_Ig</vt:lpstr>
      <vt:lpstr>Conciliacion_Eg</vt:lpstr>
      <vt:lpstr>Notas 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2025-02-18T16:23:23Z</dcterms:created>
  <dcterms:modified xsi:type="dcterms:W3CDTF">2025-02-18T16:24:53Z</dcterms:modified>
</cp:coreProperties>
</file>