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3040" windowHeight="9530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<sst xmlns="http://schemas.openxmlformats.org/spreadsheetml/2006/main" count="952" uniqueCount="674">
  <si>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</si>
  <si>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</si>
  <si>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</si>
  <si>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</si>
  <si>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</si>
  <si>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</si>
  <si>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</si>
  <si>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</si>
  <si>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</si>
  <si>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</si>
  <si>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</si>
  <si>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</si>
  <si>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</si>
  <si>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</si>
  <si>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</si>
  <si>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</si>
  <si>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</si>
  <si>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</si>
  <si>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</si>
  <si>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</si>
  <si>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</si>
  <si>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</si>
  <si>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</si>
  <si>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</si>
  <si>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</si>
  <si>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</si>
  <si>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</si>
  <si>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</si>
  <si>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</si>
  <si>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</si>
  <si>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</si>
  <si>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</si>
  <si>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</si>
  <si>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</si>
  <si>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</si>
  <si>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</si>
  <si>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</si>
  <si>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</si>
  <si>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</si>
  <si>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</si>
  <si>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</si>
  <si>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</si>
  <si>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</si>
  <si>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</si>
  <si>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</si>
  <si>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</si>
  <si>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</si>
  <si>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</si>
  <si>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</si>
  <si>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</si>
  <si>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</si>
  <si>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</si>
  <si>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</si>
  <si>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</si>
  <si>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</si>
  <si>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</si>
  <si>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</si>
  <si>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</si>
  <si>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</si>
  <si>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</si>
  <si>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</si>
  <si>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</si>
  <si>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</si>
  <si>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</si>
  <si>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</si>
  <si>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</si>
  <si>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</si>
  <si>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</si>
  <si>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</si>
  <si>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</si>
  <si>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</si>
  <si>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</si>
  <si>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</si>
  <si>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</si>
  <si>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</si>
  <si>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</si>
  <si>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</si>
  <si>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</si>
  <si>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</si>
  <si>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</si>
  <si>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</si>
  <si>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</si>
  <si>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</si>
  <si>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</si>
  <si>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</si>
  <si>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</si>
  <si>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</si>
  <si>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</si>
  <si>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</si>
  <si>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</si>
  <si>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</si>
  <si>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</si>
  <si>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</si>
  <si>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</si>
  <si>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</si>
  <si>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</si>
  <si>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</si>
  <si>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</si>
  <si>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</si>
  <si>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</si>
  <si>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</si>
  <si>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</si>
  <si>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</si>
  <si>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</si>
  <si>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</si>
  <si>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</si>
  <si>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</si>
  <si>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</si>
  <si>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</si>
  <si>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</si>
  <si>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</si>
  <si>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</si>
  <si>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</si>
  <si>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</si>
  <si>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</si>
  <si>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</si>
  <si>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</si>
  <si>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</si>
  <si>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</si>
  <si>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</si>
  <si>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</si>
  <si>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</si>
  <si>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</si>
  <si>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</si>
  <si>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</si>
  <si>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</si>
  <si>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</si>
  <si>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</si>
  <si>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</si>
  <si>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</si>
  <si>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</si>
  <si>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</si>
  <si>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</si>
  <si>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</si>
  <si>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</si>
  <si>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</si>
  <si>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</si>
  <si>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</si>
  <si>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</si>
  <si>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</si>
  <si>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</si>
  <si>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</si>
  <si>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</si>
  <si>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</si>
  <si>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</si>
  <si>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</si>
  <si>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</si>
  <si>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</si>
  <si>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</si>
  <si>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</si>
  <si>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</si>
  <si>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</si>
  <si>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</si>
  <si>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</si>
  <si>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</si>
  <si>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</si>
  <si>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</si>
  <si>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</si>
  <si>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</si>
  <si>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</si>
  <si>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</si>
  <si>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</si>
  <si>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</si>
  <si>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</si>
  <si>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</si>
  <si>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</si>
  <si>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</si>
  <si>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</si>
  <si>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</si>
  <si>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</si>
  <si>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</si>
  <si>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</si>
  <si>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</si>
  <si>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</si>
  <si>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</si>
  <si>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</si>
  <si>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</si>
  <si>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</si>
  <si>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</si>
  <si>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</si>
  <si>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</si>
  <si>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</si>
  <si>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</si>
  <si>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</si>
  <si>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</si>
  <si>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</si>
  <si>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</si>
  <si>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</si>
  <si>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</si>
  <si>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</si>
  <si>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</si>
  <si>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</si>
  <si>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</si>
  <si>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</si>
  <si>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</si>
  <si>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</si>
  <si>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</si>
  <si>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</si>
  <si>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</si>
  <si>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</si>
  <si>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</si>
  <si>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</si>
  <si>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</si>
  <si>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</si>
  <si>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</si>
  <si>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</si>
  <si>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</si>
  <si>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</si>
  <si>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</si>
  <si>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</si>
  <si>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</si>
  <si>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</si>
  <si>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</si>
  <si>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</si>
  <si>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</si>
  <si>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</si>
  <si>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</si>
  <si>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</si>
  <si>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</si>
  <si>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</si>
  <si>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</si>
  <si>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</si>
  <si>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</si>
  <si>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</si>
  <si>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</si>
  <si>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</si>
  <si>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</si>
  <si>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</si>
  <si>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</si>
  <si>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</si>
  <si>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</si>
  <si>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</si>
  <si>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</si>
  <si>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</si>
  <si>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</si>
  <si>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</si>
  <si>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</si>
  <si>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</si>
  <si>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</si>
  <si>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</si>
  <si>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</si>
  <si>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</si>
  <si>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</si>
  <si>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</si>
  <si>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</si>
  <si>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</si>
  <si>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</si>
  <si>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</si>
  <si>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</si>
  <si>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</si>
  <si>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</si>
  <si>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</si>
  <si>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</si>
  <si>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</si>
  <si>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</si>
  <si>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</si>
  <si>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</si>
  <si>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</si>
  <si>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</si>
  <si>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</si>
  <si>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</si>
  <si>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</si>
  <si>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</si>
  <si>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</si>
  <si>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</si>
  <si>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</si>
  <si>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</si>
  <si>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</si>
  <si>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</si>
  <si>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</si>
  <si>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</si>
  <si>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</si>
  <si>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</si>
  <si>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</si>
  <si>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</si>
  <si>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</si>
  <si>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</si>
  <si>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</si>
  <si>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</si>
  <si>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</si>
  <si>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</si>
  <si>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</si>
  <si>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</si>
  <si>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</si>
  <si>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</si>
  <si>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</si>
  <si>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</si>
  <si>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</si>
  <si>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</si>
  <si>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</si>
  <si>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</si>
  <si>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</si>
  <si>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</si>
  <si>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</si>
  <si>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</si>
  <si>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</si>
  <si>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</si>
  <si>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</si>
  <si>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</si>
  <si>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</si>
  <si>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</si>
  <si>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</si>
  <si>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</si>
  <si>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</si>
  <si>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</si>
  <si>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</si>
  <si>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</si>
  <si>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</si>
  <si>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</si>
  <si>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</si>
  <si>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</si>
  <si>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</si>
  <si>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</si>
  <si>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</si>
  <si>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</si>
  <si>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</si>
  <si>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</si>
  <si>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</si>
  <si>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</si>
  <si>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</si>
  <si>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</si>
  <si>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</si>
  <si>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</si>
  <si>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</si>
  <si>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</si>
  <si>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</si>
  <si>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</si>
  <si>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</si>
  <si>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</si>
  <si>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</si>
  <si>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</si>
  <si>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</si>
  <si>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</si>
  <si>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</si>
  <si>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</si>
  <si>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</si>
  <si>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</si>
  <si>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</si>
  <si>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</si>
  <si>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</si>
  <si>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</si>
  <si>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</si>
  <si>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</si>
  <si>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</si>
  <si>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</si>
  <si>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</si>
  <si>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</si>
  <si>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</si>
  <si>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</si>
  <si>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</si>
  <si>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</si>
  <si>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</si>
  <si>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</si>
  <si>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</si>
  <si>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</si>
  <si>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</si>
  <si>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</si>
  <si>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</si>
  <si>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</si>
  <si>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</si>
  <si>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</si>
  <si>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</si>
  <si>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</si>
  <si>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</si>
  <si>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</si>
  <si>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</si>
  <si>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</si>
  <si>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</si>
  <si>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</si>
  <si>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</si>
  <si>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</si>
  <si>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</si>
  <si>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</si>
  <si>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</si>
  <si>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</si>
  <si>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</si>
  <si>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</si>
  <si>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</si>
  <si>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</si>
  <si>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</si>
  <si>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</si>
  <si>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</si>
  <si>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</si>
  <si>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</si>
  <si>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</si>
  <si>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</si>
  <si>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</si>
  <si>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</si>
  <si>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</si>
  <si>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</si>
  <si>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</si>
  <si>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</si>
  <si>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</si>
  <si>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</si>
  <si>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</si>
  <si>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</si>
  <si>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</si>
  <si>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</si>
  <si>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</si>
  <si>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</si>
  <si>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</si>
  <si>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</si>
  <si>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</si>
  <si>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</si>
  <si>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</si>
  <si>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</si>
  <si>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</si>
  <si>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</si>
  <si>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</si>
  <si>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</si>
  <si>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</si>
  <si>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</si>
  <si>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</si>
  <si>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</si>
  <si>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</si>
  <si>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</si>
  <si>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</si>
  <si>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</si>
  <si>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</si>
  <si>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</si>
  <si>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</si>
  <si>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</si>
  <si>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</si>
  <si>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</si>
  <si>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</si>
  <si>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</si>
  <si>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</si>
  <si>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</si>
  <si>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</si>
  <si>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</si>
  <si>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</si>
  <si>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</si>
  <si>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</si>
  <si>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</si>
  <si>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</si>
  <si>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</si>
  <si>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</si>
  <si>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</si>
  <si>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</si>
  <si>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</si>
  <si>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</si>
  <si>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</si>
  <si>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</si>
  <si>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</si>
  <si>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</si>
  <si>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</si>
  <si>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</si>
  <si>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</si>
  <si>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</si>
  <si>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</si>
  <si>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</si>
  <si>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</si>
  <si>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</si>
  <si>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</si>
  <si>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</si>
  <si>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</si>
  <si>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</si>
  <si>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</si>
  <si>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</si>
  <si>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</si>
  <si>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</si>
  <si>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</si>
  <si>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</si>
  <si>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</si>
  <si>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</si>
  <si>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</si>
  <si>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</si>
  <si>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</si>
  <si>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</si>
  <si>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</si>
  <si>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</si>
  <si>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</si>
  <si>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</si>
  <si>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</si>
  <si>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</si>
  <si>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</si>
  <si>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</si>
  <si>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</si>
  <si>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</si>
  <si>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</si>
  <si>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</si>
  <si>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</si>
  <si>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</si>
  <si>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</si>
  <si>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</si>
  <si>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</si>
  <si>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</si>
  <si>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</si>
  <si>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</si>
  <si>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</si>
  <si>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</si>
  <si>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</si>
  <si>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</si>
  <si>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</si>
  <si>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</si>
  <si>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</si>
  <si>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</si>
  <si>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</si>
  <si>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</si>
  <si>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</si>
  <si>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</si>
  <si>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</si>
  <si>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</si>
  <si>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</si>
  <si>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</si>
  <si>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</si>
  <si>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</si>
  <si>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</si>
  <si>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</si>
  <si>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</si>
  <si>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</si>
  <si>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</si>
  <si>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</si>
  <si>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</si>
  <si>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</si>
  <si>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</si>
  <si>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</si>
  <si>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</si>
  <si>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</si>
  <si>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</si>
  <si>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</si>
  <si>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</si>
  <si>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</si>
  <si>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</si>
  <si>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</si>
  <si>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</si>
  <si>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</si>
  <si>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</si>
  <si>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</si>
  <si>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</si>
  <si>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</si>
  <si>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</si>
  <si>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</si>
  <si>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</si>
  <si>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</si>
  <si>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</si>
  <si>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</si>
  <si>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</si>
  <si>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</si>
  <si>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</si>
  <si>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</si>
  <si>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</si>
  <si>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</si>
  <si>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</si>
  <si>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</si>
  <si>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</si>
  <si>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</si>
  <si>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</si>
  <si>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</si>
  <si>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</si>
  <si>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</si>
  <si>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</si>
  <si>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</si>
  <si>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</si>
  <si>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</si>
  <si>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</si>
  <si>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</si>
  <si>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</si>
  <si>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</si>
  <si>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</si>
  <si>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</si>
  <si>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</si>
  <si>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</si>
  <si>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</si>
  <si>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</si>
  <si>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</si>
  <si>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</si>
  <si>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</si>
  <si>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</si>
  <si>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</si>
  <si>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</si>
  <si>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</si>
  <si>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</si>
  <si>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</si>
  <si>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</si>
  <si>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</si>
  <si>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</si>
  <si>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</si>
  <si>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</si>
  <si>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</si>
  <si>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</si>
  <si>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</si>
  <si>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</si>
  <si>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</si>
  <si>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</si>
  <si>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</si>
  <si>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</si>
  <si>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</si>
  <si>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</si>
  <si>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</si>
  <si>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</si>
  <si>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</si>
  <si>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</si>
  <si>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</si>
  <si>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</si>
  <si>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</si>
  <si>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</si>
  <si>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</si>
  <si>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</si>
  <si>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</si>
  <si>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</si>
  <si>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</si>
  <si>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</si>
  <si>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</si>
  <si>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</si>
  <si>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</si>
  <si>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</si>
  <si>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</si>
  <si>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</si>
  <si>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</si>
  <si>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</si>
  <si>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</si>
  <si>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</si>
  <si>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</si>
  <si>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</si>
  <si>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</si>
  <si>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</si>
  <si>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</si>
  <si>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</si>
  <si>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</si>
  <si>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</si>
  <si>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</si>
  <si>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</si>
  <si>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</si>
  <si>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</si>
  <si>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</si>
  <si>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</si>
  <si>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</si>
  <si>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</si>
  <si>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</si>
  <si>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</si>
  <si>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</si>
  <si>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</si>
  <si>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</si>
  <si>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</si>
  <si>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</si>
  <si>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</si>
  <si>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</si>
  <si>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</si>
  <si>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</si>
  <si>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</si>
  <si>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</si>
  <si>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</si>
  <si>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</si>
  <si>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</si>
  <si>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</si>
  <si>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</si>
  <si>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</si>
  <si>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</si>
  <si>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</si>
  <si>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</si>
  <si>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</si>
  <si>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</si>
  <si>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</si>
  <si>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</si>
  <si>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</si>
  <si>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</si>
  <si>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</si>
  <si>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</si>
  <si>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</si>
  <si>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</si>
  <si>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</si>
  <si>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</si>
  <si>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</si>
  <si>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</si>
  <si>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</si>
  <si>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</si>
  <si>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</si>
  <si>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</si>
  <si>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</si>
  <si>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</si>
  <si>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</si>
  <si>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FORUM CULTURAL GUANAJUATO</t>
  </si>
  <si>
    <t>Correspondiente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</si>
</sst>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3" fontId="13" fillId="0" borderId="0" xfId="8" applyNumberFormat="1" applyFont="1"/>
    <xf numFmtId="3" fontId="3" fillId="0" borderId="0" xfId="12" applyNumberFormat="1" applyFont="1"/>
    <xf numFmtId="3" fontId="13" fillId="0" borderId="0" xfId="9" applyNumberFormat="1" applyFont="1"/>
    <xf numFmtId="3" fontId="12" fillId="0" borderId="0" xfId="9" applyNumberFormat="1" applyFont="1"/>
    <xf numFmtId="3" fontId="12" fillId="0" borderId="0" xfId="19" applyNumberFormat="1" applyFont="1" applyFill="1"/>
    <xf numFmtId="3" fontId="13" fillId="0" borderId="0" xfId="19" applyNumberFormat="1" applyFont="1" applyFill="1"/>
    <xf numFmtId="3" fontId="12" fillId="0" borderId="0" xfId="18" applyNumberFormat="1" applyFont="1" applyFill="1"/>
    <xf numFmtId="3" fontId="13" fillId="0" borderId="0" xfId="18" applyNumberFormat="1" applyFont="1" applyFill="1"/>
    <xf numFmtId="3" fontId="12" fillId="0" borderId="0" xfId="2" applyNumberFormat="1" applyFont="1" applyFill="1"/>
    <xf numFmtId="3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0" fontId="8" fillId="0" borderId="0" xfId="10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" xfId="18" builtinId="3"/>
    <cellStyle name="Millares 2" xfId="1"/>
    <cellStyle name="Millares 2 2" xfId="15"/>
    <cellStyle name="Millares 2 2 2" xfId="21"/>
    <cellStyle name="Millares 2 3" xfId="16"/>
    <cellStyle name="Millares 2 3 2" xfId="22"/>
    <cellStyle name="Millares 2 4" xfId="20"/>
    <cellStyle name="Millares 3" xfId="19"/>
    <cellStyle name="Millares 3 2" xfId="25"/>
    <cellStyle name="Millares 4" xfId="17"/>
    <cellStyle name="Millares 4 2" xfId="23"/>
    <cellStyle name="Millares 5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47</xdr:row>
      <xdr:rowOff>57150</xdr:rowOff>
    </xdr:from>
    <xdr:to>
      <xdr:col>4</xdr:col>
      <xdr:colOff>0</xdr:colOff>
      <xdr:row>54</xdr:row>
      <xdr:rowOff>38100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" y="65976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479247</xdr:colOff>
      <xdr:row>156</xdr:row>
      <xdr:rowOff>77878</xdr:rowOff>
    </xdr:from>
    <xdr:to>
      <xdr:col>4</xdr:col>
      <xdr:colOff>1121316</xdr:colOff>
      <xdr:row>163</xdr:row>
      <xdr:rowOff>67214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80143" y="2021217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227</xdr:row>
      <xdr:rowOff>50800</xdr:rowOff>
    </xdr:from>
    <xdr:to>
      <xdr:col>3</xdr:col>
      <xdr:colOff>996950</xdr:colOff>
      <xdr:row>234</xdr:row>
      <xdr:rowOff>31750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946150" y="307848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107950</xdr:rowOff>
    </xdr:from>
    <xdr:to>
      <xdr:col>4</xdr:col>
      <xdr:colOff>819150</xdr:colOff>
      <xdr:row>39</xdr:row>
      <xdr:rowOff>88900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45275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131</xdr:row>
      <xdr:rowOff>82550</xdr:rowOff>
    </xdr:from>
    <xdr:to>
      <xdr:col>4</xdr:col>
      <xdr:colOff>285750</xdr:colOff>
      <xdr:row>138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72148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24</xdr:row>
      <xdr:rowOff>120650</xdr:rowOff>
    </xdr:from>
    <xdr:to>
      <xdr:col>2</xdr:col>
      <xdr:colOff>1155700</xdr:colOff>
      <xdr:row>31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71450" y="3606800"/>
          <a:ext cx="64389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2</xdr:col>
      <xdr:colOff>1035050</xdr:colOff>
      <xdr:row>51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54000" y="6076950"/>
          <a:ext cx="6470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57</xdr:row>
      <xdr:rowOff>107950</xdr:rowOff>
    </xdr:from>
    <xdr:to>
      <xdr:col>4</xdr:col>
      <xdr:colOff>355600</xdr:colOff>
      <xdr:row>64</xdr:row>
      <xdr:rowOff>88900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73150" y="76962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D10" sqref="D10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70" t="s">
        <v>672</v>
      </c>
      <c r="B1" s="170"/>
      <c r="C1" s="17"/>
      <c r="D1" s="14" t="s">
        <v>614</v>
      </c>
      <c r="E1" s="15">
        <v>2022</v>
      </c>
    </row>
    <row r="2" spans="1:5" ht="18.899999999999999" customHeight="1" x14ac:dyDescent="0.2">
      <c r="A2" s="171" t="s">
        <v>613</v>
      </c>
      <c r="B2" s="171"/>
      <c r="C2" s="36"/>
      <c r="D2" s="14" t="s">
        <v>615</v>
      </c>
      <c r="E2" s="17" t="s">
        <v>620</v>
      </c>
    </row>
    <row r="3" spans="1:5" ht="18.899999999999999" customHeight="1" x14ac:dyDescent="0.2">
      <c r="A3" s="172" t="s">
        <v>673</v>
      </c>
      <c r="B3" s="172"/>
      <c r="C3" s="17"/>
      <c r="D3" s="14" t="s">
        <v>616</v>
      </c>
      <c r="E3" s="15">
        <v>3</v>
      </c>
    </row>
    <row r="4" spans="1:5" s="93" customFormat="1" ht="18.899999999999999" customHeight="1" x14ac:dyDescent="0.2">
      <c r="A4" s="172" t="s">
        <v>635</v>
      </c>
      <c r="B4" s="172"/>
      <c r="C4" s="172"/>
      <c r="D4" s="172"/>
      <c r="E4" s="172"/>
    </row>
    <row r="5" spans="1:5" ht="15" customHeight="1" x14ac:dyDescent="0.2">
      <c r="A5" s="136" t="s">
        <v>41</v>
      </c>
      <c r="B5" s="135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5" x14ac:dyDescent="0.25">
      <c r="A33" s="7"/>
      <c r="B33" s="10"/>
    </row>
    <row r="34" spans="1:2" ht="10.5" x14ac:dyDescent="0.25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5" x14ac:dyDescent="0.25">
      <c r="A37" s="7"/>
      <c r="B37" s="10"/>
    </row>
    <row r="38" spans="1:2" ht="10.5" x14ac:dyDescent="0.25">
      <c r="A38" s="7"/>
      <c r="B38" s="8" t="s">
        <v>46</v>
      </c>
    </row>
    <row r="39" spans="1:2" ht="10.5" x14ac:dyDescent="0.25">
      <c r="A39" s="7" t="s">
        <v>47</v>
      </c>
      <c r="B39" s="46" t="s">
        <v>32</v>
      </c>
    </row>
    <row r="40" spans="1:2" ht="10.5" x14ac:dyDescent="0.25">
      <c r="A40" s="7"/>
      <c r="B40" s="46" t="s">
        <v>636</v>
      </c>
    </row>
    <row r="41" spans="1:2" ht="11" thickBot="1" x14ac:dyDescent="0.3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A7" workbookViewId="0">
      <selection activeCell="A22" sqref="A22"/>
    </sheetView>
  </sheetViews>
  <sheetFormatPr baseColWidth="10" defaultColWidth="11.453125" defaultRowHeight="10" x14ac:dyDescent="0.2"/>
  <cols>
    <col min="1" max="1" width="3.36328125" style="39" customWidth="1"/>
    <col min="2" max="2" width="74.7265625" style="39" customWidth="1"/>
    <col min="3" max="3" width="17.6328125" style="39" customWidth="1"/>
    <col min="4" max="16384" width="11.453125" style="39"/>
  </cols>
  <sheetData>
    <row r="1" spans="1:3" s="37" customFormat="1" ht="18" customHeight="1" x14ac:dyDescent="0.35">
      <c r="A1" s="176" t="s">
        <v>672</v>
      </c>
      <c r="B1" s="177"/>
      <c r="C1" s="178"/>
    </row>
    <row r="2" spans="1:3" s="37" customFormat="1" ht="18" customHeight="1" x14ac:dyDescent="0.35">
      <c r="A2" s="179" t="s">
        <v>625</v>
      </c>
      <c r="B2" s="180"/>
      <c r="C2" s="181"/>
    </row>
    <row r="3" spans="1:3" s="37" customFormat="1" ht="18" customHeight="1" x14ac:dyDescent="0.35">
      <c r="A3" s="179" t="s">
        <v>673</v>
      </c>
      <c r="B3" s="182"/>
      <c r="C3" s="181"/>
    </row>
    <row r="4" spans="1:3" s="40" customFormat="1" ht="18" customHeight="1" x14ac:dyDescent="0.25">
      <c r="A4" s="183" t="s">
        <v>626</v>
      </c>
      <c r="B4" s="184"/>
      <c r="C4" s="185"/>
    </row>
    <row r="5" spans="1:3" s="38" customFormat="1" ht="10.5" x14ac:dyDescent="0.2">
      <c r="A5" s="58" t="s">
        <v>525</v>
      </c>
      <c r="B5" s="58"/>
      <c r="C5" s="142">
        <v>80787606.280000001</v>
      </c>
    </row>
    <row r="6" spans="1:3" ht="10.5" x14ac:dyDescent="0.2">
      <c r="A6" s="59"/>
      <c r="B6" s="60"/>
      <c r="C6" s="61"/>
    </row>
    <row r="7" spans="1:3" ht="10.5" x14ac:dyDescent="0.2">
      <c r="A7" s="68" t="s">
        <v>526</v>
      </c>
      <c r="B7" s="68"/>
      <c r="C7" s="143">
        <f>SUM(C8:C13)</f>
        <v>7.96</v>
      </c>
    </row>
    <row r="8" spans="1:3" x14ac:dyDescent="0.2">
      <c r="A8" s="76" t="s">
        <v>527</v>
      </c>
      <c r="B8" s="75" t="s">
        <v>344</v>
      </c>
      <c r="C8" s="144">
        <v>0</v>
      </c>
    </row>
    <row r="9" spans="1:3" x14ac:dyDescent="0.2">
      <c r="A9" s="62" t="s">
        <v>528</v>
      </c>
      <c r="B9" s="63" t="s">
        <v>537</v>
      </c>
      <c r="C9" s="144">
        <v>0</v>
      </c>
    </row>
    <row r="10" spans="1:3" x14ac:dyDescent="0.2">
      <c r="A10" s="62" t="s">
        <v>529</v>
      </c>
      <c r="B10" s="63" t="s">
        <v>352</v>
      </c>
      <c r="C10" s="144">
        <v>0</v>
      </c>
    </row>
    <row r="11" spans="1:3" x14ac:dyDescent="0.2">
      <c r="A11" s="62" t="s">
        <v>530</v>
      </c>
      <c r="B11" s="63" t="s">
        <v>353</v>
      </c>
      <c r="C11" s="144">
        <v>0</v>
      </c>
    </row>
    <row r="12" spans="1:3" x14ac:dyDescent="0.2">
      <c r="A12" s="62" t="s">
        <v>531</v>
      </c>
      <c r="B12" s="63" t="s">
        <v>354</v>
      </c>
      <c r="C12" s="144">
        <v>7.96</v>
      </c>
    </row>
    <row r="13" spans="1:3" x14ac:dyDescent="0.2">
      <c r="A13" s="64" t="s">
        <v>532</v>
      </c>
      <c r="B13" s="65" t="s">
        <v>533</v>
      </c>
      <c r="C13" s="144">
        <v>0</v>
      </c>
    </row>
    <row r="14" spans="1:3" x14ac:dyDescent="0.2">
      <c r="A14" s="74"/>
      <c r="B14" s="66"/>
      <c r="C14" s="67"/>
    </row>
    <row r="15" spans="1:3" ht="10.5" x14ac:dyDescent="0.2">
      <c r="A15" s="68" t="s">
        <v>83</v>
      </c>
      <c r="B15" s="60"/>
      <c r="C15" s="143">
        <f>SUM(C16:C18)</f>
        <v>112000</v>
      </c>
    </row>
    <row r="16" spans="1:3" x14ac:dyDescent="0.2">
      <c r="A16" s="69">
        <v>3.1</v>
      </c>
      <c r="B16" s="63" t="s">
        <v>536</v>
      </c>
      <c r="C16" s="144">
        <v>0</v>
      </c>
    </row>
    <row r="17" spans="1:3" x14ac:dyDescent="0.2">
      <c r="A17" s="70">
        <v>3.2</v>
      </c>
      <c r="B17" s="63" t="s">
        <v>534</v>
      </c>
      <c r="C17" s="144">
        <v>0</v>
      </c>
    </row>
    <row r="18" spans="1:3" x14ac:dyDescent="0.2">
      <c r="A18" s="70">
        <v>3.3</v>
      </c>
      <c r="B18" s="65" t="s">
        <v>535</v>
      </c>
      <c r="C18" s="145">
        <v>112000</v>
      </c>
    </row>
    <row r="19" spans="1:3" x14ac:dyDescent="0.2">
      <c r="A19" s="59"/>
      <c r="B19" s="71"/>
      <c r="C19" s="72"/>
    </row>
    <row r="20" spans="1:3" ht="10.5" x14ac:dyDescent="0.2">
      <c r="A20" s="73" t="s">
        <v>82</v>
      </c>
      <c r="B20" s="73"/>
      <c r="C20" s="142">
        <f>C5+C7-C15</f>
        <v>80675614.239999995</v>
      </c>
    </row>
    <row r="22" spans="1:3" x14ac:dyDescent="0.2">
      <c r="A22" s="39" t="s">
        <v>637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A22" workbookViewId="0">
      <selection activeCell="C37" sqref="C37"/>
    </sheetView>
  </sheetViews>
  <sheetFormatPr baseColWidth="10" defaultColWidth="11.453125" defaultRowHeight="10" x14ac:dyDescent="0.2"/>
  <cols>
    <col min="1" max="1" width="3.6328125" style="39" customWidth="1"/>
    <col min="2" max="2" width="77.81640625" style="39" customWidth="1"/>
    <col min="3" max="3" width="17.6328125" style="39" customWidth="1"/>
    <col min="4" max="16384" width="11.453125" style="39"/>
  </cols>
  <sheetData>
    <row r="1" spans="1:3" s="41" customFormat="1" ht="18.899999999999999" customHeight="1" x14ac:dyDescent="0.35">
      <c r="A1" s="186" t="s">
        <v>672</v>
      </c>
      <c r="B1" s="187"/>
      <c r="C1" s="188"/>
    </row>
    <row r="2" spans="1:3" s="41" customFormat="1" ht="18.899999999999999" customHeight="1" x14ac:dyDescent="0.35">
      <c r="A2" s="189" t="s">
        <v>627</v>
      </c>
      <c r="B2" s="190"/>
      <c r="C2" s="191"/>
    </row>
    <row r="3" spans="1:3" s="41" customFormat="1" ht="18.899999999999999" customHeight="1" x14ac:dyDescent="0.35">
      <c r="A3" s="189" t="s">
        <v>673</v>
      </c>
      <c r="B3" s="192"/>
      <c r="C3" s="191"/>
    </row>
    <row r="4" spans="1:3" s="42" customFormat="1" ht="10.5" x14ac:dyDescent="0.2">
      <c r="A4" s="183" t="s">
        <v>626</v>
      </c>
      <c r="B4" s="184"/>
      <c r="C4" s="185"/>
    </row>
    <row r="5" spans="1:3" ht="10.5" x14ac:dyDescent="0.2">
      <c r="A5" s="84" t="s">
        <v>538</v>
      </c>
      <c r="B5" s="58"/>
      <c r="C5" s="146">
        <v>78217895.799999997</v>
      </c>
    </row>
    <row r="6" spans="1:3" ht="10.5" x14ac:dyDescent="0.2">
      <c r="A6" s="78"/>
      <c r="B6" s="60"/>
      <c r="C6" s="79"/>
    </row>
    <row r="7" spans="1:3" ht="10.5" x14ac:dyDescent="0.2">
      <c r="A7" s="68" t="s">
        <v>539</v>
      </c>
      <c r="B7" s="80"/>
      <c r="C7" s="143">
        <f>SUM(C8:C28)</f>
        <v>11263.6</v>
      </c>
    </row>
    <row r="8" spans="1:3" x14ac:dyDescent="0.2">
      <c r="A8" s="128">
        <v>2.1</v>
      </c>
      <c r="B8" s="85" t="s">
        <v>372</v>
      </c>
      <c r="C8" s="147">
        <v>0</v>
      </c>
    </row>
    <row r="9" spans="1:3" x14ac:dyDescent="0.2">
      <c r="A9" s="128">
        <v>2.2000000000000002</v>
      </c>
      <c r="B9" s="85" t="s">
        <v>369</v>
      </c>
      <c r="C9" s="147">
        <v>0</v>
      </c>
    </row>
    <row r="10" spans="1:3" x14ac:dyDescent="0.2">
      <c r="A10" s="90">
        <v>2.2999999999999998</v>
      </c>
      <c r="B10" s="77" t="s">
        <v>239</v>
      </c>
      <c r="C10" s="147">
        <v>11263.6</v>
      </c>
    </row>
    <row r="11" spans="1:3" x14ac:dyDescent="0.2">
      <c r="A11" s="90">
        <v>2.4</v>
      </c>
      <c r="B11" s="77" t="s">
        <v>240</v>
      </c>
      <c r="C11" s="147">
        <v>0</v>
      </c>
    </row>
    <row r="12" spans="1:3" x14ac:dyDescent="0.2">
      <c r="A12" s="90">
        <v>2.5</v>
      </c>
      <c r="B12" s="77" t="s">
        <v>241</v>
      </c>
      <c r="C12" s="147">
        <v>0</v>
      </c>
    </row>
    <row r="13" spans="1:3" x14ac:dyDescent="0.2">
      <c r="A13" s="90">
        <v>2.6</v>
      </c>
      <c r="B13" s="77" t="s">
        <v>242</v>
      </c>
      <c r="C13" s="147">
        <v>0</v>
      </c>
    </row>
    <row r="14" spans="1:3" x14ac:dyDescent="0.2">
      <c r="A14" s="90">
        <v>2.7</v>
      </c>
      <c r="B14" s="77" t="s">
        <v>243</v>
      </c>
      <c r="C14" s="147">
        <v>0</v>
      </c>
    </row>
    <row r="15" spans="1:3" x14ac:dyDescent="0.2">
      <c r="A15" s="90">
        <v>2.8</v>
      </c>
      <c r="B15" s="77" t="s">
        <v>244</v>
      </c>
      <c r="C15" s="147">
        <v>0</v>
      </c>
    </row>
    <row r="16" spans="1:3" x14ac:dyDescent="0.2">
      <c r="A16" s="90">
        <v>2.9</v>
      </c>
      <c r="B16" s="77" t="s">
        <v>246</v>
      </c>
      <c r="C16" s="147">
        <v>0</v>
      </c>
    </row>
    <row r="17" spans="1:3" x14ac:dyDescent="0.2">
      <c r="A17" s="90" t="s">
        <v>540</v>
      </c>
      <c r="B17" s="77" t="s">
        <v>541</v>
      </c>
      <c r="C17" s="147">
        <v>0</v>
      </c>
    </row>
    <row r="18" spans="1:3" x14ac:dyDescent="0.2">
      <c r="A18" s="90" t="s">
        <v>570</v>
      </c>
      <c r="B18" s="77" t="s">
        <v>248</v>
      </c>
      <c r="C18" s="147">
        <v>0</v>
      </c>
    </row>
    <row r="19" spans="1:3" x14ac:dyDescent="0.2">
      <c r="A19" s="90" t="s">
        <v>571</v>
      </c>
      <c r="B19" s="77" t="s">
        <v>542</v>
      </c>
      <c r="C19" s="147">
        <v>0</v>
      </c>
    </row>
    <row r="20" spans="1:3" x14ac:dyDescent="0.2">
      <c r="A20" s="90" t="s">
        <v>572</v>
      </c>
      <c r="B20" s="77" t="s">
        <v>543</v>
      </c>
      <c r="C20" s="147">
        <v>0</v>
      </c>
    </row>
    <row r="21" spans="1:3" x14ac:dyDescent="0.2">
      <c r="A21" s="90" t="s">
        <v>573</v>
      </c>
      <c r="B21" s="77" t="s">
        <v>544</v>
      </c>
      <c r="C21" s="147">
        <v>0</v>
      </c>
    </row>
    <row r="22" spans="1:3" x14ac:dyDescent="0.2">
      <c r="A22" s="90" t="s">
        <v>545</v>
      </c>
      <c r="B22" s="77" t="s">
        <v>546</v>
      </c>
      <c r="C22" s="147">
        <v>0</v>
      </c>
    </row>
    <row r="23" spans="1:3" x14ac:dyDescent="0.2">
      <c r="A23" s="90" t="s">
        <v>547</v>
      </c>
      <c r="B23" s="77" t="s">
        <v>548</v>
      </c>
      <c r="C23" s="147">
        <v>0</v>
      </c>
    </row>
    <row r="24" spans="1:3" x14ac:dyDescent="0.2">
      <c r="A24" s="90" t="s">
        <v>549</v>
      </c>
      <c r="B24" s="77" t="s">
        <v>550</v>
      </c>
      <c r="C24" s="147">
        <v>0</v>
      </c>
    </row>
    <row r="25" spans="1:3" x14ac:dyDescent="0.2">
      <c r="A25" s="90" t="s">
        <v>551</v>
      </c>
      <c r="B25" s="77" t="s">
        <v>552</v>
      </c>
      <c r="C25" s="147">
        <v>0</v>
      </c>
    </row>
    <row r="26" spans="1:3" x14ac:dyDescent="0.2">
      <c r="A26" s="90" t="s">
        <v>553</v>
      </c>
      <c r="B26" s="77" t="s">
        <v>554</v>
      </c>
      <c r="C26" s="147">
        <v>0</v>
      </c>
    </row>
    <row r="27" spans="1:3" x14ac:dyDescent="0.2">
      <c r="A27" s="90" t="s">
        <v>555</v>
      </c>
      <c r="B27" s="77" t="s">
        <v>556</v>
      </c>
      <c r="C27" s="147">
        <v>0</v>
      </c>
    </row>
    <row r="28" spans="1:3" x14ac:dyDescent="0.2">
      <c r="A28" s="90" t="s">
        <v>557</v>
      </c>
      <c r="B28" s="85" t="s">
        <v>558</v>
      </c>
      <c r="C28" s="147">
        <v>0</v>
      </c>
    </row>
    <row r="29" spans="1:3" x14ac:dyDescent="0.2">
      <c r="A29" s="91"/>
      <c r="B29" s="86"/>
      <c r="C29" s="87"/>
    </row>
    <row r="30" spans="1:3" ht="10.5" x14ac:dyDescent="0.2">
      <c r="A30" s="88" t="s">
        <v>559</v>
      </c>
      <c r="B30" s="89"/>
      <c r="C30" s="148">
        <f>SUM(C31:C37)</f>
        <v>500632.5</v>
      </c>
    </row>
    <row r="31" spans="1:3" x14ac:dyDescent="0.2">
      <c r="A31" s="90" t="s">
        <v>560</v>
      </c>
      <c r="B31" s="77" t="s">
        <v>441</v>
      </c>
      <c r="C31" s="147">
        <v>0</v>
      </c>
    </row>
    <row r="32" spans="1:3" x14ac:dyDescent="0.2">
      <c r="A32" s="90" t="s">
        <v>561</v>
      </c>
      <c r="B32" s="77" t="s">
        <v>80</v>
      </c>
      <c r="C32" s="147">
        <v>0</v>
      </c>
    </row>
    <row r="33" spans="1:3" x14ac:dyDescent="0.2">
      <c r="A33" s="90" t="s">
        <v>562</v>
      </c>
      <c r="B33" s="77" t="s">
        <v>451</v>
      </c>
      <c r="C33" s="147">
        <v>0</v>
      </c>
    </row>
    <row r="34" spans="1:3" x14ac:dyDescent="0.2">
      <c r="A34" s="90" t="s">
        <v>563</v>
      </c>
      <c r="B34" s="77" t="s">
        <v>564</v>
      </c>
      <c r="C34" s="147">
        <v>0</v>
      </c>
    </row>
    <row r="35" spans="1:3" x14ac:dyDescent="0.2">
      <c r="A35" s="90" t="s">
        <v>565</v>
      </c>
      <c r="B35" s="77" t="s">
        <v>566</v>
      </c>
      <c r="C35" s="147">
        <v>0</v>
      </c>
    </row>
    <row r="36" spans="1:3" x14ac:dyDescent="0.2">
      <c r="A36" s="90" t="s">
        <v>567</v>
      </c>
      <c r="B36" s="77" t="s">
        <v>459</v>
      </c>
      <c r="C36" s="147">
        <v>1.6</v>
      </c>
    </row>
    <row r="37" spans="1:3" x14ac:dyDescent="0.2">
      <c r="A37" s="90" t="s">
        <v>568</v>
      </c>
      <c r="B37" s="85" t="s">
        <v>569</v>
      </c>
      <c r="C37" s="149">
        <v>500630.9</v>
      </c>
    </row>
    <row r="38" spans="1:3" x14ac:dyDescent="0.2">
      <c r="A38" s="78"/>
      <c r="B38" s="81"/>
      <c r="C38" s="82"/>
    </row>
    <row r="39" spans="1:3" ht="10.5" x14ac:dyDescent="0.2">
      <c r="A39" s="83" t="s">
        <v>84</v>
      </c>
      <c r="B39" s="58"/>
      <c r="C39" s="142">
        <f>C5-C7+C30</f>
        <v>78707264.700000003</v>
      </c>
    </row>
    <row r="41" spans="1:3" x14ac:dyDescent="0.2">
      <c r="A41" s="39" t="s">
        <v>637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67" bottom="0.5" header="0.31496062992125984" footer="0.31496062992125984"/>
  <pageSetup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B37" workbookViewId="0">
      <selection activeCell="B45" sqref="B45"/>
    </sheetView>
  </sheetViews>
  <sheetFormatPr baseColWidth="10" defaultColWidth="9.08984375" defaultRowHeight="10" x14ac:dyDescent="0.2"/>
  <cols>
    <col min="1" max="1" width="10" style="29" customWidth="1"/>
    <col min="2" max="2" width="68.54296875" style="29" bestFit="1" customWidth="1"/>
    <col min="3" max="3" width="17.453125" style="29" bestFit="1" customWidth="1"/>
    <col min="4" max="5" width="23.6328125" style="29" bestFit="1" customWidth="1"/>
    <col min="6" max="6" width="19.36328125" style="29" customWidth="1"/>
    <col min="7" max="7" width="20.54296875" style="29" customWidth="1"/>
    <col min="8" max="10" width="20.36328125" style="29" customWidth="1"/>
    <col min="11" max="16384" width="9.08984375" style="29"/>
  </cols>
  <sheetData>
    <row r="1" spans="1:10" ht="18.899999999999999" customHeight="1" x14ac:dyDescent="0.2">
      <c r="A1" s="175" t="s">
        <v>672</v>
      </c>
      <c r="B1" s="193"/>
      <c r="C1" s="193"/>
      <c r="D1" s="193"/>
      <c r="E1" s="193"/>
      <c r="F1" s="193"/>
      <c r="G1" s="27" t="s">
        <v>617</v>
      </c>
      <c r="H1" s="28">
        <v>2022</v>
      </c>
    </row>
    <row r="2" spans="1:10" ht="18.899999999999999" customHeight="1" x14ac:dyDescent="0.2">
      <c r="A2" s="175" t="s">
        <v>628</v>
      </c>
      <c r="B2" s="193"/>
      <c r="C2" s="193"/>
      <c r="D2" s="193"/>
      <c r="E2" s="193"/>
      <c r="F2" s="193"/>
      <c r="G2" s="27" t="s">
        <v>618</v>
      </c>
      <c r="H2" s="28" t="s">
        <v>620</v>
      </c>
    </row>
    <row r="3" spans="1:10" ht="18.899999999999999" customHeight="1" x14ac:dyDescent="0.25">
      <c r="A3" s="194" t="s">
        <v>673</v>
      </c>
      <c r="B3" s="195"/>
      <c r="C3" s="195"/>
      <c r="D3" s="195"/>
      <c r="E3" s="195"/>
      <c r="F3" s="195"/>
      <c r="G3" s="27" t="s">
        <v>619</v>
      </c>
      <c r="H3" s="28">
        <v>3</v>
      </c>
    </row>
    <row r="4" spans="1:10" ht="10.5" x14ac:dyDescent="0.25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10.5" x14ac:dyDescent="0.25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5" x14ac:dyDescent="0.25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36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5" x14ac:dyDescent="0.25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168">
        <v>0</v>
      </c>
      <c r="D40" s="168">
        <v>102183684.08</v>
      </c>
      <c r="E40" s="168">
        <v>0</v>
      </c>
      <c r="F40" s="168">
        <v>102183684.08</v>
      </c>
    </row>
    <row r="41" spans="1:6" x14ac:dyDescent="0.2">
      <c r="A41" s="29">
        <v>8120</v>
      </c>
      <c r="B41" s="29" t="s">
        <v>95</v>
      </c>
      <c r="C41" s="168">
        <v>0</v>
      </c>
      <c r="D41" s="168">
        <v>85784756.959999993</v>
      </c>
      <c r="E41" s="168">
        <v>-136174043.24000001</v>
      </c>
      <c r="F41" s="168">
        <v>-50389286.280000001</v>
      </c>
    </row>
    <row r="42" spans="1:6" x14ac:dyDescent="0.2">
      <c r="A42" s="29">
        <v>8130</v>
      </c>
      <c r="B42" s="29" t="s">
        <v>94</v>
      </c>
      <c r="C42" s="168">
        <v>0</v>
      </c>
      <c r="D42" s="168">
        <v>34003963.43</v>
      </c>
      <c r="E42" s="168">
        <v>-5010754.95</v>
      </c>
      <c r="F42" s="168">
        <v>28993208.48</v>
      </c>
    </row>
    <row r="43" spans="1:6" x14ac:dyDescent="0.2">
      <c r="A43" s="29">
        <v>8140</v>
      </c>
      <c r="B43" s="29" t="s">
        <v>93</v>
      </c>
      <c r="C43" s="168">
        <v>0</v>
      </c>
      <c r="D43" s="168">
        <v>80787606.280000001</v>
      </c>
      <c r="E43" s="168">
        <v>-80787606.280000001</v>
      </c>
      <c r="F43" s="168">
        <v>0</v>
      </c>
    </row>
    <row r="44" spans="1:6" x14ac:dyDescent="0.2">
      <c r="A44" s="29">
        <v>8150</v>
      </c>
      <c r="B44" s="29" t="s">
        <v>92</v>
      </c>
      <c r="C44" s="168">
        <v>0</v>
      </c>
      <c r="D44" s="168">
        <v>0</v>
      </c>
      <c r="E44" s="168">
        <v>-80787606.280000001</v>
      </c>
      <c r="F44" s="168">
        <v>-80787606.280000001</v>
      </c>
    </row>
    <row r="45" spans="1:6" x14ac:dyDescent="0.2">
      <c r="A45" s="29">
        <v>8210</v>
      </c>
      <c r="B45" s="29" t="s">
        <v>91</v>
      </c>
      <c r="C45" s="168">
        <v>0</v>
      </c>
      <c r="D45" s="168">
        <v>0</v>
      </c>
      <c r="E45" s="168">
        <v>-102183684.08</v>
      </c>
      <c r="F45" s="168">
        <v>-102183684.08</v>
      </c>
    </row>
    <row r="46" spans="1:6" x14ac:dyDescent="0.2">
      <c r="A46" s="29">
        <v>8220</v>
      </c>
      <c r="B46" s="29" t="s">
        <v>90</v>
      </c>
      <c r="C46" s="168">
        <v>0</v>
      </c>
      <c r="D46" s="168">
        <v>140220611.06</v>
      </c>
      <c r="E46" s="168">
        <v>-106424452.17</v>
      </c>
      <c r="F46" s="168">
        <v>33796158.890000001</v>
      </c>
    </row>
    <row r="47" spans="1:6" x14ac:dyDescent="0.2">
      <c r="A47" s="29">
        <v>8230</v>
      </c>
      <c r="B47" s="29" t="s">
        <v>89</v>
      </c>
      <c r="C47" s="168">
        <v>0</v>
      </c>
      <c r="D47" s="168">
        <v>9687426.5999999996</v>
      </c>
      <c r="E47" s="168">
        <v>-38522535.079999998</v>
      </c>
      <c r="F47" s="168">
        <v>-28835108.48</v>
      </c>
    </row>
    <row r="48" spans="1:6" x14ac:dyDescent="0.2">
      <c r="A48" s="29">
        <v>8240</v>
      </c>
      <c r="B48" s="29" t="s">
        <v>88</v>
      </c>
      <c r="C48" s="168">
        <v>0</v>
      </c>
      <c r="D48" s="168">
        <v>97222633.670000002</v>
      </c>
      <c r="E48" s="168">
        <v>-78217895.799999997</v>
      </c>
      <c r="F48" s="168">
        <v>19004737.870000001</v>
      </c>
    </row>
    <row r="49" spans="1:6" x14ac:dyDescent="0.2">
      <c r="A49" s="29">
        <v>8250</v>
      </c>
      <c r="B49" s="29" t="s">
        <v>87</v>
      </c>
      <c r="C49" s="168">
        <v>0</v>
      </c>
      <c r="D49" s="168">
        <v>78217895.799999997</v>
      </c>
      <c r="E49" s="168">
        <v>-78208787.920000002</v>
      </c>
      <c r="F49" s="168">
        <v>9107.8799999999992</v>
      </c>
    </row>
    <row r="50" spans="1:6" x14ac:dyDescent="0.2">
      <c r="A50" s="29">
        <v>8260</v>
      </c>
      <c r="B50" s="29" t="s">
        <v>86</v>
      </c>
      <c r="C50" s="168">
        <v>0</v>
      </c>
      <c r="D50" s="168">
        <v>78208787.920000002</v>
      </c>
      <c r="E50" s="168">
        <v>-78208787.920000002</v>
      </c>
      <c r="F50" s="168">
        <v>0</v>
      </c>
    </row>
    <row r="51" spans="1:6" x14ac:dyDescent="0.2">
      <c r="A51" s="29">
        <v>8270</v>
      </c>
      <c r="B51" s="29" t="s">
        <v>85</v>
      </c>
      <c r="C51" s="168">
        <v>0</v>
      </c>
      <c r="D51" s="168">
        <v>78208787.920000002</v>
      </c>
      <c r="E51" s="168">
        <v>0</v>
      </c>
      <c r="F51" s="168">
        <v>78208787.920000002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9" customFormat="1" ht="10.5" x14ac:dyDescent="0.25">
      <c r="A4" s="118" t="s">
        <v>33</v>
      </c>
    </row>
    <row r="5" spans="1:8" s="119" customFormat="1" ht="39.9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" x14ac:dyDescent="0.3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ht="10.5" x14ac:dyDescent="0.25">
      <c r="A9" s="133" t="s">
        <v>125</v>
      </c>
      <c r="B9" s="120"/>
      <c r="C9" s="120"/>
      <c r="D9" s="120"/>
    </row>
    <row r="10" spans="1:8" s="119" customFormat="1" ht="26.15" customHeight="1" x14ac:dyDescent="0.2">
      <c r="A10" s="122" t="s">
        <v>600</v>
      </c>
      <c r="B10" s="197" t="s">
        <v>36</v>
      </c>
      <c r="C10" s="197"/>
      <c r="D10" s="197"/>
      <c r="E10" s="197"/>
    </row>
    <row r="11" spans="1:8" s="119" customFormat="1" ht="12.9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5" customHeight="1" x14ac:dyDescent="0.2">
      <c r="A12" s="123" t="s">
        <v>602</v>
      </c>
      <c r="B12" s="197" t="s">
        <v>38</v>
      </c>
      <c r="C12" s="197"/>
      <c r="D12" s="197"/>
      <c r="E12" s="197"/>
    </row>
    <row r="13" spans="1:8" s="119" customFormat="1" ht="26.15" customHeight="1" x14ac:dyDescent="0.2">
      <c r="A13" s="123" t="s">
        <v>603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" customHeight="1" x14ac:dyDescent="0.2">
      <c r="A16" s="123" t="s">
        <v>605</v>
      </c>
    </row>
    <row r="17" spans="1:4" s="119" customFormat="1" ht="12.9" customHeight="1" x14ac:dyDescent="0.2">
      <c r="A17" s="124"/>
    </row>
    <row r="18" spans="1:4" s="119" customFormat="1" ht="12.9" customHeight="1" x14ac:dyDescent="0.25">
      <c r="A18" s="133" t="s">
        <v>97</v>
      </c>
    </row>
    <row r="19" spans="1:4" s="119" customFormat="1" ht="12.9" customHeight="1" x14ac:dyDescent="0.2">
      <c r="A19" s="127" t="s">
        <v>606</v>
      </c>
    </row>
    <row r="20" spans="1:4" s="119" customFormat="1" ht="12.9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1.5" x14ac:dyDescent="0.25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131" zoomScale="106" zoomScaleNormal="106" workbookViewId="0">
      <selection activeCell="B141" sqref="B141"/>
    </sheetView>
  </sheetViews>
  <sheetFormatPr baseColWidth="10" defaultColWidth="9.08984375" defaultRowHeight="10" x14ac:dyDescent="0.2"/>
  <cols>
    <col min="1" max="1" width="10" style="20" customWidth="1"/>
    <col min="2" max="2" width="64.54296875" style="20" bestFit="1" customWidth="1"/>
    <col min="3" max="3" width="16.453125" style="20" bestFit="1" customWidth="1"/>
    <col min="4" max="4" width="19.08984375" style="20" customWidth="1"/>
    <col min="5" max="5" width="28" style="20" customWidth="1"/>
    <col min="6" max="6" width="22.6328125" style="20" customWidth="1"/>
    <col min="7" max="8" width="16.6328125" style="20" customWidth="1"/>
    <col min="9" max="9" width="27.08984375" style="20" customWidth="1"/>
    <col min="10" max="16384" width="9.08984375" style="20"/>
  </cols>
  <sheetData>
    <row r="1" spans="1:8" s="16" customFormat="1" ht="18.899999999999999" customHeight="1" x14ac:dyDescent="0.35">
      <c r="A1" s="173" t="s">
        <v>672</v>
      </c>
      <c r="B1" s="174"/>
      <c r="C1" s="174"/>
      <c r="D1" s="174"/>
      <c r="E1" s="174"/>
      <c r="F1" s="174"/>
      <c r="G1" s="14" t="s">
        <v>617</v>
      </c>
      <c r="H1" s="25">
        <v>2022</v>
      </c>
    </row>
    <row r="2" spans="1:8" s="16" customFormat="1" ht="18.899999999999999" customHeight="1" x14ac:dyDescent="0.35">
      <c r="A2" s="173" t="s">
        <v>621</v>
      </c>
      <c r="B2" s="174"/>
      <c r="C2" s="174"/>
      <c r="D2" s="174"/>
      <c r="E2" s="174"/>
      <c r="F2" s="174"/>
      <c r="G2" s="14" t="s">
        <v>618</v>
      </c>
      <c r="H2" s="25" t="s">
        <v>620</v>
      </c>
    </row>
    <row r="3" spans="1:8" s="16" customFormat="1" ht="18.899999999999999" customHeight="1" x14ac:dyDescent="0.35">
      <c r="A3" s="173" t="s">
        <v>673</v>
      </c>
      <c r="B3" s="174"/>
      <c r="C3" s="174"/>
      <c r="D3" s="174"/>
      <c r="E3" s="174"/>
      <c r="F3" s="174"/>
      <c r="G3" s="14" t="s">
        <v>619</v>
      </c>
      <c r="H3" s="25">
        <v>3</v>
      </c>
    </row>
    <row r="4" spans="1:8" ht="10.5" x14ac:dyDescent="0.25">
      <c r="A4" s="18" t="s">
        <v>196</v>
      </c>
      <c r="B4" s="19"/>
      <c r="C4" s="19"/>
      <c r="D4" s="19"/>
      <c r="E4" s="19"/>
      <c r="F4" s="19"/>
      <c r="G4" s="19"/>
      <c r="H4" s="19"/>
    </row>
    <row r="6" spans="1:8" ht="10.5" x14ac:dyDescent="0.25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158">
        <v>0</v>
      </c>
    </row>
    <row r="9" spans="1:8" x14ac:dyDescent="0.2">
      <c r="A9" s="22">
        <v>1115</v>
      </c>
      <c r="B9" s="20" t="s">
        <v>198</v>
      </c>
      <c r="C9" s="158">
        <v>0</v>
      </c>
    </row>
    <row r="10" spans="1:8" x14ac:dyDescent="0.2">
      <c r="A10" s="22">
        <v>1121</v>
      </c>
      <c r="B10" s="20" t="s">
        <v>199</v>
      </c>
      <c r="C10" s="158">
        <v>12018751.119999999</v>
      </c>
    </row>
    <row r="11" spans="1:8" x14ac:dyDescent="0.2">
      <c r="A11" s="22">
        <v>1211</v>
      </c>
      <c r="B11" s="20" t="s">
        <v>200</v>
      </c>
      <c r="C11" s="158">
        <v>0</v>
      </c>
    </row>
    <row r="13" spans="1:8" ht="10.5" x14ac:dyDescent="0.25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158">
        <v>337805</v>
      </c>
      <c r="D15" s="158">
        <v>450</v>
      </c>
      <c r="E15" s="158">
        <v>0</v>
      </c>
      <c r="F15" s="158">
        <v>0</v>
      </c>
      <c r="G15" s="158">
        <v>0</v>
      </c>
    </row>
    <row r="16" spans="1:8" x14ac:dyDescent="0.2">
      <c r="A16" s="22">
        <v>1124</v>
      </c>
      <c r="B16" s="20" t="s">
        <v>202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</row>
    <row r="18" spans="1:8" ht="10.5" x14ac:dyDescent="0.25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158">
        <v>108277.18</v>
      </c>
      <c r="D20" s="158">
        <v>108277.18</v>
      </c>
      <c r="E20" s="158">
        <v>0</v>
      </c>
      <c r="F20" s="158">
        <v>0</v>
      </c>
      <c r="G20" s="158">
        <v>0</v>
      </c>
    </row>
    <row r="21" spans="1:8" x14ac:dyDescent="0.2">
      <c r="A21" s="22">
        <v>1125</v>
      </c>
      <c r="B21" s="20" t="s">
        <v>209</v>
      </c>
      <c r="C21" s="158">
        <v>69500</v>
      </c>
      <c r="D21" s="158">
        <v>69500</v>
      </c>
      <c r="E21" s="158">
        <v>0</v>
      </c>
      <c r="F21" s="158">
        <v>0</v>
      </c>
      <c r="G21" s="158">
        <v>0</v>
      </c>
    </row>
    <row r="22" spans="1:8" x14ac:dyDescent="0.2">
      <c r="A22" s="22">
        <v>1126</v>
      </c>
      <c r="B22" s="20" t="s">
        <v>583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</row>
    <row r="23" spans="1:8" x14ac:dyDescent="0.2">
      <c r="A23" s="22">
        <v>1129</v>
      </c>
      <c r="B23" s="20" t="s">
        <v>584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</row>
    <row r="24" spans="1:8" x14ac:dyDescent="0.2">
      <c r="A24" s="22">
        <v>1131</v>
      </c>
      <c r="B24" s="20" t="s">
        <v>210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</row>
    <row r="25" spans="1:8" x14ac:dyDescent="0.2">
      <c r="A25" s="22">
        <v>1132</v>
      </c>
      <c r="B25" s="20" t="s">
        <v>211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</row>
    <row r="26" spans="1:8" x14ac:dyDescent="0.2">
      <c r="A26" s="22">
        <v>1133</v>
      </c>
      <c r="B26" s="20" t="s">
        <v>212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</row>
    <row r="27" spans="1:8" x14ac:dyDescent="0.2">
      <c r="A27" s="22">
        <v>1134</v>
      </c>
      <c r="B27" s="20" t="s">
        <v>213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</row>
    <row r="28" spans="1:8" x14ac:dyDescent="0.2">
      <c r="A28" s="22">
        <v>1139</v>
      </c>
      <c r="B28" s="20" t="s">
        <v>214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</row>
    <row r="30" spans="1:8" ht="10.5" x14ac:dyDescent="0.25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10.5" x14ac:dyDescent="0.25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158">
        <f>SUM(C33:C37)</f>
        <v>0</v>
      </c>
    </row>
    <row r="33" spans="1:8" x14ac:dyDescent="0.2">
      <c r="A33" s="22">
        <v>1141</v>
      </c>
      <c r="B33" s="20" t="s">
        <v>217</v>
      </c>
      <c r="C33" s="158">
        <v>0</v>
      </c>
    </row>
    <row r="34" spans="1:8" x14ac:dyDescent="0.2">
      <c r="A34" s="22">
        <v>1142</v>
      </c>
      <c r="B34" s="20" t="s">
        <v>218</v>
      </c>
      <c r="C34" s="158">
        <v>0</v>
      </c>
    </row>
    <row r="35" spans="1:8" x14ac:dyDescent="0.2">
      <c r="A35" s="22">
        <v>1143</v>
      </c>
      <c r="B35" s="20" t="s">
        <v>219</v>
      </c>
      <c r="C35" s="158">
        <v>0</v>
      </c>
    </row>
    <row r="36" spans="1:8" x14ac:dyDescent="0.2">
      <c r="A36" s="22">
        <v>1144</v>
      </c>
      <c r="B36" s="20" t="s">
        <v>220</v>
      </c>
      <c r="C36" s="158">
        <v>0</v>
      </c>
    </row>
    <row r="37" spans="1:8" x14ac:dyDescent="0.2">
      <c r="A37" s="22">
        <v>1145</v>
      </c>
      <c r="B37" s="20" t="s">
        <v>221</v>
      </c>
      <c r="C37" s="158">
        <v>0</v>
      </c>
    </row>
    <row r="39" spans="1:8" ht="10.5" x14ac:dyDescent="0.25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10.5" x14ac:dyDescent="0.25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158">
        <f>C42</f>
        <v>0</v>
      </c>
    </row>
    <row r="42" spans="1:8" x14ac:dyDescent="0.2">
      <c r="A42" s="22">
        <v>1151</v>
      </c>
      <c r="B42" s="20" t="s">
        <v>225</v>
      </c>
      <c r="C42" s="158">
        <v>0</v>
      </c>
    </row>
    <row r="44" spans="1:8" ht="10.5" x14ac:dyDescent="0.25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158">
        <v>0</v>
      </c>
    </row>
    <row r="48" spans="1:8" ht="10.5" x14ac:dyDescent="0.25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158">
        <v>0</v>
      </c>
    </row>
    <row r="52" spans="1:9" ht="10.5" x14ac:dyDescent="0.25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10.5" x14ac:dyDescent="0.25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158">
        <f>SUM(C55:C61)</f>
        <v>5537427.8500000006</v>
      </c>
      <c r="D54" s="158">
        <f>SUM(D55:D61)</f>
        <v>0</v>
      </c>
      <c r="E54" s="158">
        <f>SUM(E55:E61)</f>
        <v>344683.06</v>
      </c>
    </row>
    <row r="55" spans="1:9" x14ac:dyDescent="0.2">
      <c r="A55" s="22">
        <v>1231</v>
      </c>
      <c r="B55" s="20" t="s">
        <v>231</v>
      </c>
      <c r="C55" s="158">
        <v>0</v>
      </c>
      <c r="D55" s="158">
        <v>0</v>
      </c>
      <c r="E55" s="158">
        <v>0</v>
      </c>
    </row>
    <row r="56" spans="1:9" x14ac:dyDescent="0.2">
      <c r="A56" s="22">
        <v>1232</v>
      </c>
      <c r="B56" s="20" t="s">
        <v>232</v>
      </c>
      <c r="C56" s="158">
        <v>0</v>
      </c>
      <c r="D56" s="158">
        <v>0</v>
      </c>
      <c r="E56" s="158">
        <v>0</v>
      </c>
    </row>
    <row r="57" spans="1:9" x14ac:dyDescent="0.2">
      <c r="A57" s="22">
        <v>1233</v>
      </c>
      <c r="B57" s="20" t="s">
        <v>233</v>
      </c>
      <c r="C57" s="158">
        <v>5491410.6500000004</v>
      </c>
      <c r="D57" s="158">
        <v>0</v>
      </c>
      <c r="E57" s="158">
        <v>320332.28999999998</v>
      </c>
    </row>
    <row r="58" spans="1:9" x14ac:dyDescent="0.2">
      <c r="A58" s="22">
        <v>1234</v>
      </c>
      <c r="B58" s="20" t="s">
        <v>234</v>
      </c>
      <c r="C58" s="158">
        <v>0</v>
      </c>
      <c r="D58" s="158">
        <v>0</v>
      </c>
      <c r="E58" s="158">
        <v>0</v>
      </c>
    </row>
    <row r="59" spans="1:9" x14ac:dyDescent="0.2">
      <c r="A59" s="22">
        <v>1235</v>
      </c>
      <c r="B59" s="20" t="s">
        <v>235</v>
      </c>
      <c r="C59" s="158">
        <v>0</v>
      </c>
      <c r="D59" s="158">
        <v>0</v>
      </c>
      <c r="E59" s="158">
        <v>0</v>
      </c>
    </row>
    <row r="60" spans="1:9" x14ac:dyDescent="0.2">
      <c r="A60" s="22">
        <v>1236</v>
      </c>
      <c r="B60" s="20" t="s">
        <v>236</v>
      </c>
      <c r="C60" s="158">
        <v>0</v>
      </c>
      <c r="D60" s="158">
        <v>0</v>
      </c>
      <c r="E60" s="158">
        <v>0</v>
      </c>
    </row>
    <row r="61" spans="1:9" x14ac:dyDescent="0.2">
      <c r="A61" s="22">
        <v>1239</v>
      </c>
      <c r="B61" s="20" t="s">
        <v>237</v>
      </c>
      <c r="C61" s="158">
        <v>46017.2</v>
      </c>
      <c r="D61" s="158">
        <v>0</v>
      </c>
      <c r="E61" s="158">
        <v>24350.77</v>
      </c>
    </row>
    <row r="62" spans="1:9" x14ac:dyDescent="0.2">
      <c r="A62" s="22">
        <v>1240</v>
      </c>
      <c r="B62" s="20" t="s">
        <v>238</v>
      </c>
      <c r="C62" s="158">
        <f>SUM(C63:C70)</f>
        <v>154698800.59</v>
      </c>
      <c r="D62" s="158">
        <f t="shared" ref="D62:E62" si="0">SUM(D63:D70)</f>
        <v>0</v>
      </c>
      <c r="E62" s="158">
        <f t="shared" si="0"/>
        <v>58330069.209999993</v>
      </c>
    </row>
    <row r="63" spans="1:9" x14ac:dyDescent="0.2">
      <c r="A63" s="22">
        <v>1241</v>
      </c>
      <c r="B63" s="20" t="s">
        <v>239</v>
      </c>
      <c r="C63" s="158">
        <v>18201909.120000001</v>
      </c>
      <c r="D63" s="158">
        <v>0</v>
      </c>
      <c r="E63" s="158">
        <v>42894230.729999997</v>
      </c>
    </row>
    <row r="64" spans="1:9" x14ac:dyDescent="0.2">
      <c r="A64" s="22">
        <v>1242</v>
      </c>
      <c r="B64" s="20" t="s">
        <v>240</v>
      </c>
      <c r="C64" s="158">
        <v>7737089.3700000001</v>
      </c>
      <c r="D64" s="158">
        <v>0</v>
      </c>
      <c r="E64" s="158">
        <v>6700006.4699999997</v>
      </c>
    </row>
    <row r="65" spans="1:9" x14ac:dyDescent="0.2">
      <c r="A65" s="22">
        <v>1243</v>
      </c>
      <c r="B65" s="20" t="s">
        <v>241</v>
      </c>
      <c r="C65" s="158">
        <v>19150</v>
      </c>
      <c r="D65" s="158">
        <v>0</v>
      </c>
      <c r="E65" s="158">
        <v>15076.25</v>
      </c>
    </row>
    <row r="66" spans="1:9" x14ac:dyDescent="0.2">
      <c r="A66" s="22">
        <v>1244</v>
      </c>
      <c r="B66" s="20" t="s">
        <v>242</v>
      </c>
      <c r="C66" s="158">
        <v>2519058.89</v>
      </c>
      <c r="D66" s="158">
        <v>0</v>
      </c>
      <c r="E66" s="158">
        <v>2522611.2799999998</v>
      </c>
    </row>
    <row r="67" spans="1:9" x14ac:dyDescent="0.2">
      <c r="A67" s="22">
        <v>1245</v>
      </c>
      <c r="B67" s="20" t="s">
        <v>243</v>
      </c>
      <c r="C67" s="158">
        <v>0</v>
      </c>
      <c r="D67" s="158">
        <v>0</v>
      </c>
      <c r="E67" s="158">
        <v>0</v>
      </c>
    </row>
    <row r="68" spans="1:9" x14ac:dyDescent="0.2">
      <c r="A68" s="22">
        <v>1246</v>
      </c>
      <c r="B68" s="20" t="s">
        <v>244</v>
      </c>
      <c r="C68" s="158">
        <v>10449236.66</v>
      </c>
      <c r="D68" s="158">
        <v>0</v>
      </c>
      <c r="E68" s="158">
        <v>6198144.4800000004</v>
      </c>
    </row>
    <row r="69" spans="1:9" x14ac:dyDescent="0.2">
      <c r="A69" s="22">
        <v>1247</v>
      </c>
      <c r="B69" s="20" t="s">
        <v>245</v>
      </c>
      <c r="C69" s="158">
        <v>115772356.55</v>
      </c>
      <c r="D69" s="158">
        <v>0</v>
      </c>
      <c r="E69" s="158">
        <v>0</v>
      </c>
    </row>
    <row r="70" spans="1:9" x14ac:dyDescent="0.2">
      <c r="A70" s="22">
        <v>1248</v>
      </c>
      <c r="B70" s="20" t="s">
        <v>246</v>
      </c>
      <c r="C70" s="158">
        <v>0</v>
      </c>
      <c r="D70" s="158">
        <v>0</v>
      </c>
      <c r="E70" s="158">
        <v>0</v>
      </c>
    </row>
    <row r="72" spans="1:9" ht="10.5" x14ac:dyDescent="0.25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10.5" x14ac:dyDescent="0.25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158">
        <f>SUM(C75:C79)</f>
        <v>3299.01</v>
      </c>
      <c r="D74" s="158">
        <f>SUM(D75:D79)</f>
        <v>0</v>
      </c>
      <c r="E74" s="158">
        <f>SUM(E75:E79)</f>
        <v>3299.01</v>
      </c>
    </row>
    <row r="75" spans="1:9" x14ac:dyDescent="0.2">
      <c r="A75" s="22">
        <v>1251</v>
      </c>
      <c r="B75" s="20" t="s">
        <v>249</v>
      </c>
      <c r="C75" s="158">
        <v>3299.01</v>
      </c>
      <c r="D75" s="158">
        <v>0</v>
      </c>
      <c r="E75" s="158">
        <v>3299.01</v>
      </c>
    </row>
    <row r="76" spans="1:9" x14ac:dyDescent="0.2">
      <c r="A76" s="22">
        <v>1252</v>
      </c>
      <c r="B76" s="20" t="s">
        <v>250</v>
      </c>
      <c r="C76" s="158">
        <v>0</v>
      </c>
      <c r="D76" s="158">
        <v>0</v>
      </c>
      <c r="E76" s="158">
        <v>0</v>
      </c>
    </row>
    <row r="77" spans="1:9" x14ac:dyDescent="0.2">
      <c r="A77" s="22">
        <v>1253</v>
      </c>
      <c r="B77" s="20" t="s">
        <v>251</v>
      </c>
      <c r="C77" s="158">
        <v>0</v>
      </c>
      <c r="D77" s="158">
        <v>0</v>
      </c>
      <c r="E77" s="158">
        <v>0</v>
      </c>
    </row>
    <row r="78" spans="1:9" x14ac:dyDescent="0.2">
      <c r="A78" s="22">
        <v>1254</v>
      </c>
      <c r="B78" s="20" t="s">
        <v>252</v>
      </c>
      <c r="C78" s="158">
        <v>0</v>
      </c>
      <c r="D78" s="158">
        <v>0</v>
      </c>
      <c r="E78" s="158">
        <v>0</v>
      </c>
    </row>
    <row r="79" spans="1:9" x14ac:dyDescent="0.2">
      <c r="A79" s="22">
        <v>1259</v>
      </c>
      <c r="B79" s="20" t="s">
        <v>253</v>
      </c>
      <c r="C79" s="158">
        <v>0</v>
      </c>
      <c r="D79" s="158">
        <v>0</v>
      </c>
      <c r="E79" s="158">
        <v>0</v>
      </c>
    </row>
    <row r="80" spans="1:9" x14ac:dyDescent="0.2">
      <c r="A80" s="22">
        <v>1270</v>
      </c>
      <c r="B80" s="20" t="s">
        <v>254</v>
      </c>
      <c r="C80" s="158">
        <f>SUM(C81:C86)</f>
        <v>-1491219.17</v>
      </c>
      <c r="D80" s="158">
        <f>SUM(D81:D86)</f>
        <v>0</v>
      </c>
      <c r="E80" s="158">
        <f>SUM(E81:E86)</f>
        <v>0</v>
      </c>
    </row>
    <row r="81" spans="1:8" x14ac:dyDescent="0.2">
      <c r="A81" s="22">
        <v>1271</v>
      </c>
      <c r="B81" s="20" t="s">
        <v>255</v>
      </c>
      <c r="C81" s="158">
        <v>0</v>
      </c>
      <c r="D81" s="158">
        <v>0</v>
      </c>
      <c r="E81" s="158">
        <v>0</v>
      </c>
    </row>
    <row r="82" spans="1:8" x14ac:dyDescent="0.2">
      <c r="A82" s="22">
        <v>1272</v>
      </c>
      <c r="B82" s="20" t="s">
        <v>256</v>
      </c>
      <c r="C82" s="158">
        <v>0</v>
      </c>
      <c r="D82" s="158">
        <v>0</v>
      </c>
      <c r="E82" s="158">
        <v>0</v>
      </c>
    </row>
    <row r="83" spans="1:8" x14ac:dyDescent="0.2">
      <c r="A83" s="22">
        <v>1273</v>
      </c>
      <c r="B83" s="20" t="s">
        <v>257</v>
      </c>
      <c r="C83" s="158">
        <v>-1491219.17</v>
      </c>
      <c r="D83" s="158">
        <v>0</v>
      </c>
      <c r="E83" s="158">
        <v>0</v>
      </c>
    </row>
    <row r="84" spans="1:8" x14ac:dyDescent="0.2">
      <c r="A84" s="22">
        <v>1274</v>
      </c>
      <c r="B84" s="20" t="s">
        <v>258</v>
      </c>
      <c r="C84" s="158">
        <v>0</v>
      </c>
      <c r="D84" s="158">
        <v>0</v>
      </c>
      <c r="E84" s="158">
        <v>0</v>
      </c>
    </row>
    <row r="85" spans="1:8" x14ac:dyDescent="0.2">
      <c r="A85" s="22">
        <v>1275</v>
      </c>
      <c r="B85" s="20" t="s">
        <v>259</v>
      </c>
      <c r="C85" s="158">
        <v>0</v>
      </c>
      <c r="D85" s="158">
        <v>0</v>
      </c>
      <c r="E85" s="158">
        <v>0</v>
      </c>
    </row>
    <row r="86" spans="1:8" x14ac:dyDescent="0.2">
      <c r="A86" s="22">
        <v>1279</v>
      </c>
      <c r="B86" s="20" t="s">
        <v>260</v>
      </c>
      <c r="C86" s="158">
        <v>0</v>
      </c>
      <c r="D86" s="158">
        <v>0</v>
      </c>
      <c r="E86" s="158">
        <v>0</v>
      </c>
    </row>
    <row r="88" spans="1:8" ht="10.5" x14ac:dyDescent="0.25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158">
        <f>SUM(C91:C92)</f>
        <v>0</v>
      </c>
    </row>
    <row r="91" spans="1:8" x14ac:dyDescent="0.2">
      <c r="A91" s="22">
        <v>1161</v>
      </c>
      <c r="B91" s="20" t="s">
        <v>263</v>
      </c>
      <c r="C91" s="158">
        <v>0</v>
      </c>
    </row>
    <row r="92" spans="1:8" x14ac:dyDescent="0.2">
      <c r="A92" s="22">
        <v>1162</v>
      </c>
      <c r="B92" s="20" t="s">
        <v>264</v>
      </c>
      <c r="C92" s="158">
        <v>0</v>
      </c>
    </row>
    <row r="94" spans="1:8" ht="10.5" x14ac:dyDescent="0.25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ht="10.5" x14ac:dyDescent="0.25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158">
        <f>SUM(C97:C100)</f>
        <v>0</v>
      </c>
    </row>
    <row r="97" spans="1:8" x14ac:dyDescent="0.2">
      <c r="A97" s="22">
        <v>1191</v>
      </c>
      <c r="B97" s="20" t="s">
        <v>587</v>
      </c>
      <c r="C97" s="158">
        <v>0</v>
      </c>
    </row>
    <row r="98" spans="1:8" x14ac:dyDescent="0.2">
      <c r="A98" s="22">
        <v>1192</v>
      </c>
      <c r="B98" s="20" t="s">
        <v>588</v>
      </c>
      <c r="C98" s="158">
        <v>0</v>
      </c>
    </row>
    <row r="99" spans="1:8" x14ac:dyDescent="0.2">
      <c r="A99" s="22">
        <v>1193</v>
      </c>
      <c r="B99" s="20" t="s">
        <v>589</v>
      </c>
      <c r="C99" s="158">
        <v>0</v>
      </c>
    </row>
    <row r="100" spans="1:8" x14ac:dyDescent="0.2">
      <c r="A100" s="22">
        <v>1194</v>
      </c>
      <c r="B100" s="20" t="s">
        <v>590</v>
      </c>
      <c r="C100" s="158">
        <v>0</v>
      </c>
    </row>
    <row r="101" spans="1:8" ht="10.5" x14ac:dyDescent="0.25">
      <c r="A101" s="19" t="s">
        <v>638</v>
      </c>
      <c r="C101" s="24"/>
    </row>
    <row r="102" spans="1:8" ht="10.5" x14ac:dyDescent="0.25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158">
        <f>SUM(C104:C106)</f>
        <v>0</v>
      </c>
    </row>
    <row r="104" spans="1:8" x14ac:dyDescent="0.2">
      <c r="A104" s="22">
        <v>1291</v>
      </c>
      <c r="B104" s="20" t="s">
        <v>266</v>
      </c>
      <c r="C104" s="158">
        <v>0</v>
      </c>
    </row>
    <row r="105" spans="1:8" x14ac:dyDescent="0.2">
      <c r="A105" s="22">
        <v>1292</v>
      </c>
      <c r="B105" s="20" t="s">
        <v>267</v>
      </c>
      <c r="C105" s="158">
        <v>0</v>
      </c>
    </row>
    <row r="106" spans="1:8" x14ac:dyDescent="0.2">
      <c r="A106" s="22">
        <v>1293</v>
      </c>
      <c r="B106" s="20" t="s">
        <v>268</v>
      </c>
      <c r="C106" s="158">
        <v>0</v>
      </c>
    </row>
    <row r="108" spans="1:8" ht="10.5" x14ac:dyDescent="0.25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ht="10.5" x14ac:dyDescent="0.25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158">
        <f>SUM(C111:C119)</f>
        <v>589843.1</v>
      </c>
      <c r="D110" s="158">
        <f>SUM(D111:D119)</f>
        <v>589843.1</v>
      </c>
      <c r="E110" s="158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158">
        <v>16302.68</v>
      </c>
      <c r="D111" s="158">
        <f>C111</f>
        <v>16302.68</v>
      </c>
      <c r="E111" s="158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158">
        <v>7899.85</v>
      </c>
      <c r="D112" s="158">
        <f t="shared" ref="D112:D119" si="1">C112</f>
        <v>7899.85</v>
      </c>
      <c r="E112" s="158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158">
        <v>0</v>
      </c>
      <c r="D113" s="158">
        <f t="shared" si="1"/>
        <v>0</v>
      </c>
      <c r="E113" s="158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158">
        <v>0</v>
      </c>
      <c r="D114" s="158">
        <f t="shared" si="1"/>
        <v>0</v>
      </c>
      <c r="E114" s="158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158">
        <v>0</v>
      </c>
      <c r="D115" s="158">
        <f t="shared" si="1"/>
        <v>0</v>
      </c>
      <c r="E115" s="158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158">
        <v>0</v>
      </c>
      <c r="D116" s="158">
        <f t="shared" si="1"/>
        <v>0</v>
      </c>
      <c r="E116" s="158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158">
        <v>554583.47</v>
      </c>
      <c r="D117" s="158">
        <f t="shared" si="1"/>
        <v>554583.47</v>
      </c>
      <c r="E117" s="158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158">
        <v>0</v>
      </c>
      <c r="D118" s="158">
        <f t="shared" si="1"/>
        <v>0</v>
      </c>
      <c r="E118" s="158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158">
        <v>11057.1</v>
      </c>
      <c r="D119" s="158">
        <f t="shared" si="1"/>
        <v>11057.1</v>
      </c>
      <c r="E119" s="158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158">
        <f>SUM(C121:C123)</f>
        <v>0</v>
      </c>
      <c r="D120" s="158">
        <f t="shared" ref="D120:G120" si="2">SUM(D121:D123)</f>
        <v>0</v>
      </c>
      <c r="E120" s="158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158">
        <v>0</v>
      </c>
      <c r="D121" s="158">
        <f>C121</f>
        <v>0</v>
      </c>
      <c r="E121" s="158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158">
        <v>0</v>
      </c>
      <c r="D122" s="158">
        <f t="shared" ref="D122:D123" si="3">C122</f>
        <v>0</v>
      </c>
      <c r="E122" s="158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158">
        <v>0</v>
      </c>
      <c r="D123" s="158">
        <f t="shared" si="3"/>
        <v>0</v>
      </c>
      <c r="E123" s="158">
        <v>0</v>
      </c>
      <c r="F123" s="24">
        <v>0</v>
      </c>
      <c r="G123" s="24">
        <v>0</v>
      </c>
    </row>
    <row r="125" spans="1:8" ht="10.5" x14ac:dyDescent="0.25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ht="10.5" x14ac:dyDescent="0.25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158">
        <f>SUM(C128:C133)</f>
        <v>0</v>
      </c>
    </row>
    <row r="128" spans="1:8" x14ac:dyDescent="0.2">
      <c r="A128" s="22">
        <v>2161</v>
      </c>
      <c r="B128" s="20" t="s">
        <v>286</v>
      </c>
      <c r="C128" s="158">
        <v>0</v>
      </c>
    </row>
    <row r="129" spans="1:8" x14ac:dyDescent="0.2">
      <c r="A129" s="22">
        <v>2162</v>
      </c>
      <c r="B129" s="20" t="s">
        <v>287</v>
      </c>
      <c r="C129" s="158">
        <v>0</v>
      </c>
    </row>
    <row r="130" spans="1:8" x14ac:dyDescent="0.2">
      <c r="A130" s="22">
        <v>2163</v>
      </c>
      <c r="B130" s="20" t="s">
        <v>288</v>
      </c>
      <c r="C130" s="158">
        <v>0</v>
      </c>
    </row>
    <row r="131" spans="1:8" x14ac:dyDescent="0.2">
      <c r="A131" s="22">
        <v>2164</v>
      </c>
      <c r="B131" s="20" t="s">
        <v>289</v>
      </c>
      <c r="C131" s="158">
        <v>0</v>
      </c>
    </row>
    <row r="132" spans="1:8" x14ac:dyDescent="0.2">
      <c r="A132" s="22">
        <v>2165</v>
      </c>
      <c r="B132" s="20" t="s">
        <v>290</v>
      </c>
      <c r="C132" s="158">
        <v>0</v>
      </c>
    </row>
    <row r="133" spans="1:8" x14ac:dyDescent="0.2">
      <c r="A133" s="22">
        <v>2166</v>
      </c>
      <c r="B133" s="20" t="s">
        <v>291</v>
      </c>
      <c r="C133" s="158">
        <v>0</v>
      </c>
    </row>
    <row r="134" spans="1:8" x14ac:dyDescent="0.2">
      <c r="A134" s="22">
        <v>2250</v>
      </c>
      <c r="B134" s="20" t="s">
        <v>292</v>
      </c>
      <c r="C134" s="158">
        <f>SUM(C135:C140)</f>
        <v>0</v>
      </c>
    </row>
    <row r="135" spans="1:8" x14ac:dyDescent="0.2">
      <c r="A135" s="22">
        <v>2251</v>
      </c>
      <c r="B135" s="20" t="s">
        <v>293</v>
      </c>
      <c r="C135" s="158">
        <v>0</v>
      </c>
    </row>
    <row r="136" spans="1:8" x14ac:dyDescent="0.2">
      <c r="A136" s="22">
        <v>2252</v>
      </c>
      <c r="B136" s="20" t="s">
        <v>294</v>
      </c>
      <c r="C136" s="158">
        <v>0</v>
      </c>
    </row>
    <row r="137" spans="1:8" x14ac:dyDescent="0.2">
      <c r="A137" s="22">
        <v>2253</v>
      </c>
      <c r="B137" s="20" t="s">
        <v>295</v>
      </c>
      <c r="C137" s="158">
        <v>0</v>
      </c>
    </row>
    <row r="138" spans="1:8" x14ac:dyDescent="0.2">
      <c r="A138" s="22">
        <v>2254</v>
      </c>
      <c r="B138" s="20" t="s">
        <v>296</v>
      </c>
      <c r="C138" s="158">
        <v>0</v>
      </c>
    </row>
    <row r="139" spans="1:8" x14ac:dyDescent="0.2">
      <c r="A139" s="22">
        <v>2255</v>
      </c>
      <c r="B139" s="20" t="s">
        <v>297</v>
      </c>
      <c r="C139" s="158">
        <v>0</v>
      </c>
    </row>
    <row r="140" spans="1:8" x14ac:dyDescent="0.2">
      <c r="A140" s="22">
        <v>2256</v>
      </c>
      <c r="B140" s="20" t="s">
        <v>298</v>
      </c>
      <c r="C140" s="158">
        <v>0</v>
      </c>
    </row>
    <row r="142" spans="1:8" ht="10.5" x14ac:dyDescent="0.25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ht="10.5" x14ac:dyDescent="0.25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158">
        <v>0</v>
      </c>
    </row>
    <row r="145" spans="1:3" x14ac:dyDescent="0.2">
      <c r="A145" s="22">
        <v>2199</v>
      </c>
      <c r="B145" s="20" t="s">
        <v>300</v>
      </c>
      <c r="C145" s="158">
        <v>0</v>
      </c>
    </row>
    <row r="146" spans="1:3" x14ac:dyDescent="0.2">
      <c r="A146" s="22">
        <v>2240</v>
      </c>
      <c r="B146" s="20" t="s">
        <v>301</v>
      </c>
      <c r="C146" s="158">
        <f>SUM(C147:C149)</f>
        <v>0</v>
      </c>
    </row>
    <row r="147" spans="1:3" x14ac:dyDescent="0.2">
      <c r="A147" s="22">
        <v>2241</v>
      </c>
      <c r="B147" s="20" t="s">
        <v>302</v>
      </c>
      <c r="C147" s="158">
        <v>0</v>
      </c>
    </row>
    <row r="148" spans="1:3" x14ac:dyDescent="0.2">
      <c r="A148" s="22">
        <v>2242</v>
      </c>
      <c r="B148" s="20" t="s">
        <v>303</v>
      </c>
      <c r="C148" s="158">
        <v>0</v>
      </c>
    </row>
    <row r="149" spans="1:3" x14ac:dyDescent="0.2">
      <c r="A149" s="22">
        <v>2249</v>
      </c>
      <c r="B149" s="20" t="s">
        <v>304</v>
      </c>
      <c r="C149" s="158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5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topLeftCell="A211" zoomScaleNormal="100" workbookViewId="0">
      <selection activeCell="C98" sqref="C98:C220"/>
    </sheetView>
  </sheetViews>
  <sheetFormatPr baseColWidth="10" defaultColWidth="9.08984375" defaultRowHeight="10" x14ac:dyDescent="0.2"/>
  <cols>
    <col min="1" max="1" width="10" style="20" customWidth="1"/>
    <col min="2" max="2" width="83" style="20" customWidth="1"/>
    <col min="3" max="4" width="15.6328125" style="20" customWidth="1"/>
    <col min="5" max="5" width="16.6328125" style="20" customWidth="1"/>
    <col min="6" max="16384" width="9.08984375" style="20"/>
  </cols>
  <sheetData>
    <row r="1" spans="1:5" s="26" customFormat="1" ht="18.899999999999999" customHeight="1" x14ac:dyDescent="0.35">
      <c r="A1" s="171" t="s">
        <v>672</v>
      </c>
      <c r="B1" s="171"/>
      <c r="C1" s="171"/>
      <c r="D1" s="14" t="s">
        <v>617</v>
      </c>
      <c r="E1" s="25">
        <v>2022</v>
      </c>
    </row>
    <row r="2" spans="1:5" s="16" customFormat="1" ht="18.899999999999999" customHeight="1" x14ac:dyDescent="0.35">
      <c r="A2" s="171" t="s">
        <v>622</v>
      </c>
      <c r="B2" s="171"/>
      <c r="C2" s="171"/>
      <c r="D2" s="14" t="s">
        <v>618</v>
      </c>
      <c r="E2" s="25" t="s">
        <v>620</v>
      </c>
    </row>
    <row r="3" spans="1:5" s="16" customFormat="1" ht="18.899999999999999" customHeight="1" x14ac:dyDescent="0.35">
      <c r="A3" s="171" t="s">
        <v>673</v>
      </c>
      <c r="B3" s="171"/>
      <c r="C3" s="171"/>
      <c r="D3" s="14" t="s">
        <v>619</v>
      </c>
      <c r="E3" s="25">
        <v>3</v>
      </c>
    </row>
    <row r="4" spans="1:5" ht="10.5" x14ac:dyDescent="0.25">
      <c r="A4" s="18" t="s">
        <v>196</v>
      </c>
      <c r="B4" s="19"/>
      <c r="C4" s="19"/>
      <c r="D4" s="19"/>
      <c r="E4" s="19"/>
    </row>
    <row r="6" spans="1:5" ht="10.5" x14ac:dyDescent="0.25">
      <c r="A6" s="96" t="s">
        <v>575</v>
      </c>
      <c r="B6" s="47"/>
      <c r="C6" s="47"/>
      <c r="D6" s="47"/>
      <c r="E6" s="47"/>
    </row>
    <row r="7" spans="1:5" ht="10.5" x14ac:dyDescent="0.25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159">
        <f>SUM(C9+C19+C25+C28+C34+C37+C46)</f>
        <v>8423336.8000000007</v>
      </c>
      <c r="D8" s="92"/>
      <c r="E8" s="49"/>
    </row>
    <row r="9" spans="1:5" x14ac:dyDescent="0.2">
      <c r="A9" s="50">
        <v>4110</v>
      </c>
      <c r="B9" s="51" t="s">
        <v>307</v>
      </c>
      <c r="C9" s="159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159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159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159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159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159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159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159">
        <v>0</v>
      </c>
      <c r="D16" s="92"/>
      <c r="E16" s="49"/>
    </row>
    <row r="17" spans="1:5" ht="20" x14ac:dyDescent="0.2">
      <c r="A17" s="50">
        <v>4118</v>
      </c>
      <c r="B17" s="52" t="s">
        <v>494</v>
      </c>
      <c r="C17" s="159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159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159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159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159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159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159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159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159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159">
        <v>0</v>
      </c>
      <c r="D26" s="92"/>
      <c r="E26" s="49"/>
    </row>
    <row r="27" spans="1:5" ht="20" x14ac:dyDescent="0.2">
      <c r="A27" s="50">
        <v>4132</v>
      </c>
      <c r="B27" s="52" t="s">
        <v>496</v>
      </c>
      <c r="C27" s="159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159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159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159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159">
        <v>0</v>
      </c>
      <c r="D31" s="92"/>
      <c r="E31" s="49"/>
    </row>
    <row r="32" spans="1:5" ht="20" x14ac:dyDescent="0.2">
      <c r="A32" s="50">
        <v>4145</v>
      </c>
      <c r="B32" s="52" t="s">
        <v>497</v>
      </c>
      <c r="C32" s="159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159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159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159">
        <v>0</v>
      </c>
      <c r="D35" s="92"/>
      <c r="E35" s="49"/>
    </row>
    <row r="36" spans="1:5" ht="20" x14ac:dyDescent="0.2">
      <c r="A36" s="50">
        <v>4154</v>
      </c>
      <c r="B36" s="52" t="s">
        <v>499</v>
      </c>
      <c r="C36" s="159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159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159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159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159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159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159">
        <v>0</v>
      </c>
      <c r="D42" s="92"/>
      <c r="E42" s="49"/>
    </row>
    <row r="43" spans="1:5" ht="20" x14ac:dyDescent="0.2">
      <c r="A43" s="50">
        <v>4166</v>
      </c>
      <c r="B43" s="52" t="s">
        <v>501</v>
      </c>
      <c r="C43" s="159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159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159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159">
        <f>SUM(C47:C54)</f>
        <v>8423336.8000000007</v>
      </c>
      <c r="D46" s="92"/>
      <c r="E46" s="49"/>
    </row>
    <row r="47" spans="1:5" x14ac:dyDescent="0.2">
      <c r="A47" s="50">
        <v>4171</v>
      </c>
      <c r="B47" s="53" t="s">
        <v>502</v>
      </c>
      <c r="C47" s="159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159">
        <v>0</v>
      </c>
      <c r="D48" s="92"/>
      <c r="E48" s="49"/>
    </row>
    <row r="49" spans="1:5" ht="20" x14ac:dyDescent="0.2">
      <c r="A49" s="50">
        <v>4173</v>
      </c>
      <c r="B49" s="52" t="s">
        <v>504</v>
      </c>
      <c r="C49" s="159">
        <v>8423336.8000000007</v>
      </c>
      <c r="D49" s="92"/>
      <c r="E49" s="49"/>
    </row>
    <row r="50" spans="1:5" ht="20" x14ac:dyDescent="0.2">
      <c r="A50" s="50">
        <v>4174</v>
      </c>
      <c r="B50" s="52" t="s">
        <v>505</v>
      </c>
      <c r="C50" s="159">
        <v>0</v>
      </c>
      <c r="D50" s="92"/>
      <c r="E50" s="49"/>
    </row>
    <row r="51" spans="1:5" ht="20" x14ac:dyDescent="0.2">
      <c r="A51" s="50">
        <v>4175</v>
      </c>
      <c r="B51" s="52" t="s">
        <v>506</v>
      </c>
      <c r="C51" s="159">
        <v>0</v>
      </c>
      <c r="D51" s="92"/>
      <c r="E51" s="49"/>
    </row>
    <row r="52" spans="1:5" ht="20" x14ac:dyDescent="0.2">
      <c r="A52" s="50">
        <v>4176</v>
      </c>
      <c r="B52" s="52" t="s">
        <v>507</v>
      </c>
      <c r="C52" s="159">
        <v>0</v>
      </c>
      <c r="D52" s="92"/>
      <c r="E52" s="49"/>
    </row>
    <row r="53" spans="1:5" ht="20" x14ac:dyDescent="0.2">
      <c r="A53" s="50">
        <v>4177</v>
      </c>
      <c r="B53" s="52" t="s">
        <v>508</v>
      </c>
      <c r="C53" s="159">
        <v>0</v>
      </c>
      <c r="D53" s="92"/>
      <c r="E53" s="49"/>
    </row>
    <row r="54" spans="1:5" x14ac:dyDescent="0.2">
      <c r="A54" s="50">
        <v>4178</v>
      </c>
      <c r="B54" s="52" t="s">
        <v>509</v>
      </c>
      <c r="C54" s="159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ht="10.5" x14ac:dyDescent="0.25">
      <c r="A56" s="47" t="s">
        <v>574</v>
      </c>
      <c r="B56" s="47"/>
      <c r="C56" s="47"/>
      <c r="D56" s="47"/>
      <c r="E56" s="47"/>
    </row>
    <row r="57" spans="1:5" ht="10.5" x14ac:dyDescent="0.25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" x14ac:dyDescent="0.2">
      <c r="A58" s="50">
        <v>4200</v>
      </c>
      <c r="B58" s="52" t="s">
        <v>510</v>
      </c>
      <c r="C58" s="159">
        <f>+C59+C65</f>
        <v>69935252.390000001</v>
      </c>
      <c r="D58" s="92"/>
      <c r="E58" s="49"/>
    </row>
    <row r="59" spans="1:5" x14ac:dyDescent="0.2">
      <c r="A59" s="50">
        <v>4210</v>
      </c>
      <c r="B59" s="52" t="s">
        <v>511</v>
      </c>
      <c r="C59" s="159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159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159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159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159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159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159">
        <f>SUM(C66:C69)</f>
        <v>69935252.390000001</v>
      </c>
      <c r="D65" s="92"/>
      <c r="E65" s="49"/>
    </row>
    <row r="66" spans="1:5" x14ac:dyDescent="0.2">
      <c r="A66" s="50">
        <v>4221</v>
      </c>
      <c r="B66" s="51" t="s">
        <v>339</v>
      </c>
      <c r="C66" s="159">
        <v>69935252.390000001</v>
      </c>
      <c r="D66" s="92"/>
      <c r="E66" s="49"/>
    </row>
    <row r="67" spans="1:5" x14ac:dyDescent="0.2">
      <c r="A67" s="50">
        <v>4223</v>
      </c>
      <c r="B67" s="51" t="s">
        <v>340</v>
      </c>
      <c r="C67" s="159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159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159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ht="10.5" x14ac:dyDescent="0.25">
      <c r="A71" s="96" t="s">
        <v>582</v>
      </c>
      <c r="B71" s="47"/>
      <c r="C71" s="47"/>
      <c r="D71" s="47"/>
      <c r="E71" s="47"/>
    </row>
    <row r="72" spans="1:5" ht="10.5" x14ac:dyDescent="0.25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159">
        <f>C74+C77+C83+C85+C87</f>
        <v>2317025.0499999998</v>
      </c>
      <c r="D73" s="56"/>
      <c r="E73" s="56"/>
    </row>
    <row r="74" spans="1:5" x14ac:dyDescent="0.2">
      <c r="A74" s="54">
        <v>4310</v>
      </c>
      <c r="B74" s="51" t="s">
        <v>344</v>
      </c>
      <c r="C74" s="159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159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159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159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159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159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159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159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159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159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159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159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159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159">
        <f>SUM(C88:C94)</f>
        <v>2317025.0499999998</v>
      </c>
      <c r="D87" s="56"/>
      <c r="E87" s="56"/>
    </row>
    <row r="88" spans="1:5" x14ac:dyDescent="0.2">
      <c r="A88" s="54">
        <v>4392</v>
      </c>
      <c r="B88" s="51" t="s">
        <v>355</v>
      </c>
      <c r="C88" s="159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159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159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159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159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159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159">
        <v>2317025.0499999998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ht="10.5" x14ac:dyDescent="0.25">
      <c r="A96" s="96" t="s">
        <v>576</v>
      </c>
      <c r="B96" s="47"/>
      <c r="C96" s="47"/>
      <c r="D96" s="47"/>
      <c r="E96" s="47"/>
    </row>
    <row r="97" spans="1:5" ht="10.5" x14ac:dyDescent="0.25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159">
        <f>C99+C127+C160+C170+C185+C218</f>
        <v>78707264.700000003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159">
        <f>C100+C107+C117</f>
        <v>78687640.460000008</v>
      </c>
      <c r="D99" s="57">
        <f>C99/$C$98</f>
        <v>0.99975066799647028</v>
      </c>
      <c r="E99" s="56"/>
    </row>
    <row r="100" spans="1:5" x14ac:dyDescent="0.2">
      <c r="A100" s="54">
        <v>5110</v>
      </c>
      <c r="B100" s="51" t="s">
        <v>362</v>
      </c>
      <c r="C100" s="159">
        <f>SUM(C101:C106)</f>
        <v>32310295.459999997</v>
      </c>
      <c r="D100" s="57">
        <f t="shared" ref="D100:D163" si="0">C100/$C$98</f>
        <v>0.41051223903096706</v>
      </c>
      <c r="E100" s="56"/>
    </row>
    <row r="101" spans="1:5" x14ac:dyDescent="0.2">
      <c r="A101" s="54">
        <v>5111</v>
      </c>
      <c r="B101" s="51" t="s">
        <v>363</v>
      </c>
      <c r="C101" s="159">
        <v>8275216.9699999997</v>
      </c>
      <c r="D101" s="57">
        <f t="shared" si="0"/>
        <v>0.10513917618077254</v>
      </c>
      <c r="E101" s="56"/>
    </row>
    <row r="102" spans="1:5" x14ac:dyDescent="0.2">
      <c r="A102" s="54">
        <v>5112</v>
      </c>
      <c r="B102" s="51" t="s">
        <v>364</v>
      </c>
      <c r="C102" s="159">
        <v>2227097.89</v>
      </c>
      <c r="D102" s="57">
        <f t="shared" si="0"/>
        <v>2.8295963510976897E-2</v>
      </c>
      <c r="E102" s="56"/>
    </row>
    <row r="103" spans="1:5" x14ac:dyDescent="0.2">
      <c r="A103" s="54">
        <v>5113</v>
      </c>
      <c r="B103" s="51" t="s">
        <v>365</v>
      </c>
      <c r="C103" s="159">
        <v>6871702.21</v>
      </c>
      <c r="D103" s="57">
        <f t="shared" si="0"/>
        <v>8.7307089583053443E-2</v>
      </c>
      <c r="E103" s="56"/>
    </row>
    <row r="104" spans="1:5" x14ac:dyDescent="0.2">
      <c r="A104" s="54">
        <v>5114</v>
      </c>
      <c r="B104" s="51" t="s">
        <v>366</v>
      </c>
      <c r="C104" s="159">
        <v>3014806.58</v>
      </c>
      <c r="D104" s="57">
        <f t="shared" si="0"/>
        <v>3.8304044632871098E-2</v>
      </c>
      <c r="E104" s="56"/>
    </row>
    <row r="105" spans="1:5" x14ac:dyDescent="0.2">
      <c r="A105" s="54">
        <v>5115</v>
      </c>
      <c r="B105" s="51" t="s">
        <v>367</v>
      </c>
      <c r="C105" s="159">
        <v>11856242.75</v>
      </c>
      <c r="D105" s="57">
        <f t="shared" si="0"/>
        <v>0.15063720985846937</v>
      </c>
      <c r="E105" s="56"/>
    </row>
    <row r="106" spans="1:5" x14ac:dyDescent="0.2">
      <c r="A106" s="54">
        <v>5116</v>
      </c>
      <c r="B106" s="51" t="s">
        <v>368</v>
      </c>
      <c r="C106" s="159">
        <v>65229.06</v>
      </c>
      <c r="D106" s="57">
        <f t="shared" si="0"/>
        <v>8.2875526482373101E-4</v>
      </c>
      <c r="E106" s="56"/>
    </row>
    <row r="107" spans="1:5" x14ac:dyDescent="0.2">
      <c r="A107" s="54">
        <v>5120</v>
      </c>
      <c r="B107" s="51" t="s">
        <v>369</v>
      </c>
      <c r="C107" s="159">
        <f>SUM(C108:C116)</f>
        <v>674828.7699999999</v>
      </c>
      <c r="D107" s="57">
        <f t="shared" si="0"/>
        <v>8.5739070284321529E-3</v>
      </c>
      <c r="E107" s="56"/>
    </row>
    <row r="108" spans="1:5" x14ac:dyDescent="0.2">
      <c r="A108" s="54">
        <v>5121</v>
      </c>
      <c r="B108" s="51" t="s">
        <v>370</v>
      </c>
      <c r="C108" s="159">
        <v>78321.2</v>
      </c>
      <c r="D108" s="57">
        <f t="shared" si="0"/>
        <v>9.950949292740444E-4</v>
      </c>
      <c r="E108" s="56"/>
    </row>
    <row r="109" spans="1:5" x14ac:dyDescent="0.2">
      <c r="A109" s="54">
        <v>5122</v>
      </c>
      <c r="B109" s="51" t="s">
        <v>371</v>
      </c>
      <c r="C109" s="159">
        <v>68079.22</v>
      </c>
      <c r="D109" s="57">
        <f t="shared" si="0"/>
        <v>8.6496742402991926E-4</v>
      </c>
      <c r="E109" s="56"/>
    </row>
    <row r="110" spans="1:5" x14ac:dyDescent="0.2">
      <c r="A110" s="54">
        <v>5123</v>
      </c>
      <c r="B110" s="51" t="s">
        <v>372</v>
      </c>
      <c r="C110" s="159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159">
        <v>104073.8</v>
      </c>
      <c r="D111" s="57">
        <f t="shared" si="0"/>
        <v>1.3222896310357995E-3</v>
      </c>
      <c r="E111" s="56"/>
    </row>
    <row r="112" spans="1:5" x14ac:dyDescent="0.2">
      <c r="A112" s="54">
        <v>5125</v>
      </c>
      <c r="B112" s="51" t="s">
        <v>374</v>
      </c>
      <c r="C112" s="159">
        <v>11506.98</v>
      </c>
      <c r="D112" s="57">
        <f t="shared" si="0"/>
        <v>1.4619971922363094E-4</v>
      </c>
      <c r="E112" s="56"/>
    </row>
    <row r="113" spans="1:5" x14ac:dyDescent="0.2">
      <c r="A113" s="54">
        <v>5126</v>
      </c>
      <c r="B113" s="51" t="s">
        <v>375</v>
      </c>
      <c r="C113" s="159">
        <v>327340.09999999998</v>
      </c>
      <c r="D113" s="57">
        <f t="shared" si="0"/>
        <v>4.158956625512104E-3</v>
      </c>
      <c r="E113" s="56"/>
    </row>
    <row r="114" spans="1:5" x14ac:dyDescent="0.2">
      <c r="A114" s="54">
        <v>5127</v>
      </c>
      <c r="B114" s="51" t="s">
        <v>376</v>
      </c>
      <c r="C114" s="159">
        <v>30963.65</v>
      </c>
      <c r="D114" s="57">
        <f t="shared" si="0"/>
        <v>3.9340269437669839E-4</v>
      </c>
      <c r="E114" s="56"/>
    </row>
    <row r="115" spans="1:5" x14ac:dyDescent="0.2">
      <c r="A115" s="54">
        <v>5128</v>
      </c>
      <c r="B115" s="51" t="s">
        <v>377</v>
      </c>
      <c r="C115" s="159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159">
        <v>54543.82</v>
      </c>
      <c r="D116" s="57">
        <f t="shared" si="0"/>
        <v>6.9299600497995707E-4</v>
      </c>
      <c r="E116" s="56"/>
    </row>
    <row r="117" spans="1:5" x14ac:dyDescent="0.2">
      <c r="A117" s="54">
        <v>5130</v>
      </c>
      <c r="B117" s="51" t="s">
        <v>379</v>
      </c>
      <c r="C117" s="159">
        <f>SUM(C118:C126)</f>
        <v>45702516.230000004</v>
      </c>
      <c r="D117" s="57">
        <f t="shared" si="0"/>
        <v>0.58066452193707097</v>
      </c>
      <c r="E117" s="56"/>
    </row>
    <row r="118" spans="1:5" x14ac:dyDescent="0.2">
      <c r="A118" s="54">
        <v>5131</v>
      </c>
      <c r="B118" s="51" t="s">
        <v>380</v>
      </c>
      <c r="C118" s="159">
        <v>4672906.67</v>
      </c>
      <c r="D118" s="57">
        <f t="shared" si="0"/>
        <v>5.9370716131620309E-2</v>
      </c>
      <c r="E118" s="56"/>
    </row>
    <row r="119" spans="1:5" x14ac:dyDescent="0.2">
      <c r="A119" s="54">
        <v>5132</v>
      </c>
      <c r="B119" s="51" t="s">
        <v>381</v>
      </c>
      <c r="C119" s="159">
        <v>248251.08</v>
      </c>
      <c r="D119" s="57">
        <f t="shared" si="0"/>
        <v>3.1541063070382623E-3</v>
      </c>
      <c r="E119" s="56"/>
    </row>
    <row r="120" spans="1:5" x14ac:dyDescent="0.2">
      <c r="A120" s="54">
        <v>5133</v>
      </c>
      <c r="B120" s="51" t="s">
        <v>382</v>
      </c>
      <c r="C120" s="159">
        <v>4303008.04</v>
      </c>
      <c r="D120" s="57">
        <f t="shared" si="0"/>
        <v>5.4671040295979183E-2</v>
      </c>
      <c r="E120" s="56"/>
    </row>
    <row r="121" spans="1:5" x14ac:dyDescent="0.2">
      <c r="A121" s="54">
        <v>5134</v>
      </c>
      <c r="B121" s="51" t="s">
        <v>383</v>
      </c>
      <c r="C121" s="159">
        <v>807299.51</v>
      </c>
      <c r="D121" s="57">
        <f t="shared" si="0"/>
        <v>1.0256988514047547E-2</v>
      </c>
      <c r="E121" s="56"/>
    </row>
    <row r="122" spans="1:5" x14ac:dyDescent="0.2">
      <c r="A122" s="54">
        <v>5135</v>
      </c>
      <c r="B122" s="51" t="s">
        <v>384</v>
      </c>
      <c r="C122" s="159">
        <v>10061997.07</v>
      </c>
      <c r="D122" s="57">
        <f t="shared" si="0"/>
        <v>0.12784076677486164</v>
      </c>
      <c r="E122" s="56"/>
    </row>
    <row r="123" spans="1:5" x14ac:dyDescent="0.2">
      <c r="A123" s="54">
        <v>5136</v>
      </c>
      <c r="B123" s="51" t="s">
        <v>385</v>
      </c>
      <c r="C123" s="159">
        <v>429588.81</v>
      </c>
      <c r="D123" s="57">
        <f t="shared" si="0"/>
        <v>5.4580579268942624E-3</v>
      </c>
      <c r="E123" s="56"/>
    </row>
    <row r="124" spans="1:5" x14ac:dyDescent="0.2">
      <c r="A124" s="54">
        <v>5137</v>
      </c>
      <c r="B124" s="51" t="s">
        <v>386</v>
      </c>
      <c r="C124" s="159">
        <v>67204.759999999995</v>
      </c>
      <c r="D124" s="57">
        <f t="shared" si="0"/>
        <v>8.5385714083899538E-4</v>
      </c>
      <c r="E124" s="56"/>
    </row>
    <row r="125" spans="1:5" x14ac:dyDescent="0.2">
      <c r="A125" s="54">
        <v>5138</v>
      </c>
      <c r="B125" s="51" t="s">
        <v>387</v>
      </c>
      <c r="C125" s="159">
        <v>24291954.34</v>
      </c>
      <c r="D125" s="57">
        <f t="shared" si="0"/>
        <v>0.30863674951214509</v>
      </c>
      <c r="E125" s="56"/>
    </row>
    <row r="126" spans="1:5" x14ac:dyDescent="0.2">
      <c r="A126" s="54">
        <v>5139</v>
      </c>
      <c r="B126" s="51" t="s">
        <v>388</v>
      </c>
      <c r="C126" s="159">
        <v>820305.95</v>
      </c>
      <c r="D126" s="57">
        <f t="shared" si="0"/>
        <v>1.0422239333645651E-2</v>
      </c>
      <c r="E126" s="56"/>
    </row>
    <row r="127" spans="1:5" x14ac:dyDescent="0.2">
      <c r="A127" s="54">
        <v>5200</v>
      </c>
      <c r="B127" s="51" t="s">
        <v>389</v>
      </c>
      <c r="C127" s="159">
        <f>C128+C131+C134+C137+C142+C146+C149+C151+C157</f>
        <v>19622.64</v>
      </c>
      <c r="D127" s="57">
        <f t="shared" si="0"/>
        <v>2.4931167503779357E-4</v>
      </c>
      <c r="E127" s="56"/>
    </row>
    <row r="128" spans="1:5" x14ac:dyDescent="0.2">
      <c r="A128" s="54">
        <v>5210</v>
      </c>
      <c r="B128" s="51" t="s">
        <v>390</v>
      </c>
      <c r="C128" s="159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159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159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159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159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159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159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159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159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159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159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159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159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159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159">
        <f>SUM(C143:C145)</f>
        <v>19622.64</v>
      </c>
      <c r="D142" s="57">
        <f t="shared" si="0"/>
        <v>2.4931167503779357E-4</v>
      </c>
      <c r="E142" s="56"/>
    </row>
    <row r="143" spans="1:5" x14ac:dyDescent="0.2">
      <c r="A143" s="54">
        <v>5251</v>
      </c>
      <c r="B143" s="51" t="s">
        <v>402</v>
      </c>
      <c r="C143" s="159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159">
        <v>19622.64</v>
      </c>
      <c r="D144" s="57">
        <f t="shared" si="0"/>
        <v>2.4931167503779357E-4</v>
      </c>
      <c r="E144" s="56"/>
    </row>
    <row r="145" spans="1:5" x14ac:dyDescent="0.2">
      <c r="A145" s="54">
        <v>5259</v>
      </c>
      <c r="B145" s="51" t="s">
        <v>404</v>
      </c>
      <c r="C145" s="159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159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159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159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159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159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159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159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159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159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159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159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159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159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159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159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159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159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159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159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159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159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159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159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159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159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159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159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159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159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159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159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159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159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159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159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159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159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159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159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159">
        <f>C186+C195+C198+C204+C206+C208</f>
        <v>1.6</v>
      </c>
      <c r="D185" s="57">
        <f t="shared" si="1"/>
        <v>2.0328491989888706E-8</v>
      </c>
      <c r="E185" s="56"/>
    </row>
    <row r="186" spans="1:5" x14ac:dyDescent="0.2">
      <c r="A186" s="54">
        <v>5510</v>
      </c>
      <c r="B186" s="51" t="s">
        <v>441</v>
      </c>
      <c r="C186" s="159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159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159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159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159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159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159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159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159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159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159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159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159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159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159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159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159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159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159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159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159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159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159">
        <f>SUM(C209:C217)</f>
        <v>1.6</v>
      </c>
      <c r="D208" s="57">
        <f t="shared" si="1"/>
        <v>2.0328491989888706E-8</v>
      </c>
      <c r="E208" s="56"/>
    </row>
    <row r="209" spans="1:5" x14ac:dyDescent="0.2">
      <c r="A209" s="54">
        <v>5591</v>
      </c>
      <c r="B209" s="51" t="s">
        <v>460</v>
      </c>
      <c r="C209" s="159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159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159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159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159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159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159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159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159">
        <v>1.6</v>
      </c>
      <c r="D217" s="57">
        <f t="shared" si="1"/>
        <v>2.0328491989888706E-8</v>
      </c>
      <c r="E217" s="56"/>
    </row>
    <row r="218" spans="1:5" x14ac:dyDescent="0.2">
      <c r="A218" s="54">
        <v>5600</v>
      </c>
      <c r="B218" s="51" t="s">
        <v>79</v>
      </c>
      <c r="C218" s="159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159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159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53" bottom="0.43" header="0.3" footer="0.3"/>
  <pageSetup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0"/>
    </row>
    <row r="2" spans="1:2" ht="15" customHeight="1" x14ac:dyDescent="0.2">
      <c r="A2" s="97" t="s">
        <v>190</v>
      </c>
      <c r="B2" s="98" t="s">
        <v>50</v>
      </c>
    </row>
    <row r="3" spans="1:2" ht="10.5" x14ac:dyDescent="0.2">
      <c r="A3" s="13"/>
      <c r="B3" s="111"/>
    </row>
    <row r="4" spans="1:2" ht="14.15" customHeight="1" x14ac:dyDescent="0.2">
      <c r="A4" s="112" t="s">
        <v>577</v>
      </c>
      <c r="B4" s="102" t="s">
        <v>78</v>
      </c>
    </row>
    <row r="5" spans="1:2" ht="14.15" customHeight="1" x14ac:dyDescent="0.2">
      <c r="A5" s="103"/>
      <c r="B5" s="102" t="s">
        <v>51</v>
      </c>
    </row>
    <row r="6" spans="1:2" ht="14.15" customHeight="1" x14ac:dyDescent="0.2">
      <c r="A6" s="103"/>
      <c r="B6" s="102" t="s">
        <v>148</v>
      </c>
    </row>
    <row r="7" spans="1:2" ht="14.15" customHeight="1" x14ac:dyDescent="0.2">
      <c r="A7" s="103"/>
      <c r="B7" s="102" t="s">
        <v>63</v>
      </c>
    </row>
    <row r="8" spans="1:2" x14ac:dyDescent="0.2">
      <c r="A8" s="103"/>
    </row>
    <row r="9" spans="1:2" ht="10.5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ht="10.5" x14ac:dyDescent="0.2">
      <c r="A12" s="112" t="s">
        <v>580</v>
      </c>
      <c r="B12" s="104" t="s">
        <v>150</v>
      </c>
    </row>
    <row r="13" spans="1:2" ht="20.5" x14ac:dyDescent="0.2">
      <c r="A13" s="103"/>
      <c r="B13" s="104" t="s">
        <v>70</v>
      </c>
    </row>
    <row r="14" spans="1:2" ht="10.5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4" workbookViewId="0">
      <selection activeCell="C14" sqref="C14:C27"/>
    </sheetView>
  </sheetViews>
  <sheetFormatPr baseColWidth="10" defaultColWidth="9.08984375" defaultRowHeight="10" x14ac:dyDescent="0.2"/>
  <cols>
    <col min="1" max="1" width="10" style="29" customWidth="1"/>
    <col min="2" max="2" width="48.08984375" style="29" customWidth="1"/>
    <col min="3" max="3" width="22.90625" style="29" customWidth="1"/>
    <col min="4" max="5" width="16.6328125" style="29" customWidth="1"/>
    <col min="6" max="16384" width="9.08984375" style="29"/>
  </cols>
  <sheetData>
    <row r="1" spans="1:5" ht="18.899999999999999" customHeight="1" x14ac:dyDescent="0.2">
      <c r="A1" s="175" t="s">
        <v>672</v>
      </c>
      <c r="B1" s="175"/>
      <c r="C1" s="175"/>
      <c r="D1" s="27" t="s">
        <v>617</v>
      </c>
      <c r="E1" s="28">
        <v>2022</v>
      </c>
    </row>
    <row r="2" spans="1:5" ht="18.899999999999999" customHeight="1" x14ac:dyDescent="0.2">
      <c r="A2" s="175" t="s">
        <v>623</v>
      </c>
      <c r="B2" s="175"/>
      <c r="C2" s="175"/>
      <c r="D2" s="27" t="s">
        <v>618</v>
      </c>
      <c r="E2" s="28" t="s">
        <v>620</v>
      </c>
    </row>
    <row r="3" spans="1:5" ht="18.899999999999999" customHeight="1" x14ac:dyDescent="0.2">
      <c r="A3" s="175" t="s">
        <v>673</v>
      </c>
      <c r="B3" s="175"/>
      <c r="C3" s="175"/>
      <c r="D3" s="27" t="s">
        <v>619</v>
      </c>
      <c r="E3" s="28">
        <v>3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174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160">
        <v>158968836.38</v>
      </c>
    </row>
    <row r="9" spans="1:5" x14ac:dyDescent="0.2">
      <c r="A9" s="33">
        <v>3120</v>
      </c>
      <c r="B9" s="29" t="s">
        <v>469</v>
      </c>
      <c r="C9" s="160">
        <v>15561939.710000001</v>
      </c>
    </row>
    <row r="10" spans="1:5" x14ac:dyDescent="0.2">
      <c r="A10" s="33">
        <v>3130</v>
      </c>
      <c r="B10" s="29" t="s">
        <v>470</v>
      </c>
      <c r="C10" s="160">
        <v>0</v>
      </c>
    </row>
    <row r="12" spans="1:5" ht="10.5" x14ac:dyDescent="0.25">
      <c r="A12" s="31" t="s">
        <v>176</v>
      </c>
      <c r="B12" s="31"/>
      <c r="C12" s="31"/>
      <c r="D12" s="31"/>
      <c r="E12" s="31"/>
    </row>
    <row r="13" spans="1:5" ht="10.5" x14ac:dyDescent="0.25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160">
        <v>1968349.54</v>
      </c>
    </row>
    <row r="15" spans="1:5" x14ac:dyDescent="0.2">
      <c r="A15" s="33">
        <v>3220</v>
      </c>
      <c r="B15" s="29" t="s">
        <v>473</v>
      </c>
      <c r="C15" s="160">
        <v>-63715066.32</v>
      </c>
    </row>
    <row r="16" spans="1:5" x14ac:dyDescent="0.2">
      <c r="A16" s="33">
        <v>3230</v>
      </c>
      <c r="B16" s="29" t="s">
        <v>474</v>
      </c>
      <c r="C16" s="160">
        <f>SUM(C17:C20)</f>
        <v>0</v>
      </c>
    </row>
    <row r="17" spans="1:3" x14ac:dyDescent="0.2">
      <c r="A17" s="33">
        <v>3231</v>
      </c>
      <c r="B17" s="29" t="s">
        <v>475</v>
      </c>
      <c r="C17" s="160">
        <v>0</v>
      </c>
    </row>
    <row r="18" spans="1:3" x14ac:dyDescent="0.2">
      <c r="A18" s="33">
        <v>3232</v>
      </c>
      <c r="B18" s="29" t="s">
        <v>476</v>
      </c>
      <c r="C18" s="160">
        <v>0</v>
      </c>
    </row>
    <row r="19" spans="1:3" x14ac:dyDescent="0.2">
      <c r="A19" s="33">
        <v>3233</v>
      </c>
      <c r="B19" s="29" t="s">
        <v>477</v>
      </c>
      <c r="C19" s="160">
        <v>0</v>
      </c>
    </row>
    <row r="20" spans="1:3" x14ac:dyDescent="0.2">
      <c r="A20" s="33">
        <v>3239</v>
      </c>
      <c r="B20" s="29" t="s">
        <v>478</v>
      </c>
      <c r="C20" s="160">
        <v>0</v>
      </c>
    </row>
    <row r="21" spans="1:3" x14ac:dyDescent="0.2">
      <c r="A21" s="33">
        <v>3240</v>
      </c>
      <c r="B21" s="29" t="s">
        <v>479</v>
      </c>
      <c r="C21" s="160">
        <f>SUM(C22:C24)</f>
        <v>0</v>
      </c>
    </row>
    <row r="22" spans="1:3" x14ac:dyDescent="0.2">
      <c r="A22" s="33">
        <v>3241</v>
      </c>
      <c r="B22" s="29" t="s">
        <v>480</v>
      </c>
      <c r="C22" s="160">
        <v>0</v>
      </c>
    </row>
    <row r="23" spans="1:3" x14ac:dyDescent="0.2">
      <c r="A23" s="33">
        <v>3242</v>
      </c>
      <c r="B23" s="29" t="s">
        <v>481</v>
      </c>
      <c r="C23" s="160">
        <v>0</v>
      </c>
    </row>
    <row r="24" spans="1:3" x14ac:dyDescent="0.2">
      <c r="A24" s="33">
        <v>3243</v>
      </c>
      <c r="B24" s="29" t="s">
        <v>482</v>
      </c>
      <c r="C24" s="160">
        <v>0</v>
      </c>
    </row>
    <row r="25" spans="1:3" x14ac:dyDescent="0.2">
      <c r="A25" s="33">
        <v>3250</v>
      </c>
      <c r="B25" s="29" t="s">
        <v>483</v>
      </c>
      <c r="C25" s="160">
        <f>SUM(C26:C27)</f>
        <v>0</v>
      </c>
    </row>
    <row r="26" spans="1:3" x14ac:dyDescent="0.2">
      <c r="A26" s="33">
        <v>3251</v>
      </c>
      <c r="B26" s="29" t="s">
        <v>484</v>
      </c>
      <c r="C26" s="160">
        <v>0</v>
      </c>
    </row>
    <row r="27" spans="1:3" x14ac:dyDescent="0.2">
      <c r="A27" s="33">
        <v>3252</v>
      </c>
      <c r="B27" s="29" t="s">
        <v>485</v>
      </c>
      <c r="C27" s="160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workbookViewId="0">
      <selection activeCell="A128" sqref="A128"/>
    </sheetView>
  </sheetViews>
  <sheetFormatPr baseColWidth="10" defaultColWidth="9.08984375" defaultRowHeight="10" x14ac:dyDescent="0.2"/>
  <cols>
    <col min="1" max="1" width="10" style="29" customWidth="1"/>
    <col min="2" max="2" width="63.453125" style="29" bestFit="1" customWidth="1"/>
    <col min="3" max="3" width="15.36328125" style="29" bestFit="1" customWidth="1"/>
    <col min="4" max="4" width="16.453125" style="29" bestFit="1" customWidth="1"/>
    <col min="5" max="5" width="19.08984375" style="29" customWidth="1"/>
    <col min="6" max="16384" width="9.08984375" style="29"/>
  </cols>
  <sheetData>
    <row r="1" spans="1:5" s="35" customFormat="1" ht="18.899999999999999" customHeight="1" x14ac:dyDescent="0.35">
      <c r="A1" s="175" t="s">
        <v>672</v>
      </c>
      <c r="B1" s="175"/>
      <c r="C1" s="175"/>
      <c r="D1" s="27" t="s">
        <v>617</v>
      </c>
      <c r="E1" s="28">
        <v>2022</v>
      </c>
    </row>
    <row r="2" spans="1:5" s="35" customFormat="1" ht="18.899999999999999" customHeight="1" x14ac:dyDescent="0.35">
      <c r="A2" s="175" t="s">
        <v>624</v>
      </c>
      <c r="B2" s="175"/>
      <c r="C2" s="175"/>
      <c r="D2" s="27" t="s">
        <v>618</v>
      </c>
      <c r="E2" s="28" t="s">
        <v>620</v>
      </c>
    </row>
    <row r="3" spans="1:5" s="35" customFormat="1" ht="18.899999999999999" customHeight="1" x14ac:dyDescent="0.35">
      <c r="A3" s="175" t="s">
        <v>673</v>
      </c>
      <c r="B3" s="175"/>
      <c r="C3" s="175"/>
      <c r="D3" s="27" t="s">
        <v>619</v>
      </c>
      <c r="E3" s="28">
        <v>3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177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160">
        <v>125630</v>
      </c>
      <c r="D8" s="160">
        <v>23560</v>
      </c>
    </row>
    <row r="9" spans="1:5" x14ac:dyDescent="0.2">
      <c r="A9" s="33">
        <v>1112</v>
      </c>
      <c r="B9" s="29" t="s">
        <v>487</v>
      </c>
      <c r="C9" s="160">
        <v>643682.11</v>
      </c>
      <c r="D9" s="160">
        <v>1726166.69</v>
      </c>
    </row>
    <row r="10" spans="1:5" x14ac:dyDescent="0.2">
      <c r="A10" s="33">
        <v>1113</v>
      </c>
      <c r="B10" s="29" t="s">
        <v>488</v>
      </c>
      <c r="C10" s="160">
        <v>0</v>
      </c>
      <c r="D10" s="160">
        <v>0</v>
      </c>
    </row>
    <row r="11" spans="1:5" x14ac:dyDescent="0.2">
      <c r="A11" s="33">
        <v>1114</v>
      </c>
      <c r="B11" s="29" t="s">
        <v>197</v>
      </c>
      <c r="C11" s="160">
        <v>0</v>
      </c>
      <c r="D11" s="160">
        <v>0</v>
      </c>
    </row>
    <row r="12" spans="1:5" x14ac:dyDescent="0.2">
      <c r="A12" s="33">
        <v>1115</v>
      </c>
      <c r="B12" s="29" t="s">
        <v>198</v>
      </c>
      <c r="C12" s="160">
        <v>0</v>
      </c>
      <c r="D12" s="160">
        <v>0</v>
      </c>
    </row>
    <row r="13" spans="1:5" x14ac:dyDescent="0.2">
      <c r="A13" s="33">
        <v>1116</v>
      </c>
      <c r="B13" s="29" t="s">
        <v>489</v>
      </c>
      <c r="C13" s="160">
        <v>0</v>
      </c>
      <c r="D13" s="160">
        <v>0</v>
      </c>
    </row>
    <row r="14" spans="1:5" x14ac:dyDescent="0.2">
      <c r="A14" s="33">
        <v>1119</v>
      </c>
      <c r="B14" s="29" t="s">
        <v>490</v>
      </c>
      <c r="C14" s="160">
        <v>0</v>
      </c>
      <c r="D14" s="160">
        <v>0</v>
      </c>
    </row>
    <row r="15" spans="1:5" ht="10.5" x14ac:dyDescent="0.25">
      <c r="A15" s="132">
        <v>1110</v>
      </c>
      <c r="B15" s="133" t="s">
        <v>639</v>
      </c>
      <c r="C15" s="161">
        <f>SUM(C8:C14)</f>
        <v>769312.11</v>
      </c>
      <c r="D15" s="161">
        <f>SUM(D8:D14)</f>
        <v>1749726.69</v>
      </c>
    </row>
    <row r="18" spans="1:5" ht="10.5" x14ac:dyDescent="0.25">
      <c r="A18" s="31" t="s">
        <v>178</v>
      </c>
      <c r="B18" s="31"/>
      <c r="C18" s="31"/>
      <c r="D18" s="31"/>
      <c r="E18" s="130"/>
    </row>
    <row r="19" spans="1:5" ht="10.5" x14ac:dyDescent="0.25">
      <c r="A19" s="32" t="s">
        <v>146</v>
      </c>
      <c r="B19" s="32" t="s">
        <v>661</v>
      </c>
      <c r="C19" s="141" t="s">
        <v>660</v>
      </c>
      <c r="D19" s="141" t="s">
        <v>181</v>
      </c>
      <c r="E19" s="130"/>
    </row>
    <row r="20" spans="1:5" ht="10.5" x14ac:dyDescent="0.25">
      <c r="A20" s="132">
        <v>1230</v>
      </c>
      <c r="B20" s="133" t="s">
        <v>230</v>
      </c>
      <c r="C20" s="161">
        <f>SUM(C21:C27)</f>
        <v>0</v>
      </c>
      <c r="D20" s="161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160">
        <v>0</v>
      </c>
      <c r="D21" s="160">
        <v>0</v>
      </c>
      <c r="E21" s="130"/>
    </row>
    <row r="22" spans="1:5" x14ac:dyDescent="0.2">
      <c r="A22" s="33">
        <v>1232</v>
      </c>
      <c r="B22" s="29" t="s">
        <v>232</v>
      </c>
      <c r="C22" s="160">
        <v>0</v>
      </c>
      <c r="D22" s="160">
        <v>0</v>
      </c>
      <c r="E22" s="130"/>
    </row>
    <row r="23" spans="1:5" x14ac:dyDescent="0.2">
      <c r="A23" s="33">
        <v>1233</v>
      </c>
      <c r="B23" s="29" t="s">
        <v>233</v>
      </c>
      <c r="C23" s="160">
        <v>0</v>
      </c>
      <c r="D23" s="160">
        <v>0</v>
      </c>
      <c r="E23" s="130"/>
    </row>
    <row r="24" spans="1:5" x14ac:dyDescent="0.2">
      <c r="A24" s="33">
        <v>1234</v>
      </c>
      <c r="B24" s="29" t="s">
        <v>234</v>
      </c>
      <c r="C24" s="160">
        <v>0</v>
      </c>
      <c r="D24" s="160">
        <v>0</v>
      </c>
      <c r="E24" s="130"/>
    </row>
    <row r="25" spans="1:5" x14ac:dyDescent="0.2">
      <c r="A25" s="33">
        <v>1235</v>
      </c>
      <c r="B25" s="29" t="s">
        <v>235</v>
      </c>
      <c r="C25" s="160">
        <v>0</v>
      </c>
      <c r="D25" s="160">
        <v>0</v>
      </c>
      <c r="E25" s="130"/>
    </row>
    <row r="26" spans="1:5" x14ac:dyDescent="0.2">
      <c r="A26" s="33">
        <v>1236</v>
      </c>
      <c r="B26" s="29" t="s">
        <v>236</v>
      </c>
      <c r="C26" s="160">
        <v>0</v>
      </c>
      <c r="D26" s="160">
        <v>0</v>
      </c>
      <c r="E26" s="130"/>
    </row>
    <row r="27" spans="1:5" x14ac:dyDescent="0.2">
      <c r="A27" s="33">
        <v>1239</v>
      </c>
      <c r="B27" s="29" t="s">
        <v>237</v>
      </c>
      <c r="C27" s="160">
        <v>0</v>
      </c>
      <c r="D27" s="160">
        <v>0</v>
      </c>
      <c r="E27" s="130"/>
    </row>
    <row r="28" spans="1:5" ht="10.5" x14ac:dyDescent="0.25">
      <c r="A28" s="132">
        <v>1240</v>
      </c>
      <c r="B28" s="133" t="s">
        <v>238</v>
      </c>
      <c r="C28" s="161">
        <f>SUM(C29:C36)</f>
        <v>11263.6</v>
      </c>
      <c r="D28" s="161">
        <f>SUM(D29:D36)</f>
        <v>11263.6</v>
      </c>
      <c r="E28" s="130"/>
    </row>
    <row r="29" spans="1:5" x14ac:dyDescent="0.2">
      <c r="A29" s="33">
        <v>1241</v>
      </c>
      <c r="B29" s="29" t="s">
        <v>239</v>
      </c>
      <c r="C29" s="160">
        <v>11263.6</v>
      </c>
      <c r="D29" s="160">
        <v>11263.6</v>
      </c>
      <c r="E29" s="130"/>
    </row>
    <row r="30" spans="1:5" x14ac:dyDescent="0.2">
      <c r="A30" s="33">
        <v>1242</v>
      </c>
      <c r="B30" s="29" t="s">
        <v>240</v>
      </c>
      <c r="C30" s="160">
        <v>0</v>
      </c>
      <c r="D30" s="160">
        <v>0</v>
      </c>
      <c r="E30" s="130"/>
    </row>
    <row r="31" spans="1:5" x14ac:dyDescent="0.2">
      <c r="A31" s="33">
        <v>1243</v>
      </c>
      <c r="B31" s="29" t="s">
        <v>241</v>
      </c>
      <c r="C31" s="160">
        <v>0</v>
      </c>
      <c r="D31" s="160">
        <v>0</v>
      </c>
      <c r="E31" s="130"/>
    </row>
    <row r="32" spans="1:5" x14ac:dyDescent="0.2">
      <c r="A32" s="33">
        <v>1244</v>
      </c>
      <c r="B32" s="29" t="s">
        <v>242</v>
      </c>
      <c r="C32" s="160">
        <v>0</v>
      </c>
      <c r="D32" s="160">
        <v>0</v>
      </c>
      <c r="E32" s="130"/>
    </row>
    <row r="33" spans="1:5" x14ac:dyDescent="0.2">
      <c r="A33" s="33">
        <v>1245</v>
      </c>
      <c r="B33" s="29" t="s">
        <v>243</v>
      </c>
      <c r="C33" s="160">
        <v>0</v>
      </c>
      <c r="D33" s="160">
        <v>0</v>
      </c>
      <c r="E33" s="130"/>
    </row>
    <row r="34" spans="1:5" x14ac:dyDescent="0.2">
      <c r="A34" s="33">
        <v>1246</v>
      </c>
      <c r="B34" s="29" t="s">
        <v>244</v>
      </c>
      <c r="C34" s="160">
        <v>0</v>
      </c>
      <c r="D34" s="160">
        <v>0</v>
      </c>
    </row>
    <row r="35" spans="1:5" x14ac:dyDescent="0.2">
      <c r="A35" s="33">
        <v>1247</v>
      </c>
      <c r="B35" s="29" t="s">
        <v>245</v>
      </c>
      <c r="C35" s="160">
        <v>0</v>
      </c>
      <c r="D35" s="160">
        <v>0</v>
      </c>
    </row>
    <row r="36" spans="1:5" x14ac:dyDescent="0.2">
      <c r="A36" s="33">
        <v>1248</v>
      </c>
      <c r="B36" s="29" t="s">
        <v>246</v>
      </c>
      <c r="C36" s="160">
        <v>0</v>
      </c>
      <c r="D36" s="160">
        <v>0</v>
      </c>
    </row>
    <row r="37" spans="1:5" ht="10.5" x14ac:dyDescent="0.25">
      <c r="A37" s="132">
        <v>1250</v>
      </c>
      <c r="B37" s="133" t="s">
        <v>248</v>
      </c>
      <c r="C37" s="161">
        <f>SUM(C38:C42)</f>
        <v>0</v>
      </c>
      <c r="D37" s="161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160">
        <v>0</v>
      </c>
      <c r="D38" s="160">
        <v>0</v>
      </c>
    </row>
    <row r="39" spans="1:5" x14ac:dyDescent="0.2">
      <c r="A39" s="33">
        <v>1252</v>
      </c>
      <c r="B39" s="29" t="s">
        <v>250</v>
      </c>
      <c r="C39" s="160">
        <v>0</v>
      </c>
      <c r="D39" s="160">
        <v>0</v>
      </c>
    </row>
    <row r="40" spans="1:5" x14ac:dyDescent="0.2">
      <c r="A40" s="33">
        <v>1253</v>
      </c>
      <c r="B40" s="29" t="s">
        <v>251</v>
      </c>
      <c r="C40" s="160">
        <v>0</v>
      </c>
      <c r="D40" s="160">
        <v>0</v>
      </c>
    </row>
    <row r="41" spans="1:5" x14ac:dyDescent="0.2">
      <c r="A41" s="33">
        <v>1254</v>
      </c>
      <c r="B41" s="29" t="s">
        <v>252</v>
      </c>
      <c r="C41" s="160">
        <v>0</v>
      </c>
      <c r="D41" s="160">
        <v>0</v>
      </c>
    </row>
    <row r="42" spans="1:5" x14ac:dyDescent="0.2">
      <c r="A42" s="33">
        <v>1259</v>
      </c>
      <c r="B42" s="29" t="s">
        <v>253</v>
      </c>
      <c r="C42" s="160">
        <v>0</v>
      </c>
      <c r="D42" s="160">
        <v>0</v>
      </c>
    </row>
    <row r="43" spans="1:5" ht="10.5" x14ac:dyDescent="0.25">
      <c r="B43" s="134" t="s">
        <v>640</v>
      </c>
      <c r="C43" s="161">
        <f>C20+C28+C37</f>
        <v>11263.6</v>
      </c>
      <c r="D43" s="161">
        <f>D20+D28+D37</f>
        <v>11263.6</v>
      </c>
    </row>
    <row r="44" spans="1:5" s="130" customFormat="1" x14ac:dyDescent="0.2"/>
    <row r="45" spans="1:5" ht="10.5" x14ac:dyDescent="0.25">
      <c r="A45" s="31" t="s">
        <v>186</v>
      </c>
      <c r="B45" s="31"/>
      <c r="C45" s="31"/>
      <c r="D45" s="31"/>
      <c r="E45" s="31"/>
    </row>
    <row r="46" spans="1:5" ht="10.5" x14ac:dyDescent="0.25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5" x14ac:dyDescent="0.25">
      <c r="A47" s="132">
        <v>3210</v>
      </c>
      <c r="B47" s="133" t="s">
        <v>641</v>
      </c>
      <c r="C47" s="161">
        <v>1968349.54</v>
      </c>
      <c r="D47" s="161">
        <v>3528732.23</v>
      </c>
    </row>
    <row r="48" spans="1:5" ht="10.5" x14ac:dyDescent="0.25">
      <c r="A48" s="131"/>
      <c r="B48" s="134" t="s">
        <v>629</v>
      </c>
      <c r="C48" s="161">
        <f>C51+C63+C95+C98+C49</f>
        <v>9109.48</v>
      </c>
      <c r="D48" s="161">
        <f>D51+D63+D95+D98+D49</f>
        <v>8820057.7599999998</v>
      </c>
    </row>
    <row r="49" spans="1:4" s="130" customFormat="1" ht="10.5" x14ac:dyDescent="0.25">
      <c r="A49" s="150">
        <v>5100</v>
      </c>
      <c r="B49" s="151" t="s">
        <v>361</v>
      </c>
      <c r="C49" s="162">
        <f>SUM(C50:C50)</f>
        <v>0</v>
      </c>
      <c r="D49" s="162">
        <f>SUM(D50:D50)</f>
        <v>0</v>
      </c>
    </row>
    <row r="50" spans="1:4" s="130" customFormat="1" x14ac:dyDescent="0.2">
      <c r="A50" s="152">
        <v>5130</v>
      </c>
      <c r="B50" s="153" t="s">
        <v>662</v>
      </c>
      <c r="C50" s="163">
        <v>0</v>
      </c>
      <c r="D50" s="163">
        <v>0</v>
      </c>
    </row>
    <row r="51" spans="1:4" ht="10.5" x14ac:dyDescent="0.25">
      <c r="A51" s="132">
        <v>5400</v>
      </c>
      <c r="B51" s="133" t="s">
        <v>426</v>
      </c>
      <c r="C51" s="161">
        <f>C52+C54+C56+C58+C60</f>
        <v>0</v>
      </c>
      <c r="D51" s="161">
        <f>D52+D54+D56+D58+D60</f>
        <v>0</v>
      </c>
    </row>
    <row r="52" spans="1:4" x14ac:dyDescent="0.2">
      <c r="A52" s="131">
        <v>5410</v>
      </c>
      <c r="B52" s="130" t="s">
        <v>630</v>
      </c>
      <c r="C52" s="160">
        <f>C53</f>
        <v>0</v>
      </c>
      <c r="D52" s="160">
        <f>D53</f>
        <v>0</v>
      </c>
    </row>
    <row r="53" spans="1:4" x14ac:dyDescent="0.2">
      <c r="A53" s="131">
        <v>5411</v>
      </c>
      <c r="B53" s="130" t="s">
        <v>428</v>
      </c>
      <c r="C53" s="160">
        <v>0</v>
      </c>
      <c r="D53" s="160">
        <v>0</v>
      </c>
    </row>
    <row r="54" spans="1:4" x14ac:dyDescent="0.2">
      <c r="A54" s="131">
        <v>5420</v>
      </c>
      <c r="B54" s="130" t="s">
        <v>631</v>
      </c>
      <c r="C54" s="160">
        <f>C55</f>
        <v>0</v>
      </c>
      <c r="D54" s="160">
        <f>D55</f>
        <v>0</v>
      </c>
    </row>
    <row r="55" spans="1:4" x14ac:dyDescent="0.2">
      <c r="A55" s="131">
        <v>5421</v>
      </c>
      <c r="B55" s="130" t="s">
        <v>431</v>
      </c>
      <c r="C55" s="160">
        <v>0</v>
      </c>
      <c r="D55" s="160">
        <v>0</v>
      </c>
    </row>
    <row r="56" spans="1:4" x14ac:dyDescent="0.2">
      <c r="A56" s="131">
        <v>5430</v>
      </c>
      <c r="B56" s="130" t="s">
        <v>632</v>
      </c>
      <c r="C56" s="160">
        <f>C57</f>
        <v>0</v>
      </c>
      <c r="D56" s="160">
        <f>D57</f>
        <v>0</v>
      </c>
    </row>
    <row r="57" spans="1:4" x14ac:dyDescent="0.2">
      <c r="A57" s="131">
        <v>5431</v>
      </c>
      <c r="B57" s="130" t="s">
        <v>434</v>
      </c>
      <c r="C57" s="160">
        <v>0</v>
      </c>
      <c r="D57" s="160">
        <v>0</v>
      </c>
    </row>
    <row r="58" spans="1:4" x14ac:dyDescent="0.2">
      <c r="A58" s="131">
        <v>5440</v>
      </c>
      <c r="B58" s="130" t="s">
        <v>633</v>
      </c>
      <c r="C58" s="160">
        <f>C59</f>
        <v>0</v>
      </c>
      <c r="D58" s="160">
        <f>D59</f>
        <v>0</v>
      </c>
    </row>
    <row r="59" spans="1:4" x14ac:dyDescent="0.2">
      <c r="A59" s="131">
        <v>5441</v>
      </c>
      <c r="B59" s="130" t="s">
        <v>633</v>
      </c>
      <c r="C59" s="160">
        <v>0</v>
      </c>
      <c r="D59" s="160">
        <v>0</v>
      </c>
    </row>
    <row r="60" spans="1:4" x14ac:dyDescent="0.2">
      <c r="A60" s="131">
        <v>5450</v>
      </c>
      <c r="B60" s="130" t="s">
        <v>634</v>
      </c>
      <c r="C60" s="160">
        <f>SUM(C61:C62)</f>
        <v>0</v>
      </c>
      <c r="D60" s="160">
        <f>SUM(D61:D62)</f>
        <v>0</v>
      </c>
    </row>
    <row r="61" spans="1:4" x14ac:dyDescent="0.2">
      <c r="A61" s="131">
        <v>5451</v>
      </c>
      <c r="B61" s="130" t="s">
        <v>438</v>
      </c>
      <c r="C61" s="160">
        <v>0</v>
      </c>
      <c r="D61" s="160">
        <v>0</v>
      </c>
    </row>
    <row r="62" spans="1:4" x14ac:dyDescent="0.2">
      <c r="A62" s="131">
        <v>5452</v>
      </c>
      <c r="B62" s="130" t="s">
        <v>439</v>
      </c>
      <c r="C62" s="160">
        <v>0</v>
      </c>
      <c r="D62" s="160">
        <v>0</v>
      </c>
    </row>
    <row r="63" spans="1:4" ht="10.5" x14ac:dyDescent="0.25">
      <c r="A63" s="132">
        <v>5500</v>
      </c>
      <c r="B63" s="133" t="s">
        <v>440</v>
      </c>
      <c r="C63" s="161">
        <f>C64+C73+C76+C82+C84+C86</f>
        <v>1.6</v>
      </c>
      <c r="D63" s="161">
        <f>D64+D73+D76+D82+D84+D86</f>
        <v>0</v>
      </c>
    </row>
    <row r="64" spans="1:4" x14ac:dyDescent="0.2">
      <c r="A64" s="33">
        <v>5510</v>
      </c>
      <c r="B64" s="29" t="s">
        <v>441</v>
      </c>
      <c r="C64" s="160">
        <f>SUM(C65:C72)</f>
        <v>0</v>
      </c>
      <c r="D64" s="160">
        <f>SUM(D65:D72)</f>
        <v>0</v>
      </c>
    </row>
    <row r="65" spans="1:4" x14ac:dyDescent="0.2">
      <c r="A65" s="33">
        <v>5511</v>
      </c>
      <c r="B65" s="29" t="s">
        <v>442</v>
      </c>
      <c r="C65" s="160">
        <v>0</v>
      </c>
      <c r="D65" s="160">
        <v>0</v>
      </c>
    </row>
    <row r="66" spans="1:4" x14ac:dyDescent="0.2">
      <c r="A66" s="33">
        <v>5512</v>
      </c>
      <c r="B66" s="29" t="s">
        <v>443</v>
      </c>
      <c r="C66" s="160">
        <v>0</v>
      </c>
      <c r="D66" s="160">
        <v>0</v>
      </c>
    </row>
    <row r="67" spans="1:4" x14ac:dyDescent="0.2">
      <c r="A67" s="33">
        <v>5513</v>
      </c>
      <c r="B67" s="29" t="s">
        <v>444</v>
      </c>
      <c r="C67" s="160">
        <v>0</v>
      </c>
      <c r="D67" s="160">
        <v>0</v>
      </c>
    </row>
    <row r="68" spans="1:4" x14ac:dyDescent="0.2">
      <c r="A68" s="33">
        <v>5514</v>
      </c>
      <c r="B68" s="29" t="s">
        <v>445</v>
      </c>
      <c r="C68" s="160">
        <v>0</v>
      </c>
      <c r="D68" s="160">
        <v>0</v>
      </c>
    </row>
    <row r="69" spans="1:4" x14ac:dyDescent="0.2">
      <c r="A69" s="33">
        <v>5515</v>
      </c>
      <c r="B69" s="29" t="s">
        <v>446</v>
      </c>
      <c r="C69" s="160">
        <v>0</v>
      </c>
      <c r="D69" s="160">
        <v>0</v>
      </c>
    </row>
    <row r="70" spans="1:4" x14ac:dyDescent="0.2">
      <c r="A70" s="33">
        <v>5516</v>
      </c>
      <c r="B70" s="29" t="s">
        <v>447</v>
      </c>
      <c r="C70" s="160">
        <v>0</v>
      </c>
      <c r="D70" s="160">
        <v>0</v>
      </c>
    </row>
    <row r="71" spans="1:4" x14ac:dyDescent="0.2">
      <c r="A71" s="33">
        <v>5517</v>
      </c>
      <c r="B71" s="29" t="s">
        <v>448</v>
      </c>
      <c r="C71" s="160">
        <v>0</v>
      </c>
      <c r="D71" s="160">
        <v>0</v>
      </c>
    </row>
    <row r="72" spans="1:4" x14ac:dyDescent="0.2">
      <c r="A72" s="33">
        <v>5518</v>
      </c>
      <c r="B72" s="29" t="s">
        <v>81</v>
      </c>
      <c r="C72" s="160">
        <v>0</v>
      </c>
      <c r="D72" s="160">
        <v>0</v>
      </c>
    </row>
    <row r="73" spans="1:4" x14ac:dyDescent="0.2">
      <c r="A73" s="33">
        <v>5520</v>
      </c>
      <c r="B73" s="29" t="s">
        <v>80</v>
      </c>
      <c r="C73" s="160">
        <f>SUM(C74:C75)</f>
        <v>0</v>
      </c>
      <c r="D73" s="160">
        <f>SUM(D74:D75)</f>
        <v>0</v>
      </c>
    </row>
    <row r="74" spans="1:4" x14ac:dyDescent="0.2">
      <c r="A74" s="33">
        <v>5521</v>
      </c>
      <c r="B74" s="29" t="s">
        <v>449</v>
      </c>
      <c r="C74" s="160">
        <v>0</v>
      </c>
      <c r="D74" s="160">
        <v>0</v>
      </c>
    </row>
    <row r="75" spans="1:4" x14ac:dyDescent="0.2">
      <c r="A75" s="33">
        <v>5522</v>
      </c>
      <c r="B75" s="29" t="s">
        <v>450</v>
      </c>
      <c r="C75" s="160">
        <v>0</v>
      </c>
      <c r="D75" s="160">
        <v>0</v>
      </c>
    </row>
    <row r="76" spans="1:4" x14ac:dyDescent="0.2">
      <c r="A76" s="33">
        <v>5530</v>
      </c>
      <c r="B76" s="29" t="s">
        <v>451</v>
      </c>
      <c r="C76" s="160">
        <f>SUM(C77:C81)</f>
        <v>0</v>
      </c>
      <c r="D76" s="160">
        <f>SUM(D77:D81)</f>
        <v>0</v>
      </c>
    </row>
    <row r="77" spans="1:4" x14ac:dyDescent="0.2">
      <c r="A77" s="33">
        <v>5531</v>
      </c>
      <c r="B77" s="29" t="s">
        <v>452</v>
      </c>
      <c r="C77" s="160">
        <v>0</v>
      </c>
      <c r="D77" s="160">
        <v>0</v>
      </c>
    </row>
    <row r="78" spans="1:4" x14ac:dyDescent="0.2">
      <c r="A78" s="33">
        <v>5532</v>
      </c>
      <c r="B78" s="29" t="s">
        <v>453</v>
      </c>
      <c r="C78" s="160">
        <v>0</v>
      </c>
      <c r="D78" s="160">
        <v>0</v>
      </c>
    </row>
    <row r="79" spans="1:4" x14ac:dyDescent="0.2">
      <c r="A79" s="33">
        <v>5533</v>
      </c>
      <c r="B79" s="29" t="s">
        <v>454</v>
      </c>
      <c r="C79" s="160">
        <v>0</v>
      </c>
      <c r="D79" s="160">
        <v>0</v>
      </c>
    </row>
    <row r="80" spans="1:4" x14ac:dyDescent="0.2">
      <c r="A80" s="33">
        <v>5534</v>
      </c>
      <c r="B80" s="29" t="s">
        <v>455</v>
      </c>
      <c r="C80" s="160">
        <v>0</v>
      </c>
      <c r="D80" s="160">
        <v>0</v>
      </c>
    </row>
    <row r="81" spans="1:4" x14ac:dyDescent="0.2">
      <c r="A81" s="33">
        <v>5535</v>
      </c>
      <c r="B81" s="29" t="s">
        <v>456</v>
      </c>
      <c r="C81" s="160">
        <v>0</v>
      </c>
      <c r="D81" s="160">
        <v>0</v>
      </c>
    </row>
    <row r="82" spans="1:4" x14ac:dyDescent="0.2">
      <c r="A82" s="33">
        <v>5540</v>
      </c>
      <c r="B82" s="29" t="s">
        <v>457</v>
      </c>
      <c r="C82" s="160">
        <f>SUM(C83)</f>
        <v>0</v>
      </c>
      <c r="D82" s="160">
        <f>SUM(D83)</f>
        <v>0</v>
      </c>
    </row>
    <row r="83" spans="1:4" x14ac:dyDescent="0.2">
      <c r="A83" s="33">
        <v>5541</v>
      </c>
      <c r="B83" s="29" t="s">
        <v>457</v>
      </c>
      <c r="C83" s="160">
        <v>0</v>
      </c>
      <c r="D83" s="160">
        <v>0</v>
      </c>
    </row>
    <row r="84" spans="1:4" x14ac:dyDescent="0.2">
      <c r="A84" s="33">
        <v>5550</v>
      </c>
      <c r="B84" s="29" t="s">
        <v>458</v>
      </c>
      <c r="C84" s="160">
        <f>SUM(C85)</f>
        <v>0</v>
      </c>
      <c r="D84" s="160">
        <f>SUM(D85)</f>
        <v>0</v>
      </c>
    </row>
    <row r="85" spans="1:4" x14ac:dyDescent="0.2">
      <c r="A85" s="33">
        <v>5551</v>
      </c>
      <c r="B85" s="29" t="s">
        <v>458</v>
      </c>
      <c r="C85" s="160">
        <v>0</v>
      </c>
      <c r="D85" s="160">
        <v>0</v>
      </c>
    </row>
    <row r="86" spans="1:4" x14ac:dyDescent="0.2">
      <c r="A86" s="33">
        <v>5590</v>
      </c>
      <c r="B86" s="29" t="s">
        <v>459</v>
      </c>
      <c r="C86" s="160">
        <f>SUM(C87:C94)</f>
        <v>1.6</v>
      </c>
      <c r="D86" s="160">
        <f>SUM(D87:D94)</f>
        <v>0</v>
      </c>
    </row>
    <row r="87" spans="1:4" x14ac:dyDescent="0.2">
      <c r="A87" s="33">
        <v>5591</v>
      </c>
      <c r="B87" s="29" t="s">
        <v>460</v>
      </c>
      <c r="C87" s="160">
        <v>0</v>
      </c>
      <c r="D87" s="160">
        <v>0</v>
      </c>
    </row>
    <row r="88" spans="1:4" x14ac:dyDescent="0.2">
      <c r="A88" s="33">
        <v>5592</v>
      </c>
      <c r="B88" s="29" t="s">
        <v>461</v>
      </c>
      <c r="C88" s="160">
        <v>0</v>
      </c>
      <c r="D88" s="160">
        <v>0</v>
      </c>
    </row>
    <row r="89" spans="1:4" x14ac:dyDescent="0.2">
      <c r="A89" s="33">
        <v>5593</v>
      </c>
      <c r="B89" s="29" t="s">
        <v>462</v>
      </c>
      <c r="C89" s="160">
        <v>0</v>
      </c>
      <c r="D89" s="160">
        <v>0</v>
      </c>
    </row>
    <row r="90" spans="1:4" x14ac:dyDescent="0.2">
      <c r="A90" s="33">
        <v>5594</v>
      </c>
      <c r="B90" s="29" t="s">
        <v>463</v>
      </c>
      <c r="C90" s="160">
        <v>0</v>
      </c>
      <c r="D90" s="160">
        <v>0</v>
      </c>
    </row>
    <row r="91" spans="1:4" x14ac:dyDescent="0.2">
      <c r="A91" s="33">
        <v>5595</v>
      </c>
      <c r="B91" s="29" t="s">
        <v>464</v>
      </c>
      <c r="C91" s="160">
        <v>0</v>
      </c>
      <c r="D91" s="160">
        <v>0</v>
      </c>
    </row>
    <row r="92" spans="1:4" x14ac:dyDescent="0.2">
      <c r="A92" s="33">
        <v>5596</v>
      </c>
      <c r="B92" s="29" t="s">
        <v>357</v>
      </c>
      <c r="C92" s="160">
        <v>0</v>
      </c>
      <c r="D92" s="160">
        <v>0</v>
      </c>
    </row>
    <row r="93" spans="1:4" x14ac:dyDescent="0.2">
      <c r="A93" s="33">
        <v>5597</v>
      </c>
      <c r="B93" s="29" t="s">
        <v>465</v>
      </c>
      <c r="C93" s="160">
        <v>0</v>
      </c>
      <c r="D93" s="160">
        <v>0</v>
      </c>
    </row>
    <row r="94" spans="1:4" x14ac:dyDescent="0.2">
      <c r="A94" s="33">
        <v>5599</v>
      </c>
      <c r="B94" s="29" t="s">
        <v>466</v>
      </c>
      <c r="C94" s="160">
        <v>1.6</v>
      </c>
      <c r="D94" s="160">
        <v>0</v>
      </c>
    </row>
    <row r="95" spans="1:4" ht="10.5" x14ac:dyDescent="0.25">
      <c r="A95" s="132">
        <v>5600</v>
      </c>
      <c r="B95" s="133" t="s">
        <v>79</v>
      </c>
      <c r="C95" s="161">
        <f>C96</f>
        <v>0</v>
      </c>
      <c r="D95" s="161">
        <f>D96</f>
        <v>0</v>
      </c>
    </row>
    <row r="96" spans="1:4" x14ac:dyDescent="0.2">
      <c r="A96" s="33">
        <v>5610</v>
      </c>
      <c r="B96" s="29" t="s">
        <v>467</v>
      </c>
      <c r="C96" s="160">
        <f>C97</f>
        <v>0</v>
      </c>
      <c r="D96" s="160">
        <f>D97</f>
        <v>0</v>
      </c>
    </row>
    <row r="97" spans="1:4" x14ac:dyDescent="0.2">
      <c r="A97" s="33">
        <v>5611</v>
      </c>
      <c r="B97" s="29" t="s">
        <v>468</v>
      </c>
      <c r="C97" s="160">
        <v>0</v>
      </c>
      <c r="D97" s="160">
        <v>0</v>
      </c>
    </row>
    <row r="98" spans="1:4" ht="10.5" x14ac:dyDescent="0.25">
      <c r="A98" s="132">
        <v>2110</v>
      </c>
      <c r="B98" s="137" t="s">
        <v>642</v>
      </c>
      <c r="C98" s="161">
        <f>SUM(C99:C103)</f>
        <v>9107.8799999999992</v>
      </c>
      <c r="D98" s="161">
        <f>SUM(D99:D103)</f>
        <v>8820057.7599999998</v>
      </c>
    </row>
    <row r="99" spans="1:4" x14ac:dyDescent="0.2">
      <c r="A99" s="131">
        <v>2111</v>
      </c>
      <c r="B99" s="130" t="s">
        <v>643</v>
      </c>
      <c r="C99" s="160">
        <v>0</v>
      </c>
      <c r="D99" s="160">
        <v>36000</v>
      </c>
    </row>
    <row r="100" spans="1:4" x14ac:dyDescent="0.2">
      <c r="A100" s="131">
        <v>2112</v>
      </c>
      <c r="B100" s="130" t="s">
        <v>644</v>
      </c>
      <c r="C100" s="160">
        <v>0</v>
      </c>
      <c r="D100" s="160">
        <v>129507.06</v>
      </c>
    </row>
    <row r="101" spans="1:4" x14ac:dyDescent="0.2">
      <c r="A101" s="131">
        <v>2112</v>
      </c>
      <c r="B101" s="130" t="s">
        <v>645</v>
      </c>
      <c r="C101" s="160">
        <v>9107.8799999999992</v>
      </c>
      <c r="D101" s="160">
        <v>8654550.6999999993</v>
      </c>
    </row>
    <row r="102" spans="1:4" x14ac:dyDescent="0.2">
      <c r="A102" s="131">
        <v>2115</v>
      </c>
      <c r="B102" s="130" t="s">
        <v>646</v>
      </c>
      <c r="C102" s="160">
        <v>0</v>
      </c>
      <c r="D102" s="160">
        <v>0</v>
      </c>
    </row>
    <row r="103" spans="1:4" x14ac:dyDescent="0.2">
      <c r="A103" s="131">
        <v>2114</v>
      </c>
      <c r="B103" s="130" t="s">
        <v>647</v>
      </c>
      <c r="C103" s="160">
        <v>0</v>
      </c>
      <c r="D103" s="160">
        <v>0</v>
      </c>
    </row>
    <row r="104" spans="1:4" ht="10.5" x14ac:dyDescent="0.25">
      <c r="A104" s="131"/>
      <c r="B104" s="134" t="s">
        <v>648</v>
      </c>
      <c r="C104" s="161">
        <f>+C105</f>
        <v>112000</v>
      </c>
      <c r="D104" s="161">
        <f>+D105</f>
        <v>55000</v>
      </c>
    </row>
    <row r="105" spans="1:4" s="130" customFormat="1" ht="10.5" x14ac:dyDescent="0.25">
      <c r="A105" s="150">
        <v>3100</v>
      </c>
      <c r="B105" s="154" t="s">
        <v>663</v>
      </c>
      <c r="C105" s="164">
        <f>SUM(C106:C109)</f>
        <v>112000</v>
      </c>
      <c r="D105" s="164">
        <f>SUM(D106:D109)</f>
        <v>55000</v>
      </c>
    </row>
    <row r="106" spans="1:4" s="130" customFormat="1" x14ac:dyDescent="0.2">
      <c r="A106" s="152"/>
      <c r="B106" s="155" t="s">
        <v>664</v>
      </c>
      <c r="C106" s="165">
        <v>112000</v>
      </c>
      <c r="D106" s="165">
        <v>55000</v>
      </c>
    </row>
    <row r="107" spans="1:4" s="130" customFormat="1" x14ac:dyDescent="0.2">
      <c r="A107" s="152"/>
      <c r="B107" s="155" t="s">
        <v>665</v>
      </c>
      <c r="C107" s="165">
        <v>0</v>
      </c>
      <c r="D107" s="165">
        <v>0</v>
      </c>
    </row>
    <row r="108" spans="1:4" s="130" customFormat="1" x14ac:dyDescent="0.2">
      <c r="A108" s="152"/>
      <c r="B108" s="155" t="s">
        <v>666</v>
      </c>
      <c r="C108" s="165">
        <v>0</v>
      </c>
      <c r="D108" s="165">
        <v>0</v>
      </c>
    </row>
    <row r="109" spans="1:4" s="130" customFormat="1" x14ac:dyDescent="0.2">
      <c r="A109" s="152"/>
      <c r="B109" s="155" t="s">
        <v>667</v>
      </c>
      <c r="C109" s="165">
        <v>0</v>
      </c>
      <c r="D109" s="165">
        <v>0</v>
      </c>
    </row>
    <row r="110" spans="1:4" s="130" customFormat="1" ht="10.5" x14ac:dyDescent="0.25">
      <c r="A110" s="152"/>
      <c r="B110" s="157" t="s">
        <v>668</v>
      </c>
      <c r="C110" s="162">
        <f>+C111</f>
        <v>0</v>
      </c>
      <c r="D110" s="162">
        <f>+D111</f>
        <v>0</v>
      </c>
    </row>
    <row r="111" spans="1:4" s="130" customFormat="1" ht="10.5" x14ac:dyDescent="0.25">
      <c r="A111" s="150">
        <v>1270</v>
      </c>
      <c r="B111" s="156" t="s">
        <v>254</v>
      </c>
      <c r="C111" s="164">
        <f>+C112</f>
        <v>0</v>
      </c>
      <c r="D111" s="164">
        <f>+D112</f>
        <v>0</v>
      </c>
    </row>
    <row r="112" spans="1:4" s="130" customFormat="1" x14ac:dyDescent="0.2">
      <c r="A112" s="152">
        <v>1273</v>
      </c>
      <c r="B112" s="153" t="s">
        <v>669</v>
      </c>
      <c r="C112" s="165">
        <v>0</v>
      </c>
      <c r="D112" s="165">
        <v>0</v>
      </c>
    </row>
    <row r="113" spans="1:4" s="130" customFormat="1" ht="10.5" x14ac:dyDescent="0.25">
      <c r="A113" s="152"/>
      <c r="B113" s="157" t="s">
        <v>670</v>
      </c>
      <c r="C113" s="162">
        <f>+C114+C116</f>
        <v>0</v>
      </c>
      <c r="D113" s="162">
        <f>+D114+D116</f>
        <v>0</v>
      </c>
    </row>
    <row r="114" spans="1:4" s="130" customFormat="1" ht="10.5" x14ac:dyDescent="0.25">
      <c r="A114" s="150">
        <v>4300</v>
      </c>
      <c r="B114" s="154" t="s">
        <v>671</v>
      </c>
      <c r="C114" s="164">
        <f>+C115</f>
        <v>0</v>
      </c>
      <c r="D114" s="166">
        <f>+D115</f>
        <v>0</v>
      </c>
    </row>
    <row r="115" spans="1:4" s="130" customFormat="1" x14ac:dyDescent="0.2">
      <c r="A115" s="152">
        <v>4399</v>
      </c>
      <c r="B115" s="155" t="s">
        <v>354</v>
      </c>
      <c r="C115" s="165">
        <v>0</v>
      </c>
      <c r="D115" s="165">
        <v>0</v>
      </c>
    </row>
    <row r="116" spans="1:4" ht="10.5" x14ac:dyDescent="0.25">
      <c r="A116" s="132">
        <v>1120</v>
      </c>
      <c r="B116" s="138" t="s">
        <v>649</v>
      </c>
      <c r="C116" s="161">
        <f>SUM(C117:C125)</f>
        <v>0</v>
      </c>
      <c r="D116" s="161">
        <f>SUM(D117:D125)</f>
        <v>0</v>
      </c>
    </row>
    <row r="117" spans="1:4" x14ac:dyDescent="0.2">
      <c r="A117" s="131">
        <v>1124</v>
      </c>
      <c r="B117" s="139" t="s">
        <v>650</v>
      </c>
      <c r="C117" s="167">
        <v>0</v>
      </c>
      <c r="D117" s="160">
        <v>0</v>
      </c>
    </row>
    <row r="118" spans="1:4" x14ac:dyDescent="0.2">
      <c r="A118" s="131">
        <v>1124</v>
      </c>
      <c r="B118" s="139" t="s">
        <v>651</v>
      </c>
      <c r="C118" s="167">
        <v>0</v>
      </c>
      <c r="D118" s="160">
        <v>0</v>
      </c>
    </row>
    <row r="119" spans="1:4" x14ac:dyDescent="0.2">
      <c r="A119" s="131">
        <v>1124</v>
      </c>
      <c r="B119" s="139" t="s">
        <v>652</v>
      </c>
      <c r="C119" s="167">
        <v>0</v>
      </c>
      <c r="D119" s="160">
        <v>0</v>
      </c>
    </row>
    <row r="120" spans="1:4" x14ac:dyDescent="0.2">
      <c r="A120" s="131">
        <v>1124</v>
      </c>
      <c r="B120" s="139" t="s">
        <v>653</v>
      </c>
      <c r="C120" s="167">
        <v>0</v>
      </c>
      <c r="D120" s="160">
        <v>0</v>
      </c>
    </row>
    <row r="121" spans="1:4" x14ac:dyDescent="0.2">
      <c r="A121" s="131">
        <v>1124</v>
      </c>
      <c r="B121" s="139" t="s">
        <v>654</v>
      </c>
      <c r="C121" s="160">
        <v>0</v>
      </c>
      <c r="D121" s="160">
        <v>0</v>
      </c>
    </row>
    <row r="122" spans="1:4" x14ac:dyDescent="0.2">
      <c r="A122" s="131">
        <v>1124</v>
      </c>
      <c r="B122" s="139" t="s">
        <v>655</v>
      </c>
      <c r="C122" s="160">
        <v>0</v>
      </c>
      <c r="D122" s="160">
        <v>0</v>
      </c>
    </row>
    <row r="123" spans="1:4" x14ac:dyDescent="0.2">
      <c r="A123" s="131">
        <v>1122</v>
      </c>
      <c r="B123" s="139" t="s">
        <v>656</v>
      </c>
      <c r="C123" s="160">
        <v>0</v>
      </c>
      <c r="D123" s="160">
        <v>0</v>
      </c>
    </row>
    <row r="124" spans="1:4" x14ac:dyDescent="0.2">
      <c r="A124" s="131">
        <v>1122</v>
      </c>
      <c r="B124" s="139" t="s">
        <v>657</v>
      </c>
      <c r="C124" s="167">
        <v>0</v>
      </c>
      <c r="D124" s="160">
        <v>0</v>
      </c>
    </row>
    <row r="125" spans="1:4" x14ac:dyDescent="0.2">
      <c r="A125" s="131">
        <v>1122</v>
      </c>
      <c r="B125" s="139" t="s">
        <v>658</v>
      </c>
      <c r="C125" s="160">
        <v>0</v>
      </c>
      <c r="D125" s="160">
        <v>0</v>
      </c>
    </row>
    <row r="126" spans="1:4" ht="10.5" x14ac:dyDescent="0.25">
      <c r="A126" s="131"/>
      <c r="B126" s="140" t="s">
        <v>659</v>
      </c>
      <c r="C126" s="161">
        <f>C47+C48+C104-C110-C113</f>
        <v>2089459.02</v>
      </c>
      <c r="D126" s="161">
        <f>D47+D48+D104-D110-D113</f>
        <v>12403789.99</v>
      </c>
    </row>
    <row r="128" spans="1:4" x14ac:dyDescent="0.2">
      <c r="A128" s="16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98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5" x14ac:dyDescent="0.2">
      <c r="B3" s="111"/>
    </row>
    <row r="4" spans="1:2" ht="14.15" customHeight="1" x14ac:dyDescent="0.2">
      <c r="A4" s="112" t="s">
        <v>27</v>
      </c>
      <c r="B4" s="102" t="s">
        <v>78</v>
      </c>
    </row>
    <row r="5" spans="1:2" ht="14.15" customHeight="1" x14ac:dyDescent="0.2">
      <c r="B5" s="102" t="s">
        <v>51</v>
      </c>
    </row>
    <row r="6" spans="1:2" ht="14.15" customHeight="1" x14ac:dyDescent="0.2">
      <c r="B6" s="102" t="s">
        <v>151</v>
      </c>
    </row>
    <row r="7" spans="1:2" ht="14.15" customHeight="1" x14ac:dyDescent="0.2">
      <c r="B7" s="102" t="s">
        <v>152</v>
      </c>
    </row>
    <row r="8" spans="1:2" ht="14.15" customHeight="1" x14ac:dyDescent="0.2"/>
    <row r="9" spans="1:2" ht="10.5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2022-10-10T21:41:12Z</cp:lastPrinted>
  <dcterms:created xsi:type="dcterms:W3CDTF">2012-12-11T20:36:24Z</dcterms:created>
  <dcterms:modified xsi:type="dcterms:W3CDTF">2022-10-10T22:04:18Z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