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OTAS DYM" sheetId="1" r:id="rId1"/>
  </sheets>
  <definedNames>
    <definedName name="_xlnm.Print_Area" localSheetId="0">'NOTAS DYM'!$A$1:$F$495</definedName>
  </definedNames>
  <calcPr calcId="145621"/>
</workbook>
</file>

<file path=xl/calcChain.xml><?xml version="1.0" encoding="utf-8"?>
<calcChain xmlns="http://schemas.openxmlformats.org/spreadsheetml/2006/main">
  <c r="B17" i="1" l="1"/>
  <c r="B26" i="1"/>
  <c r="B35" i="1"/>
  <c r="C35" i="1"/>
  <c r="C36" i="1"/>
  <c r="C37" i="1"/>
  <c r="C38" i="1"/>
  <c r="C39" i="1"/>
  <c r="C40" i="1"/>
  <c r="B41" i="1"/>
  <c r="C41" i="1" s="1"/>
  <c r="C42" i="1"/>
  <c r="B44" i="1"/>
  <c r="C44" i="1"/>
  <c r="C45" i="1"/>
  <c r="B58" i="1"/>
  <c r="B62" i="1" s="1"/>
  <c r="B69" i="1"/>
  <c r="B74" i="1"/>
  <c r="C74" i="1"/>
  <c r="D74" i="1"/>
  <c r="D75" i="1"/>
  <c r="B77" i="1"/>
  <c r="C77" i="1"/>
  <c r="D77" i="1"/>
  <c r="B109" i="1"/>
  <c r="C109" i="1"/>
  <c r="D111" i="1"/>
  <c r="D112" i="1"/>
  <c r="D113" i="1"/>
  <c r="D114" i="1"/>
  <c r="D109" i="1" s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B140" i="1"/>
  <c r="C140" i="1"/>
  <c r="D141" i="1"/>
  <c r="D140" i="1" s="1"/>
  <c r="B153" i="1"/>
  <c r="B163" i="1"/>
  <c r="B170" i="1"/>
  <c r="C170" i="1"/>
  <c r="C187" i="1"/>
  <c r="B188" i="1"/>
  <c r="C188" i="1" s="1"/>
  <c r="C189" i="1"/>
  <c r="B197" i="1"/>
  <c r="B204" i="1"/>
  <c r="B212" i="1"/>
  <c r="B220" i="1"/>
  <c r="B227" i="1"/>
  <c r="B247" i="1"/>
  <c r="B259" i="1" s="1"/>
  <c r="B263" i="1"/>
  <c r="B276" i="1"/>
  <c r="B353" i="1"/>
  <c r="B364" i="1" s="1"/>
  <c r="C353" i="1"/>
  <c r="D353" i="1"/>
  <c r="D364" i="1" s="1"/>
  <c r="C364" i="1"/>
  <c r="D369" i="1"/>
  <c r="D387" i="1" s="1"/>
  <c r="B385" i="1"/>
  <c r="C385" i="1"/>
  <c r="C387" i="1" s="1"/>
  <c r="D385" i="1"/>
  <c r="B387" i="1"/>
  <c r="C394" i="1"/>
  <c r="D394" i="1" s="1"/>
  <c r="B400" i="1"/>
  <c r="B394" i="1" s="1"/>
  <c r="C400" i="1"/>
  <c r="D400" i="1"/>
  <c r="B407" i="1"/>
  <c r="B410" i="1"/>
  <c r="C412" i="1" s="1"/>
  <c r="C411" i="1"/>
  <c r="C410" i="1" s="1"/>
  <c r="D446" i="1"/>
  <c r="A450" i="1"/>
  <c r="D482" i="1"/>
  <c r="B494" i="1"/>
  <c r="C494" i="1"/>
  <c r="D494" i="1"/>
</calcChain>
</file>

<file path=xl/sharedStrings.xml><?xml version="1.0" encoding="utf-8"?>
<sst xmlns="http://schemas.openxmlformats.org/spreadsheetml/2006/main" count="455" uniqueCount="376">
  <si>
    <t>NO APLICA</t>
  </si>
  <si>
    <t>7000xxxxxx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</si>
  <si>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</si>
  <si>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</si>
  <si>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</si>
  <si>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</si>
  <si>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</si>
  <si>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</si>
  <si>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</si>
  <si>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</si>
  <si>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</si>
  <si>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</si>
  <si>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</si>
  <si>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</si>
  <si>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</si>
  <si>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</si>
  <si>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</si>
  <si>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</si>
  <si>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</si>
  <si>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</si>
  <si>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</si>
  <si>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</si>
  <si>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</si>
  <si>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</si>
  <si>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</si>
  <si>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</si>
  <si>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</si>
  <si>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</si>
  <si>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</si>
  <si>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</si>
  <si>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</si>
  <si>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</si>
  <si>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</si>
  <si>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</si>
  <si>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</si>
  <si>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</si>
  <si>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</si>
  <si>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</si>
  <si>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</si>
  <si>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</si>
  <si>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</si>
  <si>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</si>
  <si>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</si>
  <si>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</si>
  <si>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$XXX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</si>
  <si>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</si>
  <si>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</si>
  <si>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</si>
  <si>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</si>
  <si>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</si>
  <si>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</si>
  <si>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Correspondiente del 1 de enero al 30 de junio de 2017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</si>
  <si>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</si>
  <si>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</si>
  <si>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</si>
  <si>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1250xxxxxx</t>
  </si>
  <si>
    <t>1247 BIENES ARTÍSTICOS, CULTURALES Y CIENTÍFICOS</t>
  </si>
  <si>
    <t>1246 HERRAMIENTAS Y MÁQUINAS-HERRAMIENTA</t>
  </si>
  <si>
    <t>1246 MAQUINARIA Y EQUIPO INDUSTRIAL</t>
  </si>
  <si>
    <t>1242 EQUIPO Y APARATOS AUDIOVISUALES</t>
  </si>
  <si>
    <t>1241 OTROS MOBILIARIOS Y EQUIPOS DE ADMINISTRACIÓN</t>
  </si>
  <si>
    <t>1241 EQUIPO DE CÓMPUTO Y DE TECNOLOGÍAS DE LA INFORMACI</t>
  </si>
  <si>
    <t>1241 MUEBLES, EXCEPTO DE OFICINA Y ESTANTERÍA</t>
  </si>
  <si>
    <t>1241MUEBLES DE OFICINA Y ESTANTERÍA</t>
  </si>
  <si>
    <t>1240xxxxxx</t>
  </si>
  <si>
    <t>1236 Construcciones en Proceso en Bienes</t>
  </si>
  <si>
    <t>1230xxxxxx</t>
  </si>
  <si>
    <t>1210xxxxxx</t>
  </si>
  <si>
    <t>% SUB</t>
  </si>
  <si>
    <t>EFE-02 ADQ. BIENES MUEBLES E INMUEBLES</t>
  </si>
  <si>
    <t>1112 Bancos/Tesoreria</t>
  </si>
  <si>
    <t>1112106006  BAJIO 6902316 RED</t>
  </si>
  <si>
    <t>1112106005  BAJIO MUSEO REC. PRO</t>
  </si>
  <si>
    <t>1112106004  TEATRO RECURSOS PROP</t>
  </si>
  <si>
    <t>1112106002  BAJIO RECURSO PROPIO 2708626</t>
  </si>
  <si>
    <t>1112106001  BAJIO RECURSO ESTATAL 2707800</t>
  </si>
  <si>
    <t>1110xxxxxx</t>
  </si>
  <si>
    <t>EFE-01 FLUJO DE EFECTIVO</t>
  </si>
  <si>
    <t>IV) NOTAS AL ESTADO DE FLUJO DE EFECTIVO</t>
  </si>
  <si>
    <t>3200 PATRIMONIO GENERADO</t>
  </si>
  <si>
    <t>3220xxxxxx</t>
  </si>
  <si>
    <t>3220690201  APLICACIÓN DE REMANENTE PROPIO</t>
  </si>
  <si>
    <t>3220001001  CAPITALIZACIÓN REMANENTES</t>
  </si>
  <si>
    <t>3220001000  CAPITALIZACIÓN RECURSOS PROPIOS</t>
  </si>
  <si>
    <t>3220000024  RESULTADO DEL EJERCICIO 2016</t>
  </si>
  <si>
    <t>3220000023  RESULTADO DEL EJERCICIO 2015</t>
  </si>
  <si>
    <t>3220000022  RESULTADO EJERCICIO 2014</t>
  </si>
  <si>
    <t>3220000021  RESULTADO EJERCICIO 2013</t>
  </si>
  <si>
    <t>3220000020  RESULTADO EJERCICIO 2012</t>
  </si>
  <si>
    <t>3220000019  RESULTADO EJERCICIO 2011</t>
  </si>
  <si>
    <t>3220000018  RESULTADO EJERCICIO 2010</t>
  </si>
  <si>
    <t>3220000017  RESULTADO EJERCICIO 2009</t>
  </si>
  <si>
    <t>3220000016  RESULTADO EJERCICIO 2008</t>
  </si>
  <si>
    <t>3220000015  RESULTADO EJERCICIO 2007</t>
  </si>
  <si>
    <t>3220000014  RESULTADO EJERCICIO 2006</t>
  </si>
  <si>
    <t>3210000001  RESULTADO DEL EJERCICIO</t>
  </si>
  <si>
    <t>3210xxxxxx RESULTADO DEL EJERCICIO DEL PERIODO</t>
  </si>
  <si>
    <t>NATURALEZA</t>
  </si>
  <si>
    <t>MODIFICACION</t>
  </si>
  <si>
    <t>VHP-02 PATRIMONIO GENERADO</t>
  </si>
  <si>
    <t>3114914205  APLICACIÓN ESTATALES</t>
  </si>
  <si>
    <t>3113915000  BIENES MUEBLES DE EJERCICIOS</t>
  </si>
  <si>
    <t>3113914206  ESTATALES DE EJERCIC</t>
  </si>
  <si>
    <t>3113914205  ESTATALES DE EJERCIC</t>
  </si>
  <si>
    <t>3113835000  BIENES MUEBLES FEDERAL</t>
  </si>
  <si>
    <t>3113828005  BIENES MUEBLES E INMUEBLES</t>
  </si>
  <si>
    <t>3111835000  BIENES MUEBLES FEDERAL EJERCICIO</t>
  </si>
  <si>
    <t>3110915000  BIENES MUEBLES E INMUEBLES</t>
  </si>
  <si>
    <t>3110000002  BAJA DE ACTIVO FIJO</t>
  </si>
  <si>
    <t>3110xxxxxx</t>
  </si>
  <si>
    <t>TIPO</t>
  </si>
  <si>
    <t>VHP-01 PATRIMONIO CONTRIBUIDO</t>
  </si>
  <si>
    <t>III) NOTAS AL ESTADO DE VARIACIÓN A LA HACIEDA PÚBLICA</t>
  </si>
  <si>
    <t>5251452000 JUBILACIONES</t>
  </si>
  <si>
    <t>5139398000 IMPUESTO DE NOMINA</t>
  </si>
  <si>
    <t>5139392000 OTROS IMPUESTOS Y DERECHOS</t>
  </si>
  <si>
    <t>5138385000 GASTOS  DE REPRESENTACION</t>
  </si>
  <si>
    <t>5138384000 EXPOSICIONES</t>
  </si>
  <si>
    <t>5138383000 CONGRESOS Y CONVENCIONES</t>
  </si>
  <si>
    <t>5138382000 GASTOS DE ORDEN SOCIAL Y CULTURAL</t>
  </si>
  <si>
    <t>5138381000 GASTOS DE CEREMONIAL</t>
  </si>
  <si>
    <t>5137379000 OTROS SERVICIOS DE TRASLADO Y HOSPEDAJE</t>
  </si>
  <si>
    <t>5137375000 VIATICOS EN EL PAIS</t>
  </si>
  <si>
    <t>5137372000 PASAJES TERRESTRES</t>
  </si>
  <si>
    <t>5137371000 PASAJES AEREOS</t>
  </si>
  <si>
    <t>5136366000 SERV. CREAT. Y DIF CONT. EXCLUS. A T. INTERNET</t>
  </si>
  <si>
    <t>5136361200 DIF. POR MEDIOS ALTERNATIVOS PROG. Y MEDIOS GUB.</t>
  </si>
  <si>
    <t>5136361100 DIF. RADIO, T.V. Y O. MED. MENS. PROG. ACTIVS. GU}</t>
  </si>
  <si>
    <t>5135359000 SERVICIOS DE JARDINERÍA Y FUMIGACIÓN</t>
  </si>
  <si>
    <t>5135358000 SERVICIOS DE LIMPIEZA Y MANEJO DE DESECHOS</t>
  </si>
  <si>
    <t>5135357000 INST., REP. Y MTTO. DE MAQ., OT. EQ. Y HERRMTAS.</t>
  </si>
  <si>
    <t>5135355000 REPAR. Y MTTO. DE EQUIPO DE TRANSPORTE</t>
  </si>
  <si>
    <t>5134348000 COMISIONES POR VENTAS</t>
  </si>
  <si>
    <t>5134345000 SEGUROS DE BIENES PATRIMONIALES</t>
  </si>
  <si>
    <t>5134343000 SERVICIOS DE RECAUDACION, TRASLADO Y CUSTODIA DE V</t>
  </si>
  <si>
    <t>5134341000 SERVICIOS FINANCIEROS Y BANCARIOS</t>
  </si>
  <si>
    <t>5133339000 SERVICIOS PROFESIONALES, CIENTIFICOS Y TECNICOS IN</t>
  </si>
  <si>
    <t>5133338000 SERVICIOS DE VIGILANCIA</t>
  </si>
  <si>
    <t>5133336000 SERVS. APOYO ADMVO., FOTOCOPIADO E IMPRESIÓN</t>
  </si>
  <si>
    <t>5133331000 SERVS. LEGALES, DE CONTA., AUDITORIA Y RELACS.</t>
  </si>
  <si>
    <t>5132327000 ARRENDAMIENTO DE ACTIVOS INTANGIBLES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</si>
  <si>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</si>
  <si>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</si>
  <si>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</si>
  <si>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</si>
  <si>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5131313000 SERVICIO DE AGUA POTABLE</t>
  </si>
  <si>
    <t>5131312000 GAS</t>
  </si>
  <si>
    <t>5131311000 SERVICIO DE ENERGÍA ELÉCTRICA</t>
  </si>
  <si>
    <t>5129299000 REF. Y ACCESORIOS ME. OTROS BIENES MUEBLES</t>
  </si>
  <si>
    <t>5129298000 REF. Y ACCESORIOS ME. DE MAQ. Y OTROS EQUIPOS</t>
  </si>
  <si>
    <t>5129294000 REFACCIONES Y ACCESORIOS MENORES DE EQUIPO DE COMP</t>
  </si>
  <si>
    <t>5129292000 REFACCIONES Y ACCESORIOS MENORES DE EDIFICIOS</t>
  </si>
  <si>
    <t>5129291000 HERRAMIENTAS MENORES</t>
  </si>
  <si>
    <t>5127272000 PRENDAS DE SEGURIDAD Y PROTECCION PERSONAL</t>
  </si>
  <si>
    <t>5126261000 COMBUSTIBLES, LUBRICANTES Y ADITIVOS</t>
  </si>
  <si>
    <t>5125256000 FIBRAS SINTÉTICAS, HULES, PLÁSTICOS Y DERIVS.</t>
  </si>
  <si>
    <t>5124249000 OTROS MATERIALES Y ARTICULOS DE CONSTRUCCION Y REP</t>
  </si>
  <si>
    <t>5124248000 MATERIALES COMPLEMENTARIOS</t>
  </si>
  <si>
    <t>5124247000 ARTICULOS METALICOS PARA LA CONSTRUCCION</t>
  </si>
  <si>
    <t>5124246000 MATERIAL ELECTRICO Y ELECTRONICO</t>
  </si>
  <si>
    <t>5124245000 VIDRIO Y PRODUCTOS DE VIDRIO</t>
  </si>
  <si>
    <t>5124243000 CAL, YESO Y PRODUCTOS DE YESO</t>
  </si>
  <si>
    <t>5124242000 CEMENTO Y PRODUCTOS DE CONCRETO</t>
  </si>
  <si>
    <t>5122221000 ALIMENTACIÓN DE PERSONAS</t>
  </si>
  <si>
    <t>5121217000 MATERIALES Y ÚTILES DE ENSEÑANZA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</si>
  <si>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</si>
  <si>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</si>
  <si>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</si>
  <si>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</si>
  <si>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MATERIALES, UTILES Y EQUIPOS MENORES DE OFICINA</t>
  </si>
  <si>
    <t>5116171000 ESTÍMULOS</t>
  </si>
  <si>
    <t>5115159000 OTRAS PRESTACIONES SOCIALES Y ECONOMICAS</t>
  </si>
  <si>
    <t>5115155000 APOYOS A LA CAPACITACION DE LOS SERV. PUBLICOS</t>
  </si>
  <si>
    <t>5115154000 PRESTACIONES CONTRACTUALES</t>
  </si>
  <si>
    <t>5115153000 PRESTACIONES Y HABERES DE RETIRO</t>
  </si>
  <si>
    <t>5114144000 APORTACIONES PARA SEGUROS</t>
  </si>
  <si>
    <t>5114141000 APORTACIONES DE SEGURIDAD SOCIAL</t>
  </si>
  <si>
    <t>5113134000 COMPENSACIONES</t>
  </si>
  <si>
    <t>5113132000 PRIMAS DE VACAS., DOMINICAL Y GRATIF. FIN DE AÑO</t>
  </si>
  <si>
    <t>5113131000 PRIMAS POR AÑOS DE SERVS. EFECTIV. PRESTADOS</t>
  </si>
  <si>
    <t>5112121000 HONORARIOS ASIMILABLES A SALARIOS</t>
  </si>
  <si>
    <t>5111113000 SUELDOS BASE AL PERSONAL PERMANENTE</t>
  </si>
  <si>
    <t>5000xxxxxx</t>
  </si>
  <si>
    <t>EXPLICACION</t>
  </si>
  <si>
    <t>%GASTO</t>
  </si>
  <si>
    <t>MONTO</t>
  </si>
  <si>
    <t xml:space="preserve"> </t>
  </si>
  <si>
    <t>GASTOS Y OTRAS PÉRDIDAS</t>
  </si>
  <si>
    <t>4390 Otros Ingresos y Beneficios Varios</t>
  </si>
  <si>
    <t>4399 Otros Ingresos y Beneficios Varios</t>
  </si>
  <si>
    <t>4310 Ingresos Financieros</t>
  </si>
  <si>
    <t>4311 Int.Ganados de Val.,Créditos, Bonos</t>
  </si>
  <si>
    <t>4300xxxxxx</t>
  </si>
  <si>
    <t>CARACTERISTICAS</t>
  </si>
  <si>
    <t>NOTA</t>
  </si>
  <si>
    <t>ERA-02 OTROS INGRESOS Y BENEFICIOS</t>
  </si>
  <si>
    <t>4220 Transferencias, Asignaciones, Subs.</t>
  </si>
  <si>
    <t>4221 Trans. Internas y Asig. al Secto</t>
  </si>
  <si>
    <t>4221914000  AYUDAS Y SUBSIDIOS</t>
  </si>
  <si>
    <t>4221913000  SERVICIOS GENERALES</t>
  </si>
  <si>
    <t>4221912000  MATERIALES Y SUMINISTROS</t>
  </si>
  <si>
    <t>4221911000  SERVICIOS PERSONALES</t>
  </si>
  <si>
    <t>4210 Participaciones y Aportaciones</t>
  </si>
  <si>
    <t>4213 Convenios</t>
  </si>
  <si>
    <t>4213833000  CONVENIO SERVICIOS GENERALES</t>
  </si>
  <si>
    <t>4213832000  CONVENIO MATERIALES Y SUMINISTROS</t>
  </si>
  <si>
    <t>4200xxxxxx Participaciones y Aportaciones</t>
  </si>
  <si>
    <t>4170 Ingresos por Venta de Bienes y Serv</t>
  </si>
  <si>
    <t>4173 Ingr.Vta de Bienes/Servicios Org.</t>
  </si>
  <si>
    <t>4173713001  INGRESOS POR ARRENDA</t>
  </si>
  <si>
    <t>4173711005  INGRESOS POR LA VENT</t>
  </si>
  <si>
    <t>4160 Aprovechamientos de Tipo Corriente</t>
  </si>
  <si>
    <t>4169 Otros Aprovechamientos</t>
  </si>
  <si>
    <t>4169610154  POR CONCEPTO DE DONATIVOS</t>
  </si>
  <si>
    <t>4169610009  OTROS INGRESOS</t>
  </si>
  <si>
    <t>4163 Indemnizaciones</t>
  </si>
  <si>
    <t>4163610031  INDEMNIZACIONES (RECUPERACION POR SINIESTROS)</t>
  </si>
  <si>
    <t>4162 Multas</t>
  </si>
  <si>
    <t>4162610061  SANCIONES</t>
  </si>
  <si>
    <t>4150 Productos de Tipo Corriente</t>
  </si>
  <si>
    <t>4159 Otros Productos que Generan Ing.</t>
  </si>
  <si>
    <t>4159510820  POR CONCEPTO DE CURSOS OTROS</t>
  </si>
  <si>
    <t>4151 Produc. Derivados del Uso y Aprov.</t>
  </si>
  <si>
    <t>4151510255  TAQUILLAS</t>
  </si>
  <si>
    <t>4151510202  PENSION DE ESTACIONAMIENTO</t>
  </si>
  <si>
    <t>4100xxxxxx Ingresos de Gestión</t>
  </si>
  <si>
    <t>ERA-01 INGRESOS</t>
  </si>
  <si>
    <t>INGRESOS DE GESTIÓN</t>
  </si>
  <si>
    <t>II) NOTAS AL ESTADO DE ACTIVIDADES</t>
  </si>
  <si>
    <t>no aplica</t>
  </si>
  <si>
    <t>2199xxxxxx</t>
  </si>
  <si>
    <t>ESF-14 OTROS PASIVOS CIRCULANTES</t>
  </si>
  <si>
    <t>2240xxxxx</t>
  </si>
  <si>
    <t>CARACTERÍSTICAS</t>
  </si>
  <si>
    <t>ESF-13 PASIVO DIFERIDO A LARGO PLAZO</t>
  </si>
  <si>
    <t>2160xxxxx</t>
  </si>
  <si>
    <t>ESF-13 FONDOS Y BIENES DE TERCEROS EN GARANTÍA Y/O ADMINISTRACIÓN A CORTO PLAZO</t>
  </si>
  <si>
    <t>2159xxxxx</t>
  </si>
  <si>
    <t>ESF-13 OTROS PASIVOS DIFERIDOS A CORTO PLAZO</t>
  </si>
  <si>
    <t>2191002001 INGRESOS PENDIENTES DE CLASIFICAR ODES</t>
  </si>
  <si>
    <t>2190xxxxxx Otros Pasivos a Corto Plazo</t>
  </si>
  <si>
    <t>2119905001 ACREEDORES DIVERSOS</t>
  </si>
  <si>
    <t>2119904005 CXP POR REMANENTES</t>
  </si>
  <si>
    <t>2119904002  CXP A GEG</t>
  </si>
  <si>
    <t>2119904001 ENTIDADES</t>
  </si>
  <si>
    <t>2117912003 RED MEDICA</t>
  </si>
  <si>
    <t>2117911001 ISSEG</t>
  </si>
  <si>
    <t>2117502101 IMPUESTO SOBRE NOMINAS</t>
  </si>
  <si>
    <t>2117202002 APORTACION TRABAJADOR ISSEG</t>
  </si>
  <si>
    <t>2117102004 CEDULAR HONORARIOS A PAGAR</t>
  </si>
  <si>
    <t>2117102001 CEDULAR HONORARIOS 1%</t>
  </si>
  <si>
    <t>2117101010 ISR RENTENCION POR HONORARIOS</t>
  </si>
  <si>
    <t>2117101002 ISR ASIMILADOS A SALARIOS</t>
  </si>
  <si>
    <t>2117101001 ISR NOMINA</t>
  </si>
  <si>
    <t>2112101001 PROVEEDORES DE BIENES Y SERVICIOS</t>
  </si>
  <si>
    <t>2111401001 APORTACION PATRONAL ISSEG</t>
  </si>
  <si>
    <t>2111201002 REMUN POR PAG A PERS CARÁCTER TRANSIT A C P TR</t>
  </si>
  <si>
    <t>2110xxxxxx</t>
  </si>
  <si>
    <t>365 DIAS</t>
  </si>
  <si>
    <t>180 DIAS</t>
  </si>
  <si>
    <t>90 DIAS</t>
  </si>
  <si>
    <t>ESF-12 CUENTAS Y DOC. POR PAGAR</t>
  </si>
  <si>
    <t>PASIVO</t>
  </si>
  <si>
    <t>No aplica</t>
  </si>
  <si>
    <t>ESF-11 OTROS ACTIVOS</t>
  </si>
  <si>
    <t>1280xxxxxx</t>
  </si>
  <si>
    <t>ESF-10   ESTIMACIONES Y DETERIOROS</t>
  </si>
  <si>
    <t>1260xxxxxx</t>
  </si>
  <si>
    <t>1273034500  SEGURO DE BIENES PATRIMONIALES</t>
  </si>
  <si>
    <t>1270xxxxxx</t>
  </si>
  <si>
    <t>1251059100  SOFTWARE</t>
  </si>
  <si>
    <t xml:space="preserve">1250xxxxxx </t>
  </si>
  <si>
    <t>CRITERIO</t>
  </si>
  <si>
    <t>ESF-09 INTANGIBLES Y DIFERIDOS</t>
  </si>
  <si>
    <t>1265959101  AMORTIZACION SOFTWARE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</si>
  <si>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</si>
  <si>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</si>
  <si>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</si>
  <si>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</si>
  <si>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ACONDICIONADO</t>
  </si>
  <si>
    <t>1263656301  MAQUINARIA Y EQUIPO</t>
  </si>
  <si>
    <t>1263656201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</si>
  <si>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</si>
  <si>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</si>
  <si>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</si>
  <si>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</si>
  <si>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</si>
  <si>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</si>
  <si>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</si>
  <si>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</si>
  <si>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</si>
  <si>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</si>
  <si>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</si>
  <si>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1263151101  MUEBLES DE OFICINA Y</t>
  </si>
  <si>
    <t>1261958901  DEP. ACUM. DE OTROS</t>
  </si>
  <si>
    <t>1247151301  BIEN. ARTÍSTICO 2010</t>
  </si>
  <si>
    <t>1247151300  BIEN. ARTÍSTICO 2011</t>
  </si>
  <si>
    <t>1246956901  OTROS EQUIPOS 2010</t>
  </si>
  <si>
    <t>1246956900  OTROS EQUIPOS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</si>
  <si>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</si>
  <si>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</si>
  <si>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</si>
  <si>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</si>
  <si>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</si>
  <si>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</si>
  <si>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 DE AIRE ACONDICIONADO</t>
  </si>
  <si>
    <t>1246356300  MAQ. Y EQUIPO 2011</t>
  </si>
  <si>
    <t>1246256201  MAQ. Y EQUIPO 2010</t>
  </si>
  <si>
    <t>1246256200  MAQUINARIA Y EQUIPO INDUSTRIAL</t>
  </si>
  <si>
    <t>1244954901  OTROS EQUIPOS DE TRANSPORTES 2010</t>
  </si>
  <si>
    <t>1244154101 AUTOMÓVILES Y CAMIONES 2010</t>
  </si>
  <si>
    <t>1244154100  AUTOMÓVILES Y CAMIONES</t>
  </si>
  <si>
    <t>1243253201  INSTRU. MÉDICO 2010</t>
  </si>
  <si>
    <t>1243153101  EQ. MÉDICO 2010</t>
  </si>
  <si>
    <t>1243153100  EQUIPO MÉDICO Y DE LABORATORIO</t>
  </si>
  <si>
    <t>1242952900  OTRO MOBIL. 2011</t>
  </si>
  <si>
    <t>1242352300  CÁMARAS FOTOGRÁFICAS Y DE VIDEO</t>
  </si>
  <si>
    <t>1242152100  EQUIPO Y APARATOS AUDIOVISUALES</t>
  </si>
  <si>
    <t>1241951901  OTROS MOBIL. 2010</t>
  </si>
  <si>
    <t>1241951900  OTROS MOBIL. 2011</t>
  </si>
  <si>
    <t>1241351501  EQ. DE CÓMP. 2010</t>
  </si>
  <si>
    <t>1241351500  EQ. DE CÓMP. 2011</t>
  </si>
  <si>
    <t>1241251200  MUEB. EXCEPTO 2011</t>
  </si>
  <si>
    <t>1241151101  MUEB DE OFIC 2010</t>
  </si>
  <si>
    <t>1241151100  MUEBLES DE OFICINA Y ESTANTERÍA</t>
  </si>
  <si>
    <t>1239058900  OTROS BIENES INMUEBLES</t>
  </si>
  <si>
    <t>ESF-08 BIENES MUEBLES E INMUEBLES</t>
  </si>
  <si>
    <t>* BIENES MUEBLES, INMUEBLES E INTAGIBLES</t>
  </si>
  <si>
    <t>No Aplica</t>
  </si>
  <si>
    <t>1214xxxxxx</t>
  </si>
  <si>
    <t>EMPRESA/OPDES</t>
  </si>
  <si>
    <t>ESF-07 PARTICIPACIONES Y APORT.  CAPITAL</t>
  </si>
  <si>
    <t>1213402002  APLICACIÓN DE INVERSIONES EN FIDEICOMISOS</t>
  </si>
  <si>
    <t>1213175120  INVERSIONES EN FIDEICOMISOS</t>
  </si>
  <si>
    <t>1213xxxxxx</t>
  </si>
  <si>
    <t>OBJETO</t>
  </si>
  <si>
    <t>NOMBRE DE FIDEICOMIS0O</t>
  </si>
  <si>
    <t>ESF-06 FIDEICOMISOS, MANDATOS Y CONTRATOS ANALOGOS</t>
  </si>
  <si>
    <t xml:space="preserve">* INVERSIONES FINANCIERAS. </t>
  </si>
  <si>
    <t>1150xxxxxx</t>
  </si>
  <si>
    <t xml:space="preserve">1140xxxxxx  </t>
  </si>
  <si>
    <t>METODO</t>
  </si>
  <si>
    <t>ESF-05 INVENTARIO Y ALMACENES</t>
  </si>
  <si>
    <t>* BIENES DISPONIBLES PARA SU TRANSFORMACIÓN O CONSUMO.</t>
  </si>
  <si>
    <t>1131001001 ANTICIPO A PROVEEDORES</t>
  </si>
  <si>
    <t>1131xxxxxx Anticipo a Proveedores por Adq. De Bienes y Servicios</t>
  </si>
  <si>
    <t>1125102001 FONDO FIJO</t>
  </si>
  <si>
    <t xml:space="preserve">1125xxxxxx Deudores por Anticipos </t>
  </si>
  <si>
    <t>1123106001 OTROS DEUDORES DIVERSOS</t>
  </si>
  <si>
    <t>1123103301 SUBSIDIO AL EMPLEO</t>
  </si>
  <si>
    <t>1123102002 DESCUENTOS NOMINA</t>
  </si>
  <si>
    <t>1123102001 FUNCIONARIOS Y EMPLEADOS</t>
  </si>
  <si>
    <t>1123101002 GASTOS A RESERVA DE COMPROBAR</t>
  </si>
  <si>
    <t>1123xxxxxx Dedudores Pendientes por Recuperar</t>
  </si>
  <si>
    <t>ESF-03 DEUDORES P/RECUPERAR</t>
  </si>
  <si>
    <t>1124xxxxxx Ingresos por Recuperar CP</t>
  </si>
  <si>
    <t>1122602001  CUENTAS POR COBRAR A CORTO PLAZO</t>
  </si>
  <si>
    <t>1122xxxxxx Cuentas por Cobrar a CP</t>
  </si>
  <si>
    <t>2014</t>
  </si>
  <si>
    <t>2015</t>
  </si>
  <si>
    <t>ESF-02 INGRESOS P/RECUPERAR</t>
  </si>
  <si>
    <t>* DERECHOSA RECIBIR EFECTIVO Y EQUIVALENTES Y BIENES O SERVICIOS A RECIBIR</t>
  </si>
  <si>
    <t>1211xxxxxx Inversiones a LP</t>
  </si>
  <si>
    <t>1121106001  BAJIO INVERSIONES</t>
  </si>
  <si>
    <t>1121xxxxxx Inversiones mayores a 3 meses hasta 12.</t>
  </si>
  <si>
    <t>1114xxxxxx Inversiones a 3 meses</t>
  </si>
  <si>
    <t>MONTO PARCIAL</t>
  </si>
  <si>
    <t>ESF-01 FONDOS C/INVERSIONES FINANCIERAS</t>
  </si>
  <si>
    <t>* EFECTIVO Y EQUVALENTES</t>
  </si>
  <si>
    <t>ACTIVO</t>
  </si>
  <si>
    <t>I) NOTAS AL ESTADO DE SITUACIÓN FINANCIERA</t>
  </si>
  <si>
    <t>NOTAS DE DESGLOSE</t>
  </si>
  <si>
    <t>FORUM CULTURAL GUANAJUATO</t>
  </si>
  <si>
    <t>Ente Público:</t>
  </si>
  <si>
    <t>Notas a los Estados Financieros</t>
  </si>
  <si>
    <t>Al 30 de junio del 2017 y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</si>
</sst>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"/>
    <numFmt numFmtId="167" formatCode="#,##0.0_ ;\-#,##0.0\ "/>
    <numFmt numFmtId="168" formatCode="#,##0.00_ ;\-#,##0.00\ "/>
    <numFmt numFmtId="169" formatCode="#,##0.00_-;#,##0.00\-;&quot; &quot;"/>
    <numFmt numFmtId="170" formatCode="General_)"/>
    <numFmt numFmtId="171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/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8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49" fontId="3" fillId="3" borderId="1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/>
    <xf numFmtId="165" fontId="3" fillId="2" borderId="2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165" fontId="2" fillId="2" borderId="4" xfId="0" applyNumberFormat="1" applyFont="1" applyFill="1" applyBorder="1"/>
    <xf numFmtId="49" fontId="3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165" fontId="2" fillId="2" borderId="6" xfId="0" applyNumberFormat="1" applyFont="1" applyFill="1" applyBorder="1"/>
    <xf numFmtId="49" fontId="3" fillId="2" borderId="7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center" vertical="center"/>
    </xf>
    <xf numFmtId="4" fontId="5" fillId="3" borderId="7" xfId="3" applyNumberFormat="1" applyFont="1" applyFill="1" applyBorder="1" applyAlignment="1">
      <alignment horizontal="center" vertical="center" wrapText="1"/>
    </xf>
    <xf numFmtId="0" fontId="5" fillId="3" borderId="7" xfId="4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166" fontId="2" fillId="2" borderId="0" xfId="0" applyNumberFormat="1" applyFont="1" applyFill="1"/>
    <xf numFmtId="4" fontId="2" fillId="2" borderId="0" xfId="0" applyNumberFormat="1" applyFont="1" applyFill="1"/>
    <xf numFmtId="0" fontId="8" fillId="0" borderId="0" xfId="0" applyFont="1" applyAlignment="1">
      <alignment horizontal="center"/>
    </xf>
    <xf numFmtId="43" fontId="9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4" fontId="10" fillId="0" borderId="1" xfId="0" applyNumberFormat="1" applyFont="1" applyBorder="1"/>
    <xf numFmtId="43" fontId="9" fillId="0" borderId="1" xfId="1" applyFont="1" applyBorder="1" applyAlignment="1">
      <alignment horizontal="center" vertical="center"/>
    </xf>
    <xf numFmtId="0" fontId="2" fillId="0" borderId="1" xfId="0" applyFont="1" applyBorder="1"/>
    <xf numFmtId="4" fontId="12" fillId="0" borderId="1" xfId="0" applyNumberFormat="1" applyFont="1" applyBorder="1"/>
    <xf numFmtId="0" fontId="2" fillId="0" borderId="0" xfId="0" applyFont="1"/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/>
    </xf>
    <xf numFmtId="43" fontId="13" fillId="0" borderId="1" xfId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164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9" fontId="3" fillId="3" borderId="1" xfId="2" applyNumberFormat="1" applyFont="1" applyFill="1" applyBorder="1" applyAlignment="1">
      <alignment horizontal="right" vertical="center"/>
    </xf>
    <xf numFmtId="43" fontId="3" fillId="3" borderId="1" xfId="1" applyFont="1" applyFill="1" applyBorder="1" applyAlignment="1">
      <alignment horizontal="right" vertical="center"/>
    </xf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2" fillId="2" borderId="5" xfId="0" applyNumberFormat="1" applyFont="1" applyFill="1" applyBorder="1"/>
    <xf numFmtId="9" fontId="2" fillId="2" borderId="5" xfId="2" applyFont="1" applyFill="1" applyBorder="1"/>
    <xf numFmtId="9" fontId="5" fillId="2" borderId="5" xfId="2" applyFont="1" applyFill="1" applyBorder="1"/>
    <xf numFmtId="164" fontId="5" fillId="2" borderId="4" xfId="0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164" fontId="2" fillId="2" borderId="7" xfId="0" applyNumberFormat="1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4" fontId="5" fillId="3" borderId="1" xfId="3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/>
    </xf>
    <xf numFmtId="43" fontId="3" fillId="3" borderId="1" xfId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/>
    </xf>
    <xf numFmtId="164" fontId="5" fillId="2" borderId="7" xfId="0" applyNumberFormat="1" applyFont="1" applyFill="1" applyBorder="1"/>
    <xf numFmtId="164" fontId="2" fillId="2" borderId="0" xfId="0" applyNumberFormat="1" applyFont="1" applyFill="1"/>
    <xf numFmtId="49" fontId="3" fillId="0" borderId="13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164" fontId="5" fillId="2" borderId="3" xfId="0" applyNumberFormat="1" applyFont="1" applyFill="1" applyBorder="1"/>
    <xf numFmtId="164" fontId="5" fillId="2" borderId="2" xfId="0" applyNumberFormat="1" applyFont="1" applyFill="1" applyBorder="1"/>
    <xf numFmtId="164" fontId="5" fillId="0" borderId="5" xfId="0" applyNumberFormat="1" applyFont="1" applyFill="1" applyBorder="1"/>
    <xf numFmtId="164" fontId="5" fillId="2" borderId="6" xfId="0" applyNumberFormat="1" applyFont="1" applyFill="1" applyBorder="1"/>
    <xf numFmtId="0" fontId="5" fillId="3" borderId="1" xfId="4" applyFont="1" applyFill="1" applyBorder="1" applyAlignment="1">
      <alignment horizontal="center" vertical="center" wrapText="1"/>
    </xf>
    <xf numFmtId="164" fontId="2" fillId="3" borderId="8" xfId="0" applyNumberFormat="1" applyFont="1" applyFill="1" applyBorder="1"/>
    <xf numFmtId="164" fontId="2" fillId="3" borderId="10" xfId="0" applyNumberFormat="1" applyFont="1" applyFill="1" applyBorder="1"/>
    <xf numFmtId="164" fontId="5" fillId="3" borderId="1" xfId="0" applyNumberFormat="1" applyFont="1" applyFill="1" applyBorder="1"/>
    <xf numFmtId="49" fontId="3" fillId="2" borderId="12" xfId="0" applyNumberFormat="1" applyFont="1" applyFill="1" applyBorder="1" applyAlignment="1">
      <alignment horizontal="left"/>
    </xf>
    <xf numFmtId="49" fontId="6" fillId="2" borderId="13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horizontal="left"/>
    </xf>
    <xf numFmtId="0" fontId="5" fillId="3" borderId="7" xfId="4" applyFont="1" applyFill="1" applyBorder="1" applyAlignment="1">
      <alignment horizontal="center" vertical="center" wrapText="1"/>
    </xf>
    <xf numFmtId="9" fontId="2" fillId="2" borderId="0" xfId="2" applyFont="1" applyFill="1"/>
    <xf numFmtId="2" fontId="2" fillId="2" borderId="3" xfId="2" applyNumberFormat="1" applyFont="1" applyFill="1" applyBorder="1"/>
    <xf numFmtId="164" fontId="2" fillId="2" borderId="5" xfId="0" applyNumberFormat="1" applyFont="1" applyFill="1" applyBorder="1" applyAlignment="1">
      <alignment wrapText="1"/>
    </xf>
    <xf numFmtId="0" fontId="2" fillId="2" borderId="0" xfId="0" applyNumberFormat="1" applyFont="1" applyFill="1"/>
    <xf numFmtId="10" fontId="2" fillId="2" borderId="0" xfId="2" applyNumberFormat="1" applyFont="1" applyFill="1"/>
    <xf numFmtId="2" fontId="5" fillId="2" borderId="7" xfId="2" applyNumberFormat="1" applyFont="1" applyFill="1" applyBorder="1"/>
    <xf numFmtId="164" fontId="2" fillId="3" borderId="1" xfId="0" applyNumberFormat="1" applyFont="1" applyFill="1" applyBorder="1"/>
    <xf numFmtId="0" fontId="5" fillId="0" borderId="0" xfId="4" applyFont="1" applyFill="1" applyBorder="1" applyAlignment="1">
      <alignment horizontal="left" vertical="center" wrapText="1"/>
    </xf>
    <xf numFmtId="164" fontId="5" fillId="0" borderId="7" xfId="0" applyNumberFormat="1" applyFont="1" applyFill="1" applyBorder="1"/>
    <xf numFmtId="164" fontId="3" fillId="2" borderId="3" xfId="0" applyNumberFormat="1" applyFont="1" applyFill="1" applyBorder="1"/>
    <xf numFmtId="49" fontId="2" fillId="0" borderId="0" xfId="0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167" fontId="2" fillId="2" borderId="0" xfId="0" applyNumberFormat="1" applyFont="1" applyFill="1" applyBorder="1"/>
    <xf numFmtId="168" fontId="2" fillId="2" borderId="3" xfId="0" applyNumberFormat="1" applyFont="1" applyFill="1" applyBorder="1"/>
    <xf numFmtId="164" fontId="5" fillId="2" borderId="5" xfId="0" applyNumberFormat="1" applyFont="1" applyFill="1" applyBorder="1"/>
    <xf numFmtId="0" fontId="5" fillId="2" borderId="0" xfId="0" applyFont="1" applyFill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2" fillId="2" borderId="13" xfId="0" applyFont="1" applyFill="1" applyBorder="1"/>
    <xf numFmtId="4" fontId="2" fillId="0" borderId="5" xfId="3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5" fillId="3" borderId="16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/>
    <xf numFmtId="165" fontId="2" fillId="2" borderId="5" xfId="0" applyNumberFormat="1" applyFont="1" applyFill="1" applyBorder="1"/>
    <xf numFmtId="165" fontId="5" fillId="2" borderId="5" xfId="0" applyNumberFormat="1" applyFont="1" applyFill="1" applyBorder="1"/>
    <xf numFmtId="49" fontId="3" fillId="2" borderId="13" xfId="0" applyNumberFormat="1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wrapText="1"/>
    </xf>
    <xf numFmtId="165" fontId="5" fillId="2" borderId="6" xfId="0" applyNumberFormat="1" applyFont="1" applyFill="1" applyBorder="1"/>
    <xf numFmtId="165" fontId="5" fillId="2" borderId="7" xfId="0" applyNumberFormat="1" applyFont="1" applyFill="1" applyBorder="1"/>
    <xf numFmtId="0" fontId="14" fillId="2" borderId="0" xfId="0" applyFont="1" applyFill="1" applyBorder="1"/>
    <xf numFmtId="164" fontId="3" fillId="2" borderId="0" xfId="0" applyNumberFormat="1" applyFont="1" applyFill="1" applyBorder="1"/>
    <xf numFmtId="16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4" fontId="3" fillId="3" borderId="8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 applyAlignment="1">
      <alignment wrapText="1"/>
    </xf>
    <xf numFmtId="164" fontId="2" fillId="2" borderId="13" xfId="0" applyNumberFormat="1" applyFont="1" applyFill="1" applyBorder="1"/>
    <xf numFmtId="164" fontId="2" fillId="2" borderId="15" xfId="0" applyNumberFormat="1" applyFont="1" applyFill="1" applyBorder="1"/>
    <xf numFmtId="43" fontId="2" fillId="2" borderId="13" xfId="1" applyFont="1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5" xfId="5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164" fontId="2" fillId="0" borderId="5" xfId="0" applyNumberFormat="1" applyFont="1" applyFill="1" applyBorder="1"/>
    <xf numFmtId="0" fontId="15" fillId="2" borderId="0" xfId="0" applyFont="1" applyFill="1" applyBorder="1"/>
    <xf numFmtId="0" fontId="5" fillId="2" borderId="0" xfId="0" applyFont="1" applyFill="1" applyBorder="1"/>
    <xf numFmtId="169" fontId="0" fillId="0" borderId="5" xfId="0" applyNumberFormat="1" applyFill="1" applyBorder="1"/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2" borderId="0" xfId="0" applyFont="1" applyFill="1" applyBorder="1"/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1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" fillId="3" borderId="0" xfId="0" applyFont="1" applyFill="1"/>
    <xf numFmtId="49" fontId="3" fillId="3" borderId="10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2" fillId="2" borderId="0" xfId="0" applyFont="1" applyFill="1" applyBorder="1"/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</cellXfs>
  <cellStyles count="97">
    <cellStyle name="=C:\WINNT\SYSTEM32\COMMAND.COM" xfId="6"/>
    <cellStyle name="Euro" xfId="7"/>
    <cellStyle name="Millares" xfId="1" builtinId="3"/>
    <cellStyle name="Millares 2" xfId="3"/>
    <cellStyle name="Millares 2 10" xfId="8"/>
    <cellStyle name="Millares 2 10 2" xfId="9"/>
    <cellStyle name="Millares 2 11" xfId="10"/>
    <cellStyle name="Millares 2 12" xfId="11"/>
    <cellStyle name="Millares 2 2" xfId="12"/>
    <cellStyle name="Millares 2 2 2" xfId="13"/>
    <cellStyle name="Millares 2 2 2 2" xfId="14"/>
    <cellStyle name="Millares 2 2 3" xfId="15"/>
    <cellStyle name="Millares 2 2 3 2" xfId="16"/>
    <cellStyle name="Millares 2 2 4" xfId="17"/>
    <cellStyle name="Millares 2 2 4 2" xfId="18"/>
    <cellStyle name="Millares 2 2 5" xfId="19"/>
    <cellStyle name="Millares 2 2 5 2" xfId="20"/>
    <cellStyle name="Millares 2 2 6" xfId="21"/>
    <cellStyle name="Millares 2 2 6 2" xfId="22"/>
    <cellStyle name="Millares 2 2 7" xfId="23"/>
    <cellStyle name="Millares 2 3" xfId="24"/>
    <cellStyle name="Millares 2 3 2" xfId="25"/>
    <cellStyle name="Millares 2 3 2 2" xfId="26"/>
    <cellStyle name="Millares 2 3 3" xfId="27"/>
    <cellStyle name="Millares 2 3 3 2" xfId="28"/>
    <cellStyle name="Millares 2 3 4" xfId="29"/>
    <cellStyle name="Millares 2 3 4 2" xfId="30"/>
    <cellStyle name="Millares 2 3 5" xfId="31"/>
    <cellStyle name="Millares 2 3 5 2" xfId="32"/>
    <cellStyle name="Millares 2 3 6" xfId="33"/>
    <cellStyle name="Millares 2 4" xfId="34"/>
    <cellStyle name="Millares 2 4 2" xfId="35"/>
    <cellStyle name="Millares 2 5" xfId="36"/>
    <cellStyle name="Millares 2 5 2" xfId="37"/>
    <cellStyle name="Millares 2 6" xfId="38"/>
    <cellStyle name="Millares 2 6 2" xfId="39"/>
    <cellStyle name="Millares 2 7" xfId="40"/>
    <cellStyle name="Millares 2 7 2" xfId="41"/>
    <cellStyle name="Millares 2 8" xfId="42"/>
    <cellStyle name="Millares 2 8 2" xfId="43"/>
    <cellStyle name="Millares 2 9" xfId="44"/>
    <cellStyle name="Millares 2 9 2" xfId="45"/>
    <cellStyle name="Millares 3" xfId="46"/>
    <cellStyle name="Millares 3 2" xfId="47"/>
    <cellStyle name="Millares 3 2 2" xfId="48"/>
    <cellStyle name="Millares 3 3" xfId="49"/>
    <cellStyle name="Millares 3 3 2" xfId="50"/>
    <cellStyle name="Millares 3 4" xfId="51"/>
    <cellStyle name="Millares 3 4 2" xfId="52"/>
    <cellStyle name="Millares 3 5" xfId="53"/>
    <cellStyle name="Millares 3 5 2" xfId="54"/>
    <cellStyle name="Millares 3 6" xfId="55"/>
    <cellStyle name="Millares 4" xfId="56"/>
    <cellStyle name="Moneda 2" xfId="57"/>
    <cellStyle name="Moneda 2 10" xfId="58"/>
    <cellStyle name="Moneda 2 10 2" xfId="59"/>
    <cellStyle name="Moneda 2 11" xfId="60"/>
    <cellStyle name="Moneda 2 2" xfId="61"/>
    <cellStyle name="Moneda 2 2 2" xfId="62"/>
    <cellStyle name="Moneda 2 3" xfId="63"/>
    <cellStyle name="Moneda 2 3 2" xfId="64"/>
    <cellStyle name="Moneda 2 4" xfId="65"/>
    <cellStyle name="Moneda 2 4 2" xfId="66"/>
    <cellStyle name="Moneda 2 5" xfId="67"/>
    <cellStyle name="Moneda 2 5 2" xfId="68"/>
    <cellStyle name="Moneda 2 6" xfId="69"/>
    <cellStyle name="Moneda 2 6 2" xfId="70"/>
    <cellStyle name="Moneda 2 7" xfId="71"/>
    <cellStyle name="Moneda 2 7 2" xfId="72"/>
    <cellStyle name="Moneda 2 8" xfId="73"/>
    <cellStyle name="Moneda 2 8 2" xfId="74"/>
    <cellStyle name="Moneda 2 9" xfId="75"/>
    <cellStyle name="Moneda 2 9 2" xfId="76"/>
    <cellStyle name="Normal" xfId="0" builtinId="0"/>
    <cellStyle name="Normal 2" xfId="77"/>
    <cellStyle name="Normal 2 2" xfId="4"/>
    <cellStyle name="Normal 2 3" xfId="78"/>
    <cellStyle name="Normal 2 4" xfId="79"/>
    <cellStyle name="Normal 3" xfId="80"/>
    <cellStyle name="Normal 3 2" xfId="81"/>
    <cellStyle name="Normal 3 3" xfId="82"/>
    <cellStyle name="Normal 4" xfId="83"/>
    <cellStyle name="Normal 4 2" xfId="84"/>
    <cellStyle name="Normal 4 3" xfId="85"/>
    <cellStyle name="Normal 4 4" xfId="86"/>
    <cellStyle name="Normal 5" xfId="87"/>
    <cellStyle name="Normal 5 2" xfId="88"/>
    <cellStyle name="Normal 5 3" xfId="89"/>
    <cellStyle name="Normal 5 4" xfId="90"/>
    <cellStyle name="Normal 5 5" xfId="91"/>
    <cellStyle name="Normal 56" xfId="5"/>
    <cellStyle name="Normal 6" xfId="92"/>
    <cellStyle name="Normal 6 2" xfId="93"/>
    <cellStyle name="Normal 9" xfId="94"/>
    <cellStyle name="Porcentaje" xfId="2" builtinId="5"/>
    <cellStyle name="Porcentaje 2" xfId="95"/>
    <cellStyle name="Porcentu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95"/>
  <sheetViews>
    <sheetView showGridLines="0" tabSelected="1" view="pageBreakPreview" topLeftCell="A469" zoomScaleNormal="100" zoomScaleSheetLayoutView="100" workbookViewId="0">
      <selection activeCell="A483" sqref="A483"/>
    </sheetView>
  </sheetViews>
  <sheetFormatPr baseColWidth="10" defaultRowHeight="12.75" x14ac:dyDescent="0.2"/>
  <cols>
    <col min="1" max="1" width="57.85546875" style="1" customWidth="1"/>
    <col min="2" max="2" width="16.42578125" style="1" bestFit="1" customWidth="1"/>
    <col min="3" max="3" width="18.42578125" style="1" customWidth="1"/>
    <col min="4" max="4" width="19.140625" style="1" customWidth="1"/>
    <col min="5" max="5" width="18" style="1" customWidth="1"/>
    <col min="6" max="6" width="14.85546875" style="1" bestFit="1" customWidth="1"/>
    <col min="7" max="16384" width="11.42578125" style="1"/>
  </cols>
  <sheetData>
    <row r="1" spans="1:6" ht="9.75" customHeight="1" x14ac:dyDescent="0.2">
      <c r="A1" s="152"/>
      <c r="B1" s="153"/>
      <c r="C1" s="153"/>
      <c r="D1" s="153"/>
      <c r="E1" s="153"/>
      <c r="F1" s="147"/>
    </row>
    <row r="2" spans="1:6" ht="15" customHeight="1" x14ac:dyDescent="0.2">
      <c r="A2" s="152" t="s">
        <v>374</v>
      </c>
      <c r="B2" s="153"/>
      <c r="C2" s="153"/>
      <c r="D2" s="153"/>
      <c r="E2" s="153"/>
      <c r="F2" s="153"/>
    </row>
    <row r="3" spans="1:6" ht="24" customHeight="1" x14ac:dyDescent="0.2">
      <c r="A3" s="153" t="s">
        <v>375</v>
      </c>
      <c r="B3" s="153"/>
      <c r="C3" s="153"/>
      <c r="D3" s="153"/>
      <c r="E3" s="153"/>
      <c r="F3" s="153"/>
    </row>
    <row r="4" spans="1:6" x14ac:dyDescent="0.2">
      <c r="A4" s="146"/>
      <c r="B4" s="27"/>
      <c r="C4" s="137"/>
      <c r="D4" s="137"/>
      <c r="E4" s="137"/>
    </row>
    <row r="5" spans="1:6" x14ac:dyDescent="0.2">
      <c r="A5" s="145" t="s">
        <v>373</v>
      </c>
      <c r="B5" s="154" t="s">
        <v>372</v>
      </c>
      <c r="C5" s="154"/>
      <c r="D5" s="154"/>
      <c r="E5" s="154"/>
    </row>
    <row r="6" spans="1:6" x14ac:dyDescent="0.2">
      <c r="A6" s="145"/>
      <c r="B6" s="143"/>
      <c r="C6" s="142"/>
      <c r="D6" s="2"/>
      <c r="E6" s="141"/>
    </row>
    <row r="7" spans="1:6" x14ac:dyDescent="0.2">
      <c r="A7" s="155" t="s">
        <v>371</v>
      </c>
      <c r="B7" s="155"/>
      <c r="C7" s="155"/>
      <c r="D7" s="155"/>
      <c r="E7" s="155"/>
    </row>
    <row r="8" spans="1:6" x14ac:dyDescent="0.2">
      <c r="A8" s="144"/>
      <c r="B8" s="143"/>
      <c r="C8" s="142"/>
      <c r="D8" s="2"/>
      <c r="E8" s="141"/>
    </row>
    <row r="9" spans="1:6" x14ac:dyDescent="0.2">
      <c r="A9" s="36" t="s">
        <v>370</v>
      </c>
      <c r="B9" s="140"/>
      <c r="C9" s="137"/>
      <c r="D9" s="137"/>
      <c r="E9" s="137"/>
    </row>
    <row r="10" spans="1:6" x14ac:dyDescent="0.2">
      <c r="A10" s="139"/>
      <c r="B10" s="27"/>
      <c r="C10" s="137"/>
      <c r="D10" s="137"/>
      <c r="E10" s="137"/>
    </row>
    <row r="11" spans="1:6" x14ac:dyDescent="0.2">
      <c r="A11" s="138" t="s">
        <v>369</v>
      </c>
      <c r="B11" s="27"/>
      <c r="C11" s="137"/>
      <c r="D11" s="137"/>
      <c r="E11" s="137"/>
    </row>
    <row r="12" spans="1:6" x14ac:dyDescent="0.2">
      <c r="B12" s="27"/>
    </row>
    <row r="13" spans="1:6" x14ac:dyDescent="0.2">
      <c r="A13" s="116" t="s">
        <v>368</v>
      </c>
      <c r="B13" s="2"/>
      <c r="C13" s="2"/>
      <c r="D13" s="2"/>
    </row>
    <row r="14" spans="1:6" ht="20.25" customHeight="1" x14ac:dyDescent="0.2">
      <c r="A14" s="108" t="s">
        <v>367</v>
      </c>
      <c r="B14" s="49" t="s">
        <v>185</v>
      </c>
      <c r="C14" s="49" t="s">
        <v>110</v>
      </c>
      <c r="D14" s="49" t="s">
        <v>366</v>
      </c>
    </row>
    <row r="15" spans="1:6" x14ac:dyDescent="0.2">
      <c r="A15" s="12" t="s">
        <v>365</v>
      </c>
      <c r="B15" s="48"/>
      <c r="C15" s="48">
        <v>0</v>
      </c>
      <c r="D15" s="48">
        <v>0</v>
      </c>
    </row>
    <row r="16" spans="1:6" x14ac:dyDescent="0.2">
      <c r="A16" s="9"/>
      <c r="B16" s="43"/>
      <c r="C16" s="43">
        <v>0</v>
      </c>
      <c r="D16" s="43">
        <v>0</v>
      </c>
    </row>
    <row r="17" spans="1:4" x14ac:dyDescent="0.2">
      <c r="A17" s="9" t="s">
        <v>364</v>
      </c>
      <c r="B17" s="95">
        <f>+B18</f>
        <v>12625664.449999999</v>
      </c>
      <c r="C17" s="43">
        <v>0</v>
      </c>
      <c r="D17" s="43">
        <v>0</v>
      </c>
    </row>
    <row r="18" spans="1:4" ht="15" x14ac:dyDescent="0.25">
      <c r="A18" s="112" t="s">
        <v>363</v>
      </c>
      <c r="B18" s="136">
        <v>12625664.449999999</v>
      </c>
      <c r="C18" s="43"/>
      <c r="D18" s="7"/>
    </row>
    <row r="19" spans="1:4" x14ac:dyDescent="0.2">
      <c r="A19" s="9"/>
      <c r="B19" s="43"/>
      <c r="C19" s="43">
        <v>0</v>
      </c>
      <c r="D19" s="43">
        <v>0</v>
      </c>
    </row>
    <row r="20" spans="1:4" x14ac:dyDescent="0.2">
      <c r="A20" s="6" t="s">
        <v>362</v>
      </c>
      <c r="B20" s="41"/>
      <c r="C20" s="41">
        <v>0</v>
      </c>
      <c r="D20" s="41">
        <v>0</v>
      </c>
    </row>
    <row r="21" spans="1:4" x14ac:dyDescent="0.2">
      <c r="A21" s="38"/>
      <c r="B21" s="53">
        <v>12625664.449999999</v>
      </c>
      <c r="C21" s="49"/>
      <c r="D21" s="49"/>
    </row>
    <row r="22" spans="1:4" x14ac:dyDescent="0.2">
      <c r="A22" s="135"/>
      <c r="B22" s="2"/>
      <c r="C22" s="2"/>
      <c r="D22" s="2"/>
    </row>
    <row r="23" spans="1:4" x14ac:dyDescent="0.2">
      <c r="A23" s="135"/>
      <c r="B23" s="2"/>
      <c r="C23" s="2"/>
      <c r="D23" s="2"/>
    </row>
    <row r="24" spans="1:4" x14ac:dyDescent="0.2">
      <c r="A24" s="116" t="s">
        <v>361</v>
      </c>
      <c r="B24" s="134"/>
      <c r="C24" s="2"/>
      <c r="D24" s="2"/>
    </row>
    <row r="25" spans="1:4" ht="18.75" customHeight="1" x14ac:dyDescent="0.2">
      <c r="A25" s="108" t="s">
        <v>360</v>
      </c>
      <c r="B25" s="49" t="s">
        <v>185</v>
      </c>
      <c r="C25" s="49" t="s">
        <v>359</v>
      </c>
      <c r="D25" s="49" t="s">
        <v>358</v>
      </c>
    </row>
    <row r="26" spans="1:4" x14ac:dyDescent="0.2">
      <c r="A26" s="12" t="s">
        <v>357</v>
      </c>
      <c r="B26" s="55">
        <f>+B27</f>
        <v>1753819.9</v>
      </c>
      <c r="C26" s="10">
        <v>0</v>
      </c>
      <c r="D26" s="10">
        <v>0</v>
      </c>
    </row>
    <row r="27" spans="1:4" x14ac:dyDescent="0.2">
      <c r="A27" s="9" t="s">
        <v>356</v>
      </c>
      <c r="B27" s="133">
        <v>1753819.9</v>
      </c>
      <c r="C27" s="133">
        <v>0</v>
      </c>
      <c r="D27" s="133">
        <v>1753819.9</v>
      </c>
    </row>
    <row r="28" spans="1:4" ht="14.25" customHeight="1" x14ac:dyDescent="0.2">
      <c r="A28" s="9" t="s">
        <v>355</v>
      </c>
      <c r="B28" s="43"/>
      <c r="C28" s="7"/>
      <c r="D28" s="7"/>
    </row>
    <row r="29" spans="1:4" ht="14.25" customHeight="1" x14ac:dyDescent="0.2">
      <c r="A29" s="9"/>
      <c r="B29" s="43"/>
      <c r="C29" s="7"/>
      <c r="D29" s="7"/>
    </row>
    <row r="30" spans="1:4" ht="14.25" customHeight="1" x14ac:dyDescent="0.2">
      <c r="A30" s="6"/>
      <c r="B30" s="41"/>
      <c r="C30" s="42"/>
      <c r="D30" s="42"/>
    </row>
    <row r="31" spans="1:4" ht="14.25" customHeight="1" x14ac:dyDescent="0.2">
      <c r="A31" s="38"/>
      <c r="B31" s="66">
        <v>1753819.9</v>
      </c>
      <c r="C31" s="66"/>
      <c r="D31" s="66">
        <v>1753819.9</v>
      </c>
    </row>
    <row r="32" spans="1:4" ht="14.25" customHeight="1" x14ac:dyDescent="0.2"/>
    <row r="33" spans="1:5" ht="14.25" customHeight="1" x14ac:dyDescent="0.2"/>
    <row r="34" spans="1:5" ht="23.25" customHeight="1" x14ac:dyDescent="0.2">
      <c r="A34" s="108" t="s">
        <v>354</v>
      </c>
      <c r="B34" s="49" t="s">
        <v>185</v>
      </c>
      <c r="C34" s="49" t="s">
        <v>260</v>
      </c>
      <c r="D34" s="49" t="s">
        <v>259</v>
      </c>
      <c r="E34" s="49" t="s">
        <v>258</v>
      </c>
    </row>
    <row r="35" spans="1:5" ht="14.25" customHeight="1" x14ac:dyDescent="0.2">
      <c r="A35" s="112" t="s">
        <v>353</v>
      </c>
      <c r="B35" s="55">
        <f>SUM(B36:B40)</f>
        <v>89670.390000000014</v>
      </c>
      <c r="C35" s="62">
        <f t="shared" ref="C35:C42" si="0">+B35</f>
        <v>89670.390000000014</v>
      </c>
      <c r="D35" s="7"/>
      <c r="E35" s="43"/>
    </row>
    <row r="36" spans="1:5" ht="14.25" customHeight="1" x14ac:dyDescent="0.2">
      <c r="A36" s="81" t="s">
        <v>352</v>
      </c>
      <c r="B36" s="113">
        <v>41887</v>
      </c>
      <c r="C36" s="132">
        <f t="shared" si="0"/>
        <v>41887</v>
      </c>
      <c r="D36" s="7"/>
      <c r="E36" s="43"/>
    </row>
    <row r="37" spans="1:5" ht="14.25" customHeight="1" x14ac:dyDescent="0.2">
      <c r="A37" s="81" t="s">
        <v>351</v>
      </c>
      <c r="B37" s="113">
        <v>3403.43</v>
      </c>
      <c r="C37" s="132">
        <f t="shared" si="0"/>
        <v>3403.43</v>
      </c>
      <c r="D37" s="7"/>
      <c r="E37" s="43"/>
    </row>
    <row r="38" spans="1:5" ht="14.25" customHeight="1" x14ac:dyDescent="0.2">
      <c r="A38" s="81" t="s">
        <v>350</v>
      </c>
      <c r="B38" s="131">
        <v>2244.7600000000002</v>
      </c>
      <c r="C38" s="132">
        <f t="shared" si="0"/>
        <v>2244.7600000000002</v>
      </c>
      <c r="D38" s="7"/>
      <c r="E38" s="43"/>
    </row>
    <row r="39" spans="1:5" ht="14.25" customHeight="1" x14ac:dyDescent="0.2">
      <c r="A39" s="81" t="s">
        <v>349</v>
      </c>
      <c r="B39" s="131">
        <v>409.65</v>
      </c>
      <c r="C39" s="132">
        <f t="shared" si="0"/>
        <v>409.65</v>
      </c>
      <c r="D39" s="7"/>
      <c r="E39" s="43"/>
    </row>
    <row r="40" spans="1:5" ht="14.25" customHeight="1" x14ac:dyDescent="0.2">
      <c r="A40" s="81" t="s">
        <v>348</v>
      </c>
      <c r="B40" s="131">
        <v>41725.550000000003</v>
      </c>
      <c r="C40" s="132">
        <f t="shared" si="0"/>
        <v>41725.550000000003</v>
      </c>
      <c r="D40" s="7"/>
      <c r="E40" s="43"/>
    </row>
    <row r="41" spans="1:5" ht="14.25" customHeight="1" x14ac:dyDescent="0.2">
      <c r="A41" s="112" t="s">
        <v>347</v>
      </c>
      <c r="B41" s="95">
        <f>+B42</f>
        <v>99500</v>
      </c>
      <c r="C41" s="46">
        <f t="shared" si="0"/>
        <v>99500</v>
      </c>
      <c r="D41" s="7"/>
      <c r="E41" s="43"/>
    </row>
    <row r="42" spans="1:5" ht="14.25" customHeight="1" x14ac:dyDescent="0.2">
      <c r="A42" s="112" t="s">
        <v>346</v>
      </c>
      <c r="B42" s="131">
        <v>99500</v>
      </c>
      <c r="C42" s="7">
        <f t="shared" si="0"/>
        <v>99500</v>
      </c>
      <c r="D42" s="7"/>
      <c r="E42" s="43"/>
    </row>
    <row r="43" spans="1:5" ht="14.25" customHeight="1" x14ac:dyDescent="0.2">
      <c r="A43" s="112"/>
      <c r="B43" s="43"/>
      <c r="C43" s="7"/>
      <c r="D43" s="7"/>
      <c r="E43" s="43"/>
    </row>
    <row r="44" spans="1:5" ht="14.25" customHeight="1" x14ac:dyDescent="0.2">
      <c r="A44" s="112" t="s">
        <v>345</v>
      </c>
      <c r="B44" s="95">
        <f>+B45</f>
        <v>251219.45</v>
      </c>
      <c r="C44" s="46">
        <f>+B44</f>
        <v>251219.45</v>
      </c>
      <c r="D44" s="7"/>
      <c r="E44" s="43"/>
    </row>
    <row r="45" spans="1:5" ht="14.25" customHeight="1" x14ac:dyDescent="0.2">
      <c r="A45" s="6" t="s">
        <v>344</v>
      </c>
      <c r="B45" s="130">
        <v>251219.45</v>
      </c>
      <c r="C45" s="42">
        <f>+B45</f>
        <v>251219.45</v>
      </c>
      <c r="D45" s="7"/>
      <c r="E45" s="43"/>
    </row>
    <row r="46" spans="1:5" ht="14.25" customHeight="1" x14ac:dyDescent="0.2">
      <c r="A46" s="38"/>
      <c r="B46" s="40">
        <v>440389.84</v>
      </c>
      <c r="C46" s="40">
        <v>440389.84</v>
      </c>
      <c r="D46" s="40">
        <v>0</v>
      </c>
      <c r="E46" s="40">
        <v>0</v>
      </c>
    </row>
    <row r="47" spans="1:5" ht="14.25" customHeight="1" x14ac:dyDescent="0.2">
      <c r="A47" s="38"/>
      <c r="B47" s="129"/>
      <c r="C47" s="129"/>
      <c r="D47" s="129"/>
      <c r="E47" s="129"/>
    </row>
    <row r="48" spans="1:5" ht="14.25" customHeight="1" x14ac:dyDescent="0.2">
      <c r="A48" s="116" t="s">
        <v>343</v>
      </c>
    </row>
    <row r="49" spans="1:6" ht="24" customHeight="1" x14ac:dyDescent="0.2">
      <c r="A49" s="108" t="s">
        <v>342</v>
      </c>
      <c r="B49" s="49" t="s">
        <v>185</v>
      </c>
      <c r="C49" s="49" t="s">
        <v>341</v>
      </c>
    </row>
    <row r="50" spans="1:6" ht="14.25" customHeight="1" x14ac:dyDescent="0.2">
      <c r="A50" s="12" t="s">
        <v>340</v>
      </c>
      <c r="B50" s="48" t="s">
        <v>263</v>
      </c>
      <c r="C50" s="48" t="s">
        <v>263</v>
      </c>
    </row>
    <row r="51" spans="1:6" ht="14.25" customHeight="1" x14ac:dyDescent="0.2">
      <c r="A51" s="9"/>
      <c r="B51" s="43"/>
      <c r="C51" s="43">
        <v>0</v>
      </c>
    </row>
    <row r="52" spans="1:6" ht="14.25" customHeight="1" x14ac:dyDescent="0.2">
      <c r="A52" s="9" t="s">
        <v>339</v>
      </c>
      <c r="B52" s="43" t="s">
        <v>263</v>
      </c>
      <c r="C52" s="43" t="s">
        <v>263</v>
      </c>
    </row>
    <row r="53" spans="1:6" ht="14.25" customHeight="1" x14ac:dyDescent="0.2">
      <c r="A53" s="6"/>
      <c r="B53" s="41"/>
      <c r="C53" s="41">
        <v>0</v>
      </c>
    </row>
    <row r="54" spans="1:6" ht="14.25" customHeight="1" x14ac:dyDescent="0.2">
      <c r="A54" s="38"/>
      <c r="B54" s="49"/>
      <c r="C54" s="49"/>
    </row>
    <row r="55" spans="1:6" ht="14.25" customHeight="1" x14ac:dyDescent="0.2"/>
    <row r="56" spans="1:6" ht="14.25" customHeight="1" x14ac:dyDescent="0.2">
      <c r="A56" s="116" t="s">
        <v>338</v>
      </c>
    </row>
    <row r="57" spans="1:6" ht="27.75" customHeight="1" x14ac:dyDescent="0.2">
      <c r="A57" s="108" t="s">
        <v>337</v>
      </c>
      <c r="B57" s="49" t="s">
        <v>185</v>
      </c>
      <c r="C57" s="49" t="s">
        <v>110</v>
      </c>
      <c r="D57" s="49" t="s">
        <v>193</v>
      </c>
      <c r="E57" s="128" t="s">
        <v>336</v>
      </c>
      <c r="F57" s="49" t="s">
        <v>335</v>
      </c>
    </row>
    <row r="58" spans="1:6" x14ac:dyDescent="0.2">
      <c r="A58" s="69" t="s">
        <v>334</v>
      </c>
      <c r="B58" s="127">
        <f>+B60+B59</f>
        <v>0</v>
      </c>
      <c r="C58" s="126">
        <v>0</v>
      </c>
      <c r="D58" s="126">
        <v>0</v>
      </c>
      <c r="E58" s="124"/>
      <c r="F58" s="48">
        <v>0</v>
      </c>
    </row>
    <row r="59" spans="1:6" x14ac:dyDescent="0.2">
      <c r="A59" s="112" t="s">
        <v>333</v>
      </c>
      <c r="B59" s="125">
        <v>86840100.599999994</v>
      </c>
      <c r="C59" s="125">
        <v>0</v>
      </c>
      <c r="D59" s="100"/>
      <c r="E59" s="124"/>
      <c r="F59" s="43">
        <v>0</v>
      </c>
    </row>
    <row r="60" spans="1:6" x14ac:dyDescent="0.2">
      <c r="A60" s="112" t="s">
        <v>332</v>
      </c>
      <c r="B60" s="125">
        <v>-86840100.599999994</v>
      </c>
      <c r="C60" s="125"/>
      <c r="D60" s="125">
        <v>0</v>
      </c>
      <c r="E60" s="124"/>
      <c r="F60" s="43"/>
    </row>
    <row r="61" spans="1:6" ht="14.25" customHeight="1" x14ac:dyDescent="0.2">
      <c r="A61" s="67"/>
      <c r="B61" s="123"/>
      <c r="C61" s="123">
        <v>0</v>
      </c>
      <c r="D61" s="123">
        <v>0</v>
      </c>
      <c r="E61" s="123">
        <v>0</v>
      </c>
      <c r="F61" s="41">
        <v>0</v>
      </c>
    </row>
    <row r="62" spans="1:6" ht="14.25" customHeight="1" x14ac:dyDescent="0.2">
      <c r="A62" s="38"/>
      <c r="B62" s="3">
        <f>SUM(B57:B61)</f>
        <v>0</v>
      </c>
      <c r="C62" s="122">
        <v>0</v>
      </c>
      <c r="D62" s="121">
        <v>0</v>
      </c>
      <c r="E62" s="121">
        <v>0</v>
      </c>
      <c r="F62" s="120">
        <v>0</v>
      </c>
    </row>
    <row r="63" spans="1:6" ht="14.25" customHeight="1" x14ac:dyDescent="0.2">
      <c r="A63" s="38"/>
      <c r="B63" s="37"/>
      <c r="C63" s="37"/>
      <c r="D63" s="37"/>
      <c r="E63" s="37"/>
      <c r="F63" s="37"/>
    </row>
    <row r="64" spans="1:6" x14ac:dyDescent="0.2">
      <c r="A64" s="38"/>
      <c r="B64" s="117"/>
      <c r="C64" s="117"/>
      <c r="D64" s="117"/>
      <c r="E64" s="117"/>
      <c r="F64" s="117"/>
    </row>
    <row r="65" spans="1:6" ht="26.25" customHeight="1" x14ac:dyDescent="0.2">
      <c r="A65" s="108" t="s">
        <v>331</v>
      </c>
      <c r="B65" s="49" t="s">
        <v>185</v>
      </c>
      <c r="C65" s="49" t="s">
        <v>110</v>
      </c>
      <c r="D65" s="49" t="s">
        <v>330</v>
      </c>
      <c r="E65" s="117"/>
      <c r="F65" s="117"/>
    </row>
    <row r="66" spans="1:6" x14ac:dyDescent="0.2">
      <c r="A66" s="9" t="s">
        <v>329</v>
      </c>
      <c r="B66" s="43" t="s">
        <v>263</v>
      </c>
      <c r="C66" s="43" t="s">
        <v>328</v>
      </c>
      <c r="D66" s="43" t="s">
        <v>328</v>
      </c>
      <c r="E66" s="117"/>
      <c r="F66" s="117"/>
    </row>
    <row r="67" spans="1:6" x14ac:dyDescent="0.2">
      <c r="A67" s="9"/>
      <c r="B67" s="43"/>
      <c r="C67" s="43">
        <v>0</v>
      </c>
      <c r="D67" s="43">
        <v>0</v>
      </c>
      <c r="E67" s="117"/>
      <c r="F67" s="117"/>
    </row>
    <row r="68" spans="1:6" x14ac:dyDescent="0.2">
      <c r="A68" s="119"/>
      <c r="B68" s="118"/>
      <c r="C68" s="118">
        <v>0</v>
      </c>
      <c r="D68" s="118">
        <v>0</v>
      </c>
      <c r="E68" s="117"/>
      <c r="F68" s="117"/>
    </row>
    <row r="69" spans="1:6" x14ac:dyDescent="0.2">
      <c r="A69" s="38"/>
      <c r="B69" s="3">
        <f>SUM(B67:B68)</f>
        <v>0</v>
      </c>
      <c r="C69" s="148"/>
      <c r="D69" s="149"/>
      <c r="E69" s="117"/>
      <c r="F69" s="117"/>
    </row>
    <row r="70" spans="1:6" x14ac:dyDescent="0.2">
      <c r="A70" s="38"/>
      <c r="B70" s="117"/>
      <c r="C70" s="117"/>
      <c r="D70" s="117"/>
      <c r="E70" s="117"/>
      <c r="F70" s="117"/>
    </row>
    <row r="71" spans="1:6" x14ac:dyDescent="0.2">
      <c r="A71" s="38"/>
      <c r="B71" s="117"/>
      <c r="C71" s="117"/>
      <c r="D71" s="117"/>
      <c r="E71" s="117"/>
      <c r="F71" s="117"/>
    </row>
    <row r="72" spans="1:6" x14ac:dyDescent="0.2">
      <c r="A72" s="116" t="s">
        <v>327</v>
      </c>
    </row>
    <row r="73" spans="1:6" ht="24" customHeight="1" x14ac:dyDescent="0.2">
      <c r="A73" s="108" t="s">
        <v>326</v>
      </c>
      <c r="B73" s="49" t="s">
        <v>4</v>
      </c>
      <c r="C73" s="49" t="s">
        <v>3</v>
      </c>
      <c r="D73" s="49" t="s">
        <v>2</v>
      </c>
      <c r="E73" s="49" t="s">
        <v>272</v>
      </c>
    </row>
    <row r="74" spans="1:6" x14ac:dyDescent="0.2">
      <c r="A74" s="69" t="s">
        <v>66</v>
      </c>
      <c r="B74" s="115">
        <f>+B75</f>
        <v>46017.2</v>
      </c>
      <c r="C74" s="114">
        <f>+C75</f>
        <v>46017.2</v>
      </c>
      <c r="D74" s="55">
        <f>+D75</f>
        <v>0</v>
      </c>
      <c r="E74" s="48">
        <v>0</v>
      </c>
    </row>
    <row r="75" spans="1:6" x14ac:dyDescent="0.2">
      <c r="A75" s="68" t="s">
        <v>325</v>
      </c>
      <c r="B75" s="113">
        <v>46017.2</v>
      </c>
      <c r="C75" s="8">
        <v>46017.2</v>
      </c>
      <c r="D75" s="43">
        <f>+C75-B75</f>
        <v>0</v>
      </c>
      <c r="E75" s="43"/>
    </row>
    <row r="76" spans="1:6" x14ac:dyDescent="0.2">
      <c r="A76" s="68"/>
      <c r="B76" s="110"/>
      <c r="C76" s="7"/>
      <c r="D76" s="43"/>
      <c r="E76" s="43">
        <v>0</v>
      </c>
    </row>
    <row r="77" spans="1:6" s="96" customFormat="1" x14ac:dyDescent="0.2">
      <c r="A77" s="112" t="s">
        <v>64</v>
      </c>
      <c r="B77" s="95">
        <f>SUM(B78:B107)</f>
        <v>144552125.19999999</v>
      </c>
      <c r="C77" s="46">
        <f>SUM(C78:C107)</f>
        <v>146420330.84</v>
      </c>
      <c r="D77" s="95">
        <f>SUM(D78:D107)</f>
        <v>1868205.6400000001</v>
      </c>
      <c r="E77" s="95">
        <v>0</v>
      </c>
    </row>
    <row r="78" spans="1:6" x14ac:dyDescent="0.2">
      <c r="A78" s="68" t="s">
        <v>324</v>
      </c>
      <c r="B78" s="43">
        <v>1271533.49</v>
      </c>
      <c r="C78" s="43">
        <v>1325077.49</v>
      </c>
      <c r="D78" s="43">
        <v>53544</v>
      </c>
      <c r="E78" s="43"/>
    </row>
    <row r="79" spans="1:6" x14ac:dyDescent="0.2">
      <c r="A79" s="68" t="s">
        <v>323</v>
      </c>
      <c r="B79" s="43">
        <v>7040458.1799999997</v>
      </c>
      <c r="C79" s="43">
        <v>7040458.1799999997</v>
      </c>
      <c r="D79" s="43">
        <v>0</v>
      </c>
      <c r="E79" s="43"/>
    </row>
    <row r="80" spans="1:6" x14ac:dyDescent="0.2">
      <c r="A80" s="68" t="s">
        <v>322</v>
      </c>
      <c r="B80" s="43">
        <v>1451042.18</v>
      </c>
      <c r="C80" s="43">
        <v>1514308.58</v>
      </c>
      <c r="D80" s="43">
        <v>63266.400000000001</v>
      </c>
      <c r="E80" s="43"/>
    </row>
    <row r="81" spans="1:5" x14ac:dyDescent="0.2">
      <c r="A81" s="68" t="s">
        <v>321</v>
      </c>
      <c r="B81" s="43">
        <v>2080590.11</v>
      </c>
      <c r="C81" s="43">
        <v>2152716.0299999998</v>
      </c>
      <c r="D81" s="43">
        <v>72125.919999999998</v>
      </c>
      <c r="E81" s="43"/>
    </row>
    <row r="82" spans="1:5" x14ac:dyDescent="0.2">
      <c r="A82" s="68" t="s">
        <v>320</v>
      </c>
      <c r="B82" s="43">
        <v>1530880.84</v>
      </c>
      <c r="C82" s="43">
        <v>1530880.84</v>
      </c>
      <c r="D82" s="43">
        <v>0</v>
      </c>
      <c r="E82" s="43"/>
    </row>
    <row r="83" spans="1:5" x14ac:dyDescent="0.2">
      <c r="A83" s="68" t="s">
        <v>319</v>
      </c>
      <c r="B83" s="43">
        <v>2886704.45</v>
      </c>
      <c r="C83" s="43">
        <v>2913210.43</v>
      </c>
      <c r="D83" s="43">
        <v>26505.98</v>
      </c>
      <c r="E83" s="43"/>
    </row>
    <row r="84" spans="1:5" x14ac:dyDescent="0.2">
      <c r="A84" s="68" t="s">
        <v>318</v>
      </c>
      <c r="B84" s="43">
        <v>2083016.73</v>
      </c>
      <c r="C84" s="43">
        <v>2083016.73</v>
      </c>
      <c r="D84" s="43">
        <v>0</v>
      </c>
      <c r="E84" s="43"/>
    </row>
    <row r="85" spans="1:5" x14ac:dyDescent="0.2">
      <c r="A85" s="68" t="s">
        <v>317</v>
      </c>
      <c r="B85" s="43">
        <v>7138533.7300000004</v>
      </c>
      <c r="C85" s="43">
        <v>7633168.2400000002</v>
      </c>
      <c r="D85" s="43">
        <v>494634.51</v>
      </c>
      <c r="E85" s="43"/>
    </row>
    <row r="86" spans="1:5" x14ac:dyDescent="0.2">
      <c r="A86" s="68" t="s">
        <v>316</v>
      </c>
      <c r="B86" s="43">
        <v>207341.39</v>
      </c>
      <c r="C86" s="43">
        <v>207341.39</v>
      </c>
      <c r="D86" s="43">
        <v>0</v>
      </c>
      <c r="E86" s="43"/>
    </row>
    <row r="87" spans="1:5" x14ac:dyDescent="0.2">
      <c r="A87" s="68" t="s">
        <v>315</v>
      </c>
      <c r="B87" s="43">
        <v>251698.66</v>
      </c>
      <c r="C87" s="43">
        <v>251698.66</v>
      </c>
      <c r="D87" s="43">
        <v>0</v>
      </c>
      <c r="E87" s="43"/>
    </row>
    <row r="88" spans="1:5" x14ac:dyDescent="0.2">
      <c r="A88" s="68" t="s">
        <v>314</v>
      </c>
      <c r="B88" s="43">
        <v>15150</v>
      </c>
      <c r="C88" s="43">
        <v>15150</v>
      </c>
      <c r="D88" s="43">
        <v>0</v>
      </c>
      <c r="E88" s="43"/>
    </row>
    <row r="89" spans="1:5" x14ac:dyDescent="0.2">
      <c r="A89" s="68" t="s">
        <v>313</v>
      </c>
      <c r="B89" s="43">
        <v>4000</v>
      </c>
      <c r="C89" s="43">
        <v>4000</v>
      </c>
      <c r="D89" s="43">
        <v>0</v>
      </c>
      <c r="E89" s="43"/>
    </row>
    <row r="90" spans="1:5" x14ac:dyDescent="0.2">
      <c r="A90" s="68" t="s">
        <v>312</v>
      </c>
      <c r="B90" s="43">
        <v>270</v>
      </c>
      <c r="C90" s="43">
        <v>270</v>
      </c>
      <c r="D90" s="43">
        <v>0</v>
      </c>
      <c r="E90" s="43"/>
    </row>
    <row r="91" spans="1:5" x14ac:dyDescent="0.2">
      <c r="A91" s="68" t="s">
        <v>311</v>
      </c>
      <c r="B91" s="43">
        <v>1107293.6200000001</v>
      </c>
      <c r="C91" s="43">
        <v>1107293.6200000001</v>
      </c>
      <c r="D91" s="43">
        <v>0</v>
      </c>
      <c r="E91" s="43"/>
    </row>
    <row r="92" spans="1:5" x14ac:dyDescent="0.2">
      <c r="A92" s="68" t="s">
        <v>310</v>
      </c>
      <c r="B92" s="43">
        <v>697947</v>
      </c>
      <c r="C92" s="43">
        <v>697947</v>
      </c>
      <c r="D92" s="43">
        <v>0</v>
      </c>
      <c r="E92" s="43"/>
    </row>
    <row r="93" spans="1:5" x14ac:dyDescent="0.2">
      <c r="A93" s="47" t="s">
        <v>309</v>
      </c>
      <c r="B93" s="43">
        <v>1264088.8899999999</v>
      </c>
      <c r="C93" s="43">
        <v>1264088.8899999999</v>
      </c>
      <c r="D93" s="43">
        <v>0</v>
      </c>
      <c r="E93" s="43"/>
    </row>
    <row r="94" spans="1:5" x14ac:dyDescent="0.2">
      <c r="A94" s="47" t="s">
        <v>308</v>
      </c>
      <c r="B94" s="43">
        <v>19720</v>
      </c>
      <c r="C94" s="43">
        <v>22470</v>
      </c>
      <c r="D94" s="43">
        <v>2750</v>
      </c>
      <c r="E94" s="43"/>
    </row>
    <row r="95" spans="1:5" x14ac:dyDescent="0.2">
      <c r="A95" s="47" t="s">
        <v>307</v>
      </c>
      <c r="B95" s="43">
        <v>18217.04</v>
      </c>
      <c r="C95" s="43">
        <v>18217.04</v>
      </c>
      <c r="D95" s="43">
        <v>0</v>
      </c>
      <c r="E95" s="43"/>
    </row>
    <row r="96" spans="1:5" x14ac:dyDescent="0.2">
      <c r="A96" s="47" t="s">
        <v>306</v>
      </c>
      <c r="B96" s="43">
        <v>137154.92000000001</v>
      </c>
      <c r="C96" s="43">
        <v>137154.92000000001</v>
      </c>
      <c r="D96" s="43">
        <v>0</v>
      </c>
      <c r="E96" s="43"/>
    </row>
    <row r="97" spans="1:5" x14ac:dyDescent="0.2">
      <c r="A97" s="47" t="s">
        <v>305</v>
      </c>
      <c r="B97" s="43">
        <v>688711.69</v>
      </c>
      <c r="C97" s="43">
        <v>688711.69</v>
      </c>
      <c r="D97" s="43">
        <v>0</v>
      </c>
      <c r="E97" s="43"/>
    </row>
    <row r="98" spans="1:5" x14ac:dyDescent="0.2">
      <c r="A98" s="47" t="s">
        <v>304</v>
      </c>
      <c r="B98" s="43">
        <v>663597.46</v>
      </c>
      <c r="C98" s="43">
        <v>663597.46</v>
      </c>
      <c r="D98" s="43">
        <v>0</v>
      </c>
      <c r="E98" s="43"/>
    </row>
    <row r="99" spans="1:5" x14ac:dyDescent="0.2">
      <c r="A99" s="47" t="s">
        <v>303</v>
      </c>
      <c r="B99" s="43">
        <v>1282687.8700000001</v>
      </c>
      <c r="C99" s="43">
        <v>1282687.8700000001</v>
      </c>
      <c r="D99" s="43">
        <v>0</v>
      </c>
      <c r="E99" s="43"/>
    </row>
    <row r="100" spans="1:5" x14ac:dyDescent="0.2">
      <c r="A100" s="47" t="s">
        <v>302</v>
      </c>
      <c r="B100" s="43">
        <v>594176.42000000004</v>
      </c>
      <c r="C100" s="43">
        <v>594176.42000000004</v>
      </c>
      <c r="D100" s="43">
        <v>0</v>
      </c>
      <c r="E100" s="43"/>
    </row>
    <row r="101" spans="1:5" x14ac:dyDescent="0.2">
      <c r="A101" s="47" t="s">
        <v>301</v>
      </c>
      <c r="B101" s="43">
        <v>1368434.44</v>
      </c>
      <c r="C101" s="43">
        <v>1368434.44</v>
      </c>
      <c r="D101" s="43">
        <v>0</v>
      </c>
      <c r="E101" s="43"/>
    </row>
    <row r="102" spans="1:5" x14ac:dyDescent="0.2">
      <c r="A102" s="47" t="s">
        <v>300</v>
      </c>
      <c r="B102" s="43">
        <v>242852.18</v>
      </c>
      <c r="C102" s="43">
        <v>260735.01</v>
      </c>
      <c r="D102" s="43">
        <v>17882.830000000002</v>
      </c>
      <c r="E102" s="43"/>
    </row>
    <row r="103" spans="1:5" x14ac:dyDescent="0.2">
      <c r="A103" s="47" t="s">
        <v>299</v>
      </c>
      <c r="B103" s="43">
        <v>133561.57</v>
      </c>
      <c r="C103" s="43">
        <v>133561.57</v>
      </c>
      <c r="D103" s="43">
        <v>0</v>
      </c>
      <c r="E103" s="43"/>
    </row>
    <row r="104" spans="1:5" x14ac:dyDescent="0.2">
      <c r="A104" s="47" t="s">
        <v>298</v>
      </c>
      <c r="B104" s="43">
        <v>2161382.71</v>
      </c>
      <c r="C104" s="43">
        <v>2161382.71</v>
      </c>
      <c r="D104" s="43">
        <v>0</v>
      </c>
      <c r="E104" s="43"/>
    </row>
    <row r="105" spans="1:5" x14ac:dyDescent="0.2">
      <c r="A105" s="47" t="s">
        <v>297</v>
      </c>
      <c r="B105" s="43">
        <v>661611.65</v>
      </c>
      <c r="C105" s="43">
        <v>661611.65</v>
      </c>
      <c r="D105" s="43">
        <v>0</v>
      </c>
      <c r="E105" s="43"/>
    </row>
    <row r="106" spans="1:5" x14ac:dyDescent="0.2">
      <c r="A106" s="47" t="s">
        <v>296</v>
      </c>
      <c r="B106" s="43">
        <v>13790191.380000001</v>
      </c>
      <c r="C106" s="43">
        <v>14927687.380000001</v>
      </c>
      <c r="D106" s="43">
        <v>1137496</v>
      </c>
      <c r="E106" s="43"/>
    </row>
    <row r="107" spans="1:5" x14ac:dyDescent="0.2">
      <c r="A107" s="47" t="s">
        <v>295</v>
      </c>
      <c r="B107" s="43">
        <v>93759276.599999994</v>
      </c>
      <c r="C107" s="43">
        <v>93759276.599999994</v>
      </c>
      <c r="D107" s="43">
        <v>0</v>
      </c>
      <c r="E107" s="43"/>
    </row>
    <row r="108" spans="1:5" x14ac:dyDescent="0.2">
      <c r="A108" s="47"/>
      <c r="B108" s="43"/>
      <c r="C108" s="43"/>
      <c r="D108" s="43"/>
      <c r="E108" s="43">
        <v>0</v>
      </c>
    </row>
    <row r="109" spans="1:5" s="96" customFormat="1" x14ac:dyDescent="0.2">
      <c r="A109" s="9" t="s">
        <v>267</v>
      </c>
      <c r="B109" s="111">
        <f>SUM(B110:B130)</f>
        <v>-40069537.670000002</v>
      </c>
      <c r="C109" s="111">
        <f>SUM(C110:C130)</f>
        <v>-40069537.670000002</v>
      </c>
      <c r="D109" s="111">
        <f>SUM(D110:D130)</f>
        <v>0</v>
      </c>
      <c r="E109" s="95">
        <v>0</v>
      </c>
    </row>
    <row r="110" spans="1:5" x14ac:dyDescent="0.2">
      <c r="A110" s="47" t="s">
        <v>294</v>
      </c>
      <c r="B110" s="110">
        <v>-12846.47</v>
      </c>
      <c r="C110" s="110">
        <v>-12846.47</v>
      </c>
      <c r="D110" s="110">
        <v>0</v>
      </c>
      <c r="E110" s="43"/>
    </row>
    <row r="111" spans="1:5" x14ac:dyDescent="0.2">
      <c r="A111" s="47" t="s">
        <v>293</v>
      </c>
      <c r="B111" s="110">
        <v>-5894781.4400000004</v>
      </c>
      <c r="C111" s="110">
        <v>-5894781.4400000004</v>
      </c>
      <c r="D111" s="110">
        <f t="shared" ref="D111:D130" si="1">+C111-B111</f>
        <v>0</v>
      </c>
      <c r="E111" s="43"/>
    </row>
    <row r="112" spans="1:5" x14ac:dyDescent="0.2">
      <c r="A112" s="47" t="s">
        <v>292</v>
      </c>
      <c r="B112" s="110">
        <v>-669175.47</v>
      </c>
      <c r="C112" s="110">
        <v>-669175.47</v>
      </c>
      <c r="D112" s="110">
        <f t="shared" si="1"/>
        <v>0</v>
      </c>
      <c r="E112" s="43"/>
    </row>
    <row r="113" spans="1:6" x14ac:dyDescent="0.2">
      <c r="A113" s="47" t="s">
        <v>291</v>
      </c>
      <c r="B113" s="110">
        <v>-18396938.760000002</v>
      </c>
      <c r="C113" s="110">
        <v>-18396938.760000002</v>
      </c>
      <c r="D113" s="110">
        <f t="shared" si="1"/>
        <v>0</v>
      </c>
      <c r="E113" s="43"/>
      <c r="F113" s="56"/>
    </row>
    <row r="114" spans="1:6" x14ac:dyDescent="0.2">
      <c r="A114" s="47" t="s">
        <v>290</v>
      </c>
      <c r="B114" s="110">
        <v>-3218517.44</v>
      </c>
      <c r="C114" s="110">
        <v>-3218517.44</v>
      </c>
      <c r="D114" s="110">
        <f t="shared" si="1"/>
        <v>0</v>
      </c>
      <c r="E114" s="43"/>
    </row>
    <row r="115" spans="1:6" x14ac:dyDescent="0.2">
      <c r="A115" s="47" t="s">
        <v>289</v>
      </c>
      <c r="B115" s="110">
        <v>-2195568.5299999998</v>
      </c>
      <c r="C115" s="110">
        <v>-2195568.5299999998</v>
      </c>
      <c r="D115" s="110">
        <f t="shared" si="1"/>
        <v>0</v>
      </c>
      <c r="E115" s="43"/>
    </row>
    <row r="116" spans="1:6" x14ac:dyDescent="0.2">
      <c r="A116" s="47" t="s">
        <v>288</v>
      </c>
      <c r="B116" s="110">
        <v>-3066656.7</v>
      </c>
      <c r="C116" s="110">
        <v>-3066656.7</v>
      </c>
      <c r="D116" s="110">
        <f t="shared" si="1"/>
        <v>0</v>
      </c>
      <c r="E116" s="43"/>
    </row>
    <row r="117" spans="1:6" x14ac:dyDescent="0.2">
      <c r="A117" s="47" t="s">
        <v>287</v>
      </c>
      <c r="B117" s="110">
        <v>-77971.009999999995</v>
      </c>
      <c r="C117" s="110">
        <v>-77971.009999999995</v>
      </c>
      <c r="D117" s="110">
        <f t="shared" si="1"/>
        <v>0</v>
      </c>
      <c r="E117" s="43"/>
    </row>
    <row r="118" spans="1:6" x14ac:dyDescent="0.2">
      <c r="A118" s="47" t="s">
        <v>286</v>
      </c>
      <c r="B118" s="110">
        <v>-69252.479999999996</v>
      </c>
      <c r="C118" s="110">
        <v>-69252.479999999996</v>
      </c>
      <c r="D118" s="110">
        <f t="shared" si="1"/>
        <v>0</v>
      </c>
      <c r="E118" s="43"/>
    </row>
    <row r="119" spans="1:6" x14ac:dyDescent="0.2">
      <c r="A119" s="47" t="s">
        <v>285</v>
      </c>
      <c r="B119" s="110">
        <v>-7501.25</v>
      </c>
      <c r="C119" s="110">
        <v>-7501.25</v>
      </c>
      <c r="D119" s="110">
        <f t="shared" si="1"/>
        <v>0</v>
      </c>
      <c r="E119" s="43"/>
    </row>
    <row r="120" spans="1:6" x14ac:dyDescent="0.2">
      <c r="A120" s="47" t="s">
        <v>284</v>
      </c>
      <c r="B120" s="110">
        <v>-270</v>
      </c>
      <c r="C120" s="110">
        <v>-270</v>
      </c>
      <c r="D120" s="110">
        <f t="shared" si="1"/>
        <v>0</v>
      </c>
      <c r="E120" s="43"/>
    </row>
    <row r="121" spans="1:6" x14ac:dyDescent="0.2">
      <c r="A121" s="47" t="s">
        <v>283</v>
      </c>
      <c r="B121" s="110">
        <v>-1284268.1200000001</v>
      </c>
      <c r="C121" s="110">
        <v>-1284268.1200000001</v>
      </c>
      <c r="D121" s="110">
        <f t="shared" si="1"/>
        <v>0</v>
      </c>
      <c r="E121" s="43"/>
    </row>
    <row r="122" spans="1:6" x14ac:dyDescent="0.2">
      <c r="A122" s="47" t="s">
        <v>282</v>
      </c>
      <c r="B122" s="110">
        <v>-1085434.33</v>
      </c>
      <c r="C122" s="110">
        <v>-1085434.33</v>
      </c>
      <c r="D122" s="110">
        <f t="shared" si="1"/>
        <v>0</v>
      </c>
      <c r="E122" s="43"/>
    </row>
    <row r="123" spans="1:6" x14ac:dyDescent="0.2">
      <c r="A123" s="47" t="s">
        <v>281</v>
      </c>
      <c r="B123" s="110">
        <v>-10849.28</v>
      </c>
      <c r="C123" s="110">
        <v>-10849.28</v>
      </c>
      <c r="D123" s="110">
        <f t="shared" si="1"/>
        <v>0</v>
      </c>
      <c r="E123" s="43"/>
    </row>
    <row r="124" spans="1:6" x14ac:dyDescent="0.2">
      <c r="A124" s="47" t="s">
        <v>280</v>
      </c>
      <c r="B124" s="110">
        <v>-148085.14000000001</v>
      </c>
      <c r="C124" s="110">
        <v>-148085.14000000001</v>
      </c>
      <c r="D124" s="110">
        <f t="shared" si="1"/>
        <v>0</v>
      </c>
      <c r="E124" s="43"/>
    </row>
    <row r="125" spans="1:6" x14ac:dyDescent="0.2">
      <c r="A125" s="47" t="s">
        <v>279</v>
      </c>
      <c r="B125" s="110">
        <v>-87862.45</v>
      </c>
      <c r="C125" s="110">
        <v>-87862.45</v>
      </c>
      <c r="D125" s="110">
        <f t="shared" si="1"/>
        <v>0</v>
      </c>
      <c r="E125" s="43"/>
    </row>
    <row r="126" spans="1:6" x14ac:dyDescent="0.2">
      <c r="A126" s="47" t="s">
        <v>278</v>
      </c>
      <c r="B126" s="110">
        <v>-1468671.93</v>
      </c>
      <c r="C126" s="110">
        <v>-1468671.93</v>
      </c>
      <c r="D126" s="110">
        <f t="shared" si="1"/>
        <v>0</v>
      </c>
      <c r="E126" s="43"/>
    </row>
    <row r="127" spans="1:6" x14ac:dyDescent="0.2">
      <c r="A127" s="47" t="s">
        <v>277</v>
      </c>
      <c r="B127" s="110">
        <v>-1479995.03</v>
      </c>
      <c r="C127" s="110">
        <v>-1479995.03</v>
      </c>
      <c r="D127" s="110">
        <f t="shared" si="1"/>
        <v>0</v>
      </c>
      <c r="E127" s="43"/>
    </row>
    <row r="128" spans="1:6" x14ac:dyDescent="0.2">
      <c r="A128" s="47" t="s">
        <v>276</v>
      </c>
      <c r="B128" s="110">
        <v>-117646.79</v>
      </c>
      <c r="C128" s="110">
        <v>-117646.79</v>
      </c>
      <c r="D128" s="110">
        <f t="shared" si="1"/>
        <v>0</v>
      </c>
      <c r="E128" s="43"/>
    </row>
    <row r="129" spans="1:5" x14ac:dyDescent="0.2">
      <c r="A129" s="47" t="s">
        <v>275</v>
      </c>
      <c r="B129" s="110">
        <v>-775595.55</v>
      </c>
      <c r="C129" s="110">
        <v>-775595.55</v>
      </c>
      <c r="D129" s="110">
        <f t="shared" si="1"/>
        <v>0</v>
      </c>
      <c r="E129" s="43"/>
    </row>
    <row r="130" spans="1:5" x14ac:dyDescent="0.2">
      <c r="A130" s="47" t="s">
        <v>274</v>
      </c>
      <c r="B130" s="110">
        <v>-1649.5</v>
      </c>
      <c r="C130" s="110">
        <v>-1649.5</v>
      </c>
      <c r="D130" s="110">
        <f t="shared" si="1"/>
        <v>0</v>
      </c>
      <c r="E130" s="43"/>
    </row>
    <row r="131" spans="1:5" x14ac:dyDescent="0.2">
      <c r="A131" s="6"/>
      <c r="B131" s="41"/>
      <c r="C131" s="41"/>
      <c r="D131" s="41"/>
      <c r="E131" s="41">
        <v>0</v>
      </c>
    </row>
    <row r="132" spans="1:5" x14ac:dyDescent="0.2">
      <c r="A132" s="38"/>
      <c r="B132" s="40">
        <v>104528604.72999997</v>
      </c>
      <c r="C132" s="40">
        <v>106396810.36999999</v>
      </c>
      <c r="D132" s="40">
        <v>1868205.6400000001</v>
      </c>
      <c r="E132" s="109"/>
    </row>
    <row r="133" spans="1:5" x14ac:dyDescent="0.2">
      <c r="A133" s="38"/>
      <c r="B133" s="37"/>
      <c r="C133" s="37"/>
      <c r="D133" s="37"/>
      <c r="E133" s="37"/>
    </row>
    <row r="136" spans="1:5" ht="21.75" customHeight="1" x14ac:dyDescent="0.2">
      <c r="A136" s="108" t="s">
        <v>273</v>
      </c>
      <c r="B136" s="49" t="s">
        <v>4</v>
      </c>
      <c r="C136" s="49" t="s">
        <v>3</v>
      </c>
      <c r="D136" s="49" t="s">
        <v>2</v>
      </c>
      <c r="E136" s="49" t="s">
        <v>272</v>
      </c>
    </row>
    <row r="137" spans="1:5" s="96" customFormat="1" x14ac:dyDescent="0.2">
      <c r="A137" s="12" t="s">
        <v>271</v>
      </c>
      <c r="B137" s="55">
        <v>3299.01</v>
      </c>
      <c r="C137" s="55">
        <v>3299.01</v>
      </c>
      <c r="D137" s="55">
        <v>0</v>
      </c>
      <c r="E137" s="55"/>
    </row>
    <row r="138" spans="1:5" x14ac:dyDescent="0.2">
      <c r="A138" s="47" t="s">
        <v>270</v>
      </c>
      <c r="B138" s="43">
        <v>3299.01</v>
      </c>
      <c r="C138" s="43">
        <v>3299.01</v>
      </c>
      <c r="D138" s="43"/>
      <c r="E138" s="43"/>
    </row>
    <row r="139" spans="1:5" x14ac:dyDescent="0.2">
      <c r="A139" s="9"/>
      <c r="B139" s="43"/>
      <c r="C139" s="43"/>
      <c r="D139" s="43"/>
      <c r="E139" s="43"/>
    </row>
    <row r="140" spans="1:5" x14ac:dyDescent="0.2">
      <c r="A140" s="9" t="s">
        <v>269</v>
      </c>
      <c r="B140" s="95">
        <f>+B141</f>
        <v>21767.759999999998</v>
      </c>
      <c r="C140" s="95">
        <f>+C141</f>
        <v>21767.759999999998</v>
      </c>
      <c r="D140" s="95">
        <f>+D141</f>
        <v>0</v>
      </c>
      <c r="E140" s="43"/>
    </row>
    <row r="141" spans="1:5" x14ac:dyDescent="0.2">
      <c r="A141" s="47" t="s">
        <v>268</v>
      </c>
      <c r="B141" s="43">
        <v>21767.759999999998</v>
      </c>
      <c r="C141" s="43">
        <v>21767.759999999998</v>
      </c>
      <c r="D141" s="43">
        <f>+C141-B141</f>
        <v>0</v>
      </c>
      <c r="E141" s="43"/>
    </row>
    <row r="142" spans="1:5" x14ac:dyDescent="0.2">
      <c r="A142" s="9"/>
      <c r="B142" s="43"/>
      <c r="C142" s="43"/>
      <c r="D142" s="43"/>
      <c r="E142" s="43"/>
    </row>
    <row r="143" spans="1:5" x14ac:dyDescent="0.2">
      <c r="A143" s="9" t="s">
        <v>267</v>
      </c>
      <c r="B143" s="43"/>
      <c r="C143" s="43"/>
      <c r="D143" s="43"/>
      <c r="E143" s="43"/>
    </row>
    <row r="144" spans="1:5" x14ac:dyDescent="0.2">
      <c r="A144" s="6"/>
      <c r="B144" s="41"/>
      <c r="C144" s="41"/>
      <c r="D144" s="41"/>
      <c r="E144" s="41"/>
    </row>
    <row r="145" spans="1:5" x14ac:dyDescent="0.2">
      <c r="A145" s="38"/>
      <c r="B145" s="40">
        <v>25066.769999999997</v>
      </c>
      <c r="C145" s="40">
        <v>25066.769999999997</v>
      </c>
      <c r="D145" s="40">
        <v>0</v>
      </c>
      <c r="E145" s="109"/>
    </row>
    <row r="146" spans="1:5" x14ac:dyDescent="0.2">
      <c r="A146" s="38"/>
      <c r="B146" s="37"/>
      <c r="C146" s="37"/>
      <c r="D146" s="37"/>
      <c r="E146" s="37"/>
    </row>
    <row r="149" spans="1:5" ht="27" customHeight="1" x14ac:dyDescent="0.2">
      <c r="A149" s="108" t="s">
        <v>266</v>
      </c>
      <c r="B149" s="49" t="s">
        <v>185</v>
      </c>
    </row>
    <row r="150" spans="1:5" x14ac:dyDescent="0.2">
      <c r="A150" s="12" t="s">
        <v>265</v>
      </c>
      <c r="B150" s="48" t="s">
        <v>263</v>
      </c>
    </row>
    <row r="151" spans="1:5" x14ac:dyDescent="0.2">
      <c r="A151" s="9"/>
      <c r="B151" s="43"/>
    </row>
    <row r="152" spans="1:5" x14ac:dyDescent="0.2">
      <c r="A152" s="6"/>
      <c r="B152" s="41"/>
    </row>
    <row r="153" spans="1:5" x14ac:dyDescent="0.2">
      <c r="A153" s="38"/>
      <c r="B153" s="3">
        <f>SUM(B151:B152)</f>
        <v>0</v>
      </c>
    </row>
    <row r="154" spans="1:5" x14ac:dyDescent="0.2">
      <c r="A154" s="38"/>
      <c r="B154" s="37"/>
    </row>
    <row r="157" spans="1:5" ht="22.5" customHeight="1" x14ac:dyDescent="0.2">
      <c r="A157" s="15" t="s">
        <v>264</v>
      </c>
      <c r="B157" s="14" t="s">
        <v>185</v>
      </c>
      <c r="C157" s="107" t="s">
        <v>233</v>
      </c>
    </row>
    <row r="158" spans="1:5" x14ac:dyDescent="0.2">
      <c r="A158" s="106" t="s">
        <v>263</v>
      </c>
      <c r="B158" s="105" t="s">
        <v>229</v>
      </c>
      <c r="C158" s="104" t="s">
        <v>229</v>
      </c>
    </row>
    <row r="159" spans="1:5" x14ac:dyDescent="0.2">
      <c r="A159" s="103"/>
      <c r="B159" s="102"/>
      <c r="C159" s="101"/>
    </row>
    <row r="160" spans="1:5" x14ac:dyDescent="0.2">
      <c r="A160" s="100"/>
      <c r="B160" s="99"/>
      <c r="C160" s="99"/>
    </row>
    <row r="161" spans="1:5" x14ac:dyDescent="0.2">
      <c r="A161" s="100"/>
      <c r="B161" s="99"/>
      <c r="C161" s="99"/>
    </row>
    <row r="162" spans="1:5" x14ac:dyDescent="0.2">
      <c r="A162" s="98"/>
      <c r="B162" s="97"/>
      <c r="C162" s="97"/>
    </row>
    <row r="163" spans="1:5" x14ac:dyDescent="0.2">
      <c r="A163" s="2"/>
      <c r="B163" s="3">
        <f>SUM(B161:B162)</f>
        <v>0</v>
      </c>
      <c r="C163" s="49"/>
    </row>
    <row r="164" spans="1:5" x14ac:dyDescent="0.2">
      <c r="A164" s="2"/>
      <c r="B164" s="2"/>
      <c r="C164" s="2"/>
    </row>
    <row r="167" spans="1:5" x14ac:dyDescent="0.2">
      <c r="A167" s="36" t="s">
        <v>262</v>
      </c>
    </row>
    <row r="169" spans="1:5" ht="20.25" customHeight="1" x14ac:dyDescent="0.2">
      <c r="A169" s="15" t="s">
        <v>261</v>
      </c>
      <c r="B169" s="14" t="s">
        <v>185</v>
      </c>
      <c r="C169" s="49" t="s">
        <v>260</v>
      </c>
      <c r="D169" s="49" t="s">
        <v>259</v>
      </c>
      <c r="E169" s="49" t="s">
        <v>258</v>
      </c>
    </row>
    <row r="170" spans="1:5" s="96" customFormat="1" x14ac:dyDescent="0.2">
      <c r="A170" s="12" t="s">
        <v>257</v>
      </c>
      <c r="B170" s="79">
        <f>SUM(B171:B186)</f>
        <v>1905938.3000000003</v>
      </c>
      <c r="C170" s="55">
        <f>+B170</f>
        <v>1905938.3000000003</v>
      </c>
      <c r="D170" s="55"/>
      <c r="E170" s="55"/>
    </row>
    <row r="171" spans="1:5" s="96" customFormat="1" x14ac:dyDescent="0.2">
      <c r="A171" s="43" t="s">
        <v>256</v>
      </c>
      <c r="B171" s="43">
        <v>33170.79</v>
      </c>
      <c r="C171" s="43">
        <v>33170.79</v>
      </c>
      <c r="D171" s="95"/>
      <c r="E171" s="95"/>
    </row>
    <row r="172" spans="1:5" x14ac:dyDescent="0.2">
      <c r="A172" s="43" t="s">
        <v>255</v>
      </c>
      <c r="B172" s="43">
        <v>100762.16</v>
      </c>
      <c r="C172" s="43">
        <v>100762.16</v>
      </c>
      <c r="D172" s="43"/>
      <c r="E172" s="43"/>
    </row>
    <row r="173" spans="1:5" x14ac:dyDescent="0.2">
      <c r="A173" s="43" t="s">
        <v>254</v>
      </c>
      <c r="B173" s="43">
        <v>459172.27</v>
      </c>
      <c r="C173" s="43">
        <v>459172.27</v>
      </c>
      <c r="D173" s="43"/>
      <c r="E173" s="43"/>
    </row>
    <row r="174" spans="1:5" x14ac:dyDescent="0.2">
      <c r="A174" s="43" t="s">
        <v>253</v>
      </c>
      <c r="B174" s="43">
        <v>397513.24</v>
      </c>
      <c r="C174" s="43">
        <v>397513.24</v>
      </c>
      <c r="D174" s="43"/>
      <c r="E174" s="43"/>
    </row>
    <row r="175" spans="1:5" x14ac:dyDescent="0.2">
      <c r="A175" s="43" t="s">
        <v>252</v>
      </c>
      <c r="B175" s="43">
        <v>18808.37</v>
      </c>
      <c r="C175" s="43">
        <v>18808.37</v>
      </c>
      <c r="D175" s="43"/>
      <c r="E175" s="43"/>
    </row>
    <row r="176" spans="1:5" x14ac:dyDescent="0.2">
      <c r="A176" s="43" t="s">
        <v>251</v>
      </c>
      <c r="B176" s="43">
        <v>1111.0899999999999</v>
      </c>
      <c r="C176" s="43">
        <v>1111.0899999999999</v>
      </c>
      <c r="D176" s="43"/>
      <c r="E176" s="43"/>
    </row>
    <row r="177" spans="1:5" x14ac:dyDescent="0.2">
      <c r="A177" s="43" t="s">
        <v>250</v>
      </c>
      <c r="B177" s="43">
        <v>66</v>
      </c>
      <c r="C177" s="43">
        <v>66</v>
      </c>
      <c r="D177" s="43"/>
      <c r="E177" s="43"/>
    </row>
    <row r="178" spans="1:5" x14ac:dyDescent="0.2">
      <c r="A178" s="43" t="s">
        <v>249</v>
      </c>
      <c r="B178" s="43">
        <v>45.02</v>
      </c>
      <c r="C178" s="43">
        <v>45.02</v>
      </c>
      <c r="D178" s="43"/>
      <c r="E178" s="43"/>
    </row>
    <row r="179" spans="1:5" x14ac:dyDescent="0.2">
      <c r="A179" s="43" t="s">
        <v>248</v>
      </c>
      <c r="B179" s="43">
        <v>70966.720000000001</v>
      </c>
      <c r="C179" s="43">
        <v>70966.720000000001</v>
      </c>
      <c r="D179" s="43"/>
      <c r="E179" s="43"/>
    </row>
    <row r="180" spans="1:5" x14ac:dyDescent="0.2">
      <c r="A180" s="43" t="s">
        <v>247</v>
      </c>
      <c r="B180" s="43">
        <v>50979.33</v>
      </c>
      <c r="C180" s="43">
        <v>50979.33</v>
      </c>
      <c r="D180" s="43"/>
      <c r="E180" s="43"/>
    </row>
    <row r="181" spans="1:5" x14ac:dyDescent="0.2">
      <c r="A181" s="43" t="s">
        <v>246</v>
      </c>
      <c r="B181" s="43">
        <v>199964.35</v>
      </c>
      <c r="C181" s="43">
        <v>199964.35</v>
      </c>
      <c r="D181" s="43"/>
      <c r="E181" s="43"/>
    </row>
    <row r="182" spans="1:5" x14ac:dyDescent="0.2">
      <c r="A182" s="43" t="s">
        <v>245</v>
      </c>
      <c r="B182" s="43">
        <v>542133.31000000006</v>
      </c>
      <c r="C182" s="43">
        <v>542133.31000000006</v>
      </c>
      <c r="D182" s="43"/>
      <c r="E182" s="43"/>
    </row>
    <row r="183" spans="1:5" x14ac:dyDescent="0.2">
      <c r="A183" s="43" t="s">
        <v>244</v>
      </c>
      <c r="B183" s="43">
        <v>345.9</v>
      </c>
      <c r="C183" s="43">
        <v>345.9</v>
      </c>
      <c r="D183" s="43"/>
      <c r="E183" s="43"/>
    </row>
    <row r="184" spans="1:5" x14ac:dyDescent="0.2">
      <c r="A184" s="43" t="s">
        <v>243</v>
      </c>
      <c r="B184" s="43">
        <v>25048.35</v>
      </c>
      <c r="C184" s="43">
        <v>25048.35</v>
      </c>
      <c r="D184" s="43"/>
      <c r="E184" s="43"/>
    </row>
    <row r="185" spans="1:5" x14ac:dyDescent="0.2">
      <c r="A185" s="43" t="s">
        <v>242</v>
      </c>
      <c r="B185" s="43">
        <v>-140.19999999999999</v>
      </c>
      <c r="C185" s="43">
        <v>-140.19999999999999</v>
      </c>
      <c r="D185" s="43"/>
      <c r="E185" s="43"/>
    </row>
    <row r="186" spans="1:5" x14ac:dyDescent="0.2">
      <c r="A186" s="43" t="s">
        <v>241</v>
      </c>
      <c r="B186" s="43">
        <v>5991.6</v>
      </c>
      <c r="C186" s="43">
        <v>5991.6</v>
      </c>
      <c r="D186" s="43"/>
      <c r="E186" s="43"/>
    </row>
    <row r="187" spans="1:5" x14ac:dyDescent="0.2">
      <c r="A187" s="9"/>
      <c r="B187" s="43"/>
      <c r="C187" s="43">
        <f>+B187</f>
        <v>0</v>
      </c>
      <c r="D187" s="43"/>
      <c r="E187" s="43"/>
    </row>
    <row r="188" spans="1:5" x14ac:dyDescent="0.2">
      <c r="A188" s="9" t="s">
        <v>240</v>
      </c>
      <c r="B188" s="95">
        <f>+B189</f>
        <v>12000</v>
      </c>
      <c r="C188" s="95">
        <f>+B188</f>
        <v>12000</v>
      </c>
      <c r="D188" s="43"/>
      <c r="E188" s="43"/>
    </row>
    <row r="189" spans="1:5" x14ac:dyDescent="0.2">
      <c r="A189" s="54" t="s">
        <v>239</v>
      </c>
      <c r="B189" s="94">
        <v>12000</v>
      </c>
      <c r="C189" s="94">
        <f>+B189</f>
        <v>12000</v>
      </c>
      <c r="D189" s="41"/>
      <c r="E189" s="41"/>
    </row>
    <row r="190" spans="1:5" x14ac:dyDescent="0.2">
      <c r="A190" s="52"/>
      <c r="B190" s="40">
        <v>1917938.3000000003</v>
      </c>
      <c r="C190" s="40">
        <v>1917938.3000000003</v>
      </c>
      <c r="D190" s="40">
        <v>0</v>
      </c>
      <c r="E190" s="40">
        <v>0</v>
      </c>
    </row>
    <row r="191" spans="1:5" x14ac:dyDescent="0.2">
      <c r="A191" s="52"/>
      <c r="B191" s="93"/>
      <c r="C191" s="93"/>
      <c r="D191" s="93"/>
      <c r="E191" s="93"/>
    </row>
    <row r="193" spans="1:4" ht="20.25" customHeight="1" x14ac:dyDescent="0.2">
      <c r="A193" s="15" t="s">
        <v>238</v>
      </c>
      <c r="B193" s="14" t="s">
        <v>185</v>
      </c>
      <c r="C193" s="49" t="s">
        <v>97</v>
      </c>
      <c r="D193" s="49" t="s">
        <v>233</v>
      </c>
    </row>
    <row r="194" spans="1:4" x14ac:dyDescent="0.2">
      <c r="A194" s="69" t="s">
        <v>237</v>
      </c>
      <c r="B194" s="92" t="s">
        <v>229</v>
      </c>
      <c r="C194" s="91" t="s">
        <v>229</v>
      </c>
      <c r="D194" s="90" t="s">
        <v>229</v>
      </c>
    </row>
    <row r="195" spans="1:4" x14ac:dyDescent="0.2">
      <c r="A195" s="89"/>
      <c r="B195" s="88"/>
      <c r="C195" s="87"/>
      <c r="D195" s="86"/>
    </row>
    <row r="196" spans="1:4" x14ac:dyDescent="0.2">
      <c r="A196" s="85"/>
      <c r="B196" s="84"/>
      <c r="C196" s="83"/>
      <c r="D196" s="82"/>
    </row>
    <row r="197" spans="1:4" x14ac:dyDescent="0.2">
      <c r="A197" s="81"/>
      <c r="B197" s="3">
        <f>SUM(B195:B196)</f>
        <v>0</v>
      </c>
      <c r="C197" s="150"/>
      <c r="D197" s="151"/>
    </row>
    <row r="198" spans="1:4" x14ac:dyDescent="0.2">
      <c r="A198" s="81"/>
      <c r="B198" s="81"/>
      <c r="C198" s="87"/>
      <c r="D198" s="87"/>
    </row>
    <row r="200" spans="1:4" ht="27.75" customHeight="1" x14ac:dyDescent="0.2">
      <c r="A200" s="15" t="s">
        <v>236</v>
      </c>
      <c r="B200" s="14" t="s">
        <v>185</v>
      </c>
      <c r="C200" s="49" t="s">
        <v>97</v>
      </c>
      <c r="D200" s="49" t="s">
        <v>233</v>
      </c>
    </row>
    <row r="201" spans="1:4" x14ac:dyDescent="0.2">
      <c r="A201" s="69" t="s">
        <v>235</v>
      </c>
      <c r="B201" s="92" t="s">
        <v>229</v>
      </c>
      <c r="C201" s="91" t="s">
        <v>229</v>
      </c>
      <c r="D201" s="90" t="s">
        <v>229</v>
      </c>
    </row>
    <row r="202" spans="1:4" x14ac:dyDescent="0.2">
      <c r="A202" s="89"/>
      <c r="B202" s="88"/>
      <c r="C202" s="87"/>
      <c r="D202" s="86"/>
    </row>
    <row r="203" spans="1:4" x14ac:dyDescent="0.2">
      <c r="A203" s="85"/>
      <c r="B203" s="84"/>
      <c r="C203" s="83"/>
      <c r="D203" s="82"/>
    </row>
    <row r="204" spans="1:4" x14ac:dyDescent="0.2">
      <c r="A204" s="81"/>
      <c r="B204" s="3">
        <f>SUM(B202:B203)</f>
        <v>0</v>
      </c>
      <c r="C204" s="150"/>
      <c r="D204" s="151"/>
    </row>
    <row r="205" spans="1:4" x14ac:dyDescent="0.2">
      <c r="A205" s="81"/>
      <c r="B205" s="81"/>
      <c r="C205" s="87"/>
      <c r="D205" s="87"/>
    </row>
    <row r="208" spans="1:4" ht="24" customHeight="1" x14ac:dyDescent="0.2">
      <c r="A208" s="15" t="s">
        <v>234</v>
      </c>
      <c r="B208" s="14" t="s">
        <v>185</v>
      </c>
      <c r="C208" s="49" t="s">
        <v>97</v>
      </c>
      <c r="D208" s="49" t="s">
        <v>233</v>
      </c>
    </row>
    <row r="209" spans="1:4" x14ac:dyDescent="0.2">
      <c r="A209" s="69" t="s">
        <v>232</v>
      </c>
      <c r="B209" s="92" t="s">
        <v>229</v>
      </c>
      <c r="C209" s="91" t="s">
        <v>229</v>
      </c>
      <c r="D209" s="90" t="s">
        <v>229</v>
      </c>
    </row>
    <row r="210" spans="1:4" x14ac:dyDescent="0.2">
      <c r="A210" s="89"/>
      <c r="B210" s="88"/>
      <c r="C210" s="87"/>
      <c r="D210" s="86"/>
    </row>
    <row r="211" spans="1:4" x14ac:dyDescent="0.2">
      <c r="A211" s="85"/>
      <c r="B211" s="84"/>
      <c r="C211" s="83"/>
      <c r="D211" s="82"/>
    </row>
    <row r="212" spans="1:4" x14ac:dyDescent="0.2">
      <c r="A212" s="81"/>
      <c r="B212" s="3">
        <f>SUM(B210:B211)</f>
        <v>0</v>
      </c>
      <c r="C212" s="150"/>
      <c r="D212" s="151"/>
    </row>
    <row r="216" spans="1:4" ht="24" customHeight="1" x14ac:dyDescent="0.2">
      <c r="A216" s="15" t="s">
        <v>231</v>
      </c>
      <c r="B216" s="14" t="s">
        <v>185</v>
      </c>
      <c r="C216" s="13" t="s">
        <v>97</v>
      </c>
      <c r="D216" s="13" t="s">
        <v>193</v>
      </c>
    </row>
    <row r="217" spans="1:4" x14ac:dyDescent="0.2">
      <c r="A217" s="69" t="s">
        <v>230</v>
      </c>
      <c r="B217" s="48" t="s">
        <v>229</v>
      </c>
      <c r="C217" s="48" t="s">
        <v>229</v>
      </c>
      <c r="D217" s="48" t="s">
        <v>229</v>
      </c>
    </row>
    <row r="218" spans="1:4" x14ac:dyDescent="0.2">
      <c r="A218" s="9"/>
      <c r="B218" s="43"/>
      <c r="C218" s="43">
        <v>0</v>
      </c>
      <c r="D218" s="43">
        <v>0</v>
      </c>
    </row>
    <row r="219" spans="1:4" x14ac:dyDescent="0.2">
      <c r="A219" s="6"/>
      <c r="B219" s="80"/>
      <c r="C219" s="80">
        <v>0</v>
      </c>
      <c r="D219" s="80">
        <v>0</v>
      </c>
    </row>
    <row r="220" spans="1:4" x14ac:dyDescent="0.2">
      <c r="B220" s="3">
        <f>SUM(B218:B219)</f>
        <v>0</v>
      </c>
      <c r="C220" s="150"/>
      <c r="D220" s="151"/>
    </row>
    <row r="223" spans="1:4" x14ac:dyDescent="0.2">
      <c r="A223" s="36" t="s">
        <v>228</v>
      </c>
    </row>
    <row r="224" spans="1:4" x14ac:dyDescent="0.2">
      <c r="A224" s="36"/>
    </row>
    <row r="225" spans="1:4" x14ac:dyDescent="0.2">
      <c r="A225" s="36" t="s">
        <v>227</v>
      </c>
    </row>
    <row r="226" spans="1:4" ht="24" customHeight="1" x14ac:dyDescent="0.2">
      <c r="A226" s="51" t="s">
        <v>226</v>
      </c>
      <c r="B226" s="50" t="s">
        <v>185</v>
      </c>
      <c r="C226" s="49" t="s">
        <v>194</v>
      </c>
      <c r="D226" s="49" t="s">
        <v>193</v>
      </c>
    </row>
    <row r="227" spans="1:4" x14ac:dyDescent="0.2">
      <c r="A227" s="12" t="s">
        <v>225</v>
      </c>
      <c r="B227" s="79">
        <f>+SUM(B228:B245)</f>
        <v>8838466.4899999984</v>
      </c>
      <c r="C227" s="48"/>
      <c r="D227" s="48"/>
    </row>
    <row r="228" spans="1:4" x14ac:dyDescent="0.2">
      <c r="A228" s="47" t="s">
        <v>224</v>
      </c>
      <c r="B228" s="43">
        <v>2966653</v>
      </c>
      <c r="C228" s="43"/>
      <c r="D228" s="43"/>
    </row>
    <row r="229" spans="1:4" x14ac:dyDescent="0.2">
      <c r="A229" s="68" t="s">
        <v>223</v>
      </c>
      <c r="B229" s="43">
        <v>4068812.36</v>
      </c>
      <c r="C229" s="43"/>
      <c r="D229" s="43"/>
    </row>
    <row r="230" spans="1:4" x14ac:dyDescent="0.2">
      <c r="A230" s="47" t="s">
        <v>222</v>
      </c>
      <c r="B230" s="43"/>
      <c r="C230" s="43"/>
      <c r="D230" s="43"/>
    </row>
    <row r="231" spans="1:4" x14ac:dyDescent="0.2">
      <c r="A231" s="47" t="s">
        <v>221</v>
      </c>
      <c r="B231" s="43">
        <v>238840</v>
      </c>
      <c r="C231" s="43"/>
      <c r="D231" s="43"/>
    </row>
    <row r="232" spans="1:4" x14ac:dyDescent="0.2">
      <c r="A232" s="47" t="s">
        <v>220</v>
      </c>
      <c r="B232" s="43"/>
      <c r="C232" s="43"/>
      <c r="D232" s="43"/>
    </row>
    <row r="233" spans="1:4" x14ac:dyDescent="0.2">
      <c r="A233" s="47" t="s">
        <v>219</v>
      </c>
      <c r="B233" s="43"/>
      <c r="C233" s="43"/>
      <c r="D233" s="43"/>
    </row>
    <row r="234" spans="1:4" x14ac:dyDescent="0.2">
      <c r="A234" s="47" t="s">
        <v>218</v>
      </c>
      <c r="B234" s="43">
        <v>28403.27</v>
      </c>
      <c r="C234" s="43"/>
      <c r="D234" s="43"/>
    </row>
    <row r="235" spans="1:4" x14ac:dyDescent="0.2">
      <c r="A235" s="47" t="s">
        <v>217</v>
      </c>
      <c r="B235" s="43"/>
      <c r="C235" s="43"/>
      <c r="D235" s="43"/>
    </row>
    <row r="236" spans="1:4" x14ac:dyDescent="0.2">
      <c r="A236" s="47" t="s">
        <v>216</v>
      </c>
      <c r="B236" s="43"/>
      <c r="C236" s="43"/>
      <c r="D236" s="43"/>
    </row>
    <row r="237" spans="1:4" x14ac:dyDescent="0.2">
      <c r="A237" s="47" t="s">
        <v>215</v>
      </c>
      <c r="B237" s="43"/>
      <c r="C237" s="43"/>
      <c r="D237" s="43"/>
    </row>
    <row r="238" spans="1:4" x14ac:dyDescent="0.2">
      <c r="A238" s="47" t="s">
        <v>214</v>
      </c>
      <c r="B238" s="43">
        <v>1702.33</v>
      </c>
      <c r="C238" s="43"/>
      <c r="D238" s="43"/>
    </row>
    <row r="239" spans="1:4" x14ac:dyDescent="0.2">
      <c r="A239" s="47" t="s">
        <v>213</v>
      </c>
      <c r="B239" s="43">
        <v>800000</v>
      </c>
      <c r="C239" s="43"/>
      <c r="D239" s="43"/>
    </row>
    <row r="240" spans="1:4" x14ac:dyDescent="0.2">
      <c r="A240" s="47" t="s">
        <v>212</v>
      </c>
      <c r="B240" s="43"/>
      <c r="C240" s="43"/>
      <c r="D240" s="43"/>
    </row>
    <row r="241" spans="1:4" x14ac:dyDescent="0.2">
      <c r="A241" s="47" t="s">
        <v>211</v>
      </c>
      <c r="B241" s="43"/>
      <c r="C241" s="43"/>
      <c r="D241" s="43"/>
    </row>
    <row r="242" spans="1:4" x14ac:dyDescent="0.2">
      <c r="A242" s="47" t="s">
        <v>210</v>
      </c>
      <c r="B242" s="43">
        <v>403954.53</v>
      </c>
      <c r="C242" s="43"/>
      <c r="D242" s="43"/>
    </row>
    <row r="243" spans="1:4" x14ac:dyDescent="0.2">
      <c r="A243" s="47" t="s">
        <v>209</v>
      </c>
      <c r="B243" s="43">
        <v>330101</v>
      </c>
      <c r="C243" s="43"/>
      <c r="D243" s="43"/>
    </row>
    <row r="244" spans="1:4" x14ac:dyDescent="0.2">
      <c r="A244" s="47" t="s">
        <v>208</v>
      </c>
      <c r="B244" s="43"/>
      <c r="C244" s="43"/>
      <c r="D244" s="43"/>
    </row>
    <row r="245" spans="1:4" x14ac:dyDescent="0.2">
      <c r="A245" s="47" t="s">
        <v>207</v>
      </c>
      <c r="B245" s="43"/>
      <c r="C245" s="43"/>
      <c r="D245" s="43"/>
    </row>
    <row r="246" spans="1:4" x14ac:dyDescent="0.2">
      <c r="A246" s="9"/>
      <c r="B246" s="43"/>
      <c r="C246" s="43"/>
      <c r="D246" s="43"/>
    </row>
    <row r="247" spans="1:4" x14ac:dyDescent="0.2">
      <c r="A247" s="9" t="s">
        <v>206</v>
      </c>
      <c r="B247" s="61">
        <f>+SUM(B248:B257)</f>
        <v>53487121.730000004</v>
      </c>
      <c r="C247" s="43"/>
      <c r="D247" s="43"/>
    </row>
    <row r="248" spans="1:4" x14ac:dyDescent="0.2">
      <c r="A248" s="47" t="s">
        <v>205</v>
      </c>
      <c r="B248" s="43"/>
      <c r="C248" s="43"/>
      <c r="D248" s="43"/>
    </row>
    <row r="249" spans="1:4" x14ac:dyDescent="0.2">
      <c r="A249" s="47" t="s">
        <v>204</v>
      </c>
      <c r="B249" s="43"/>
      <c r="C249" s="43"/>
      <c r="D249" s="43"/>
    </row>
    <row r="250" spans="1:4" x14ac:dyDescent="0.2">
      <c r="A250" s="47" t="s">
        <v>203</v>
      </c>
      <c r="B250" s="43"/>
      <c r="C250" s="43"/>
      <c r="D250" s="43"/>
    </row>
    <row r="251" spans="1:4" x14ac:dyDescent="0.2">
      <c r="A251" s="47" t="s">
        <v>202</v>
      </c>
      <c r="B251" s="43"/>
      <c r="C251" s="43"/>
      <c r="D251" s="43"/>
    </row>
    <row r="252" spans="1:4" x14ac:dyDescent="0.2">
      <c r="A252" s="47" t="s">
        <v>201</v>
      </c>
      <c r="B252" s="43">
        <v>19577087.800000001</v>
      </c>
      <c r="C252" s="43"/>
      <c r="D252" s="43"/>
    </row>
    <row r="253" spans="1:4" x14ac:dyDescent="0.2">
      <c r="A253" s="47" t="s">
        <v>200</v>
      </c>
      <c r="B253" s="43">
        <v>1403307.09</v>
      </c>
      <c r="C253" s="43"/>
      <c r="D253" s="43"/>
    </row>
    <row r="254" spans="1:4" x14ac:dyDescent="0.2">
      <c r="A254" s="47" t="s">
        <v>199</v>
      </c>
      <c r="B254" s="43">
        <v>32438171.600000001</v>
      </c>
      <c r="C254" s="43"/>
      <c r="D254" s="43"/>
    </row>
    <row r="255" spans="1:4" x14ac:dyDescent="0.2">
      <c r="A255" s="47" t="s">
        <v>198</v>
      </c>
      <c r="B255" s="43">
        <v>68555.240000000005</v>
      </c>
      <c r="C255" s="43"/>
      <c r="D255" s="43"/>
    </row>
    <row r="256" spans="1:4" x14ac:dyDescent="0.2">
      <c r="A256" s="47" t="s">
        <v>197</v>
      </c>
      <c r="B256" s="43"/>
      <c r="C256" s="43"/>
      <c r="D256" s="43"/>
    </row>
    <row r="257" spans="1:4" x14ac:dyDescent="0.2">
      <c r="A257" s="47" t="s">
        <v>196</v>
      </c>
      <c r="B257" s="43"/>
      <c r="C257" s="43"/>
      <c r="D257" s="43"/>
    </row>
    <row r="258" spans="1:4" x14ac:dyDescent="0.2">
      <c r="A258" s="54"/>
      <c r="B258" s="43"/>
      <c r="C258" s="43"/>
      <c r="D258" s="43"/>
    </row>
    <row r="259" spans="1:4" x14ac:dyDescent="0.2">
      <c r="A259" s="78"/>
      <c r="B259" s="66">
        <f>+B247+B227</f>
        <v>62325588.219999999</v>
      </c>
      <c r="C259" s="77"/>
      <c r="D259" s="77"/>
    </row>
    <row r="262" spans="1:4" ht="24.75" customHeight="1" x14ac:dyDescent="0.2">
      <c r="A262" s="51" t="s">
        <v>195</v>
      </c>
      <c r="B262" s="50" t="s">
        <v>185</v>
      </c>
      <c r="C262" s="49" t="s">
        <v>194</v>
      </c>
      <c r="D262" s="49" t="s">
        <v>193</v>
      </c>
    </row>
    <row r="263" spans="1:4" x14ac:dyDescent="0.2">
      <c r="A263" s="12" t="s">
        <v>192</v>
      </c>
      <c r="B263" s="55">
        <f>+B264+B266</f>
        <v>151349.45000000001</v>
      </c>
      <c r="C263" s="48"/>
      <c r="D263" s="48"/>
    </row>
    <row r="264" spans="1:4" x14ac:dyDescent="0.2">
      <c r="A264" s="47" t="s">
        <v>191</v>
      </c>
      <c r="B264" s="43">
        <v>151342.92000000001</v>
      </c>
      <c r="C264" s="43"/>
      <c r="D264" s="43"/>
    </row>
    <row r="265" spans="1:4" x14ac:dyDescent="0.2">
      <c r="A265" s="47" t="s">
        <v>190</v>
      </c>
      <c r="B265" s="43">
        <v>151342.92000000001</v>
      </c>
      <c r="C265" s="43"/>
      <c r="D265" s="43"/>
    </row>
    <row r="266" spans="1:4" x14ac:dyDescent="0.2">
      <c r="A266" s="47" t="s">
        <v>189</v>
      </c>
      <c r="B266" s="43">
        <v>6.53</v>
      </c>
      <c r="C266" s="43"/>
      <c r="D266" s="43"/>
    </row>
    <row r="267" spans="1:4" x14ac:dyDescent="0.2">
      <c r="A267" s="47" t="s">
        <v>188</v>
      </c>
      <c r="B267" s="43">
        <v>6.53</v>
      </c>
      <c r="C267" s="43"/>
      <c r="D267" s="43"/>
    </row>
    <row r="268" spans="1:4" x14ac:dyDescent="0.2">
      <c r="A268" s="9"/>
      <c r="B268" s="43"/>
      <c r="C268" s="43"/>
      <c r="D268" s="43"/>
    </row>
    <row r="269" spans="1:4" x14ac:dyDescent="0.2">
      <c r="A269" s="6"/>
      <c r="B269" s="41"/>
      <c r="C269" s="41"/>
      <c r="D269" s="41"/>
    </row>
    <row r="270" spans="1:4" x14ac:dyDescent="0.2">
      <c r="A270" s="38"/>
      <c r="B270" s="40">
        <v>151349.45000000001</v>
      </c>
      <c r="C270" s="150"/>
      <c r="D270" s="151"/>
    </row>
    <row r="271" spans="1:4" x14ac:dyDescent="0.2">
      <c r="A271" s="38"/>
      <c r="B271" s="37"/>
      <c r="C271" s="37"/>
      <c r="D271" s="37"/>
    </row>
    <row r="273" spans="1:6" x14ac:dyDescent="0.2">
      <c r="A273" s="36" t="s">
        <v>187</v>
      </c>
    </row>
    <row r="275" spans="1:6" ht="26.25" customHeight="1" x14ac:dyDescent="0.2">
      <c r="A275" s="51" t="s">
        <v>186</v>
      </c>
      <c r="B275" s="50" t="s">
        <v>185</v>
      </c>
      <c r="C275" s="49" t="s">
        <v>184</v>
      </c>
      <c r="D275" s="49" t="s">
        <v>183</v>
      </c>
    </row>
    <row r="276" spans="1:6" x14ac:dyDescent="0.2">
      <c r="A276" s="12" t="s">
        <v>182</v>
      </c>
      <c r="B276" s="55">
        <f>SUM(B277:B346)</f>
        <v>40493937.249999993</v>
      </c>
      <c r="C276" s="76">
        <v>100</v>
      </c>
      <c r="D276" s="48">
        <v>0</v>
      </c>
    </row>
    <row r="277" spans="1:6" x14ac:dyDescent="0.2">
      <c r="A277" s="43" t="s">
        <v>181</v>
      </c>
      <c r="B277" s="43">
        <v>5346475.6900000004</v>
      </c>
      <c r="C277" s="43">
        <v>0.13203151022317547</v>
      </c>
      <c r="D277" s="43"/>
      <c r="F277" s="71"/>
    </row>
    <row r="278" spans="1:6" x14ac:dyDescent="0.2">
      <c r="A278" s="43" t="s">
        <v>180</v>
      </c>
      <c r="B278" s="43">
        <v>875549.63</v>
      </c>
      <c r="C278" s="43">
        <v>2.1621746104720903E-2</v>
      </c>
      <c r="D278" s="43"/>
      <c r="F278" s="71"/>
    </row>
    <row r="279" spans="1:6" x14ac:dyDescent="0.2">
      <c r="A279" s="43" t="s">
        <v>179</v>
      </c>
      <c r="B279" s="43">
        <v>11060.75</v>
      </c>
      <c r="C279" s="43">
        <v>2.7314582752755172E-4</v>
      </c>
      <c r="D279" s="43"/>
      <c r="F279" s="71"/>
    </row>
    <row r="280" spans="1:6" x14ac:dyDescent="0.2">
      <c r="A280" s="43" t="s">
        <v>178</v>
      </c>
      <c r="B280" s="43">
        <v>460493.55</v>
      </c>
      <c r="C280" s="43">
        <v>1.1371913458477049E-2</v>
      </c>
      <c r="D280" s="43"/>
      <c r="F280" s="71"/>
    </row>
    <row r="281" spans="1:6" x14ac:dyDescent="0.2">
      <c r="A281" s="43" t="s">
        <v>177</v>
      </c>
      <c r="B281" s="43">
        <v>4173641.8</v>
      </c>
      <c r="C281" s="43">
        <v>0.10306831302258712</v>
      </c>
      <c r="D281" s="43"/>
      <c r="F281" s="71"/>
    </row>
    <row r="282" spans="1:6" x14ac:dyDescent="0.2">
      <c r="A282" s="43" t="s">
        <v>176</v>
      </c>
      <c r="B282" s="43">
        <v>2643467.27</v>
      </c>
      <c r="C282" s="43">
        <v>6.5280569130135663E-2</v>
      </c>
      <c r="D282" s="43"/>
      <c r="F282" s="71"/>
    </row>
    <row r="283" spans="1:6" x14ac:dyDescent="0.2">
      <c r="A283" s="43" t="s">
        <v>175</v>
      </c>
      <c r="B283" s="43">
        <v>137967.63</v>
      </c>
      <c r="C283" s="43">
        <v>3.4071181853278548E-3</v>
      </c>
      <c r="D283" s="43"/>
      <c r="F283" s="71"/>
    </row>
    <row r="284" spans="1:6" x14ac:dyDescent="0.2">
      <c r="A284" s="43" t="s">
        <v>174</v>
      </c>
      <c r="B284" s="43">
        <v>92399.67</v>
      </c>
      <c r="C284" s="43">
        <v>2.2818149153920569E-3</v>
      </c>
      <c r="D284" s="43"/>
      <c r="F284" s="71"/>
    </row>
    <row r="285" spans="1:6" x14ac:dyDescent="0.2">
      <c r="A285" s="43" t="s">
        <v>173</v>
      </c>
      <c r="B285" s="43">
        <v>3315814.68</v>
      </c>
      <c r="C285" s="43">
        <v>8.1884225273747641E-2</v>
      </c>
      <c r="D285" s="43"/>
      <c r="F285" s="71"/>
    </row>
    <row r="286" spans="1:6" x14ac:dyDescent="0.2">
      <c r="A286" s="43" t="s">
        <v>172</v>
      </c>
      <c r="B286" s="43">
        <v>12999.4</v>
      </c>
      <c r="C286" s="43">
        <v>3.2102089554159128E-4</v>
      </c>
      <c r="D286" s="43"/>
      <c r="F286" s="71"/>
    </row>
    <row r="287" spans="1:6" x14ac:dyDescent="0.2">
      <c r="A287" s="43" t="s">
        <v>171</v>
      </c>
      <c r="B287" s="43">
        <v>2624597.12</v>
      </c>
      <c r="C287" s="43">
        <v>6.4814569741548173E-2</v>
      </c>
      <c r="D287" s="43"/>
      <c r="F287" s="71"/>
    </row>
    <row r="288" spans="1:6" x14ac:dyDescent="0.2">
      <c r="A288" s="43" t="s">
        <v>170</v>
      </c>
      <c r="B288" s="43">
        <v>59835.24</v>
      </c>
      <c r="C288" s="43">
        <v>1.47763453157423E-3</v>
      </c>
      <c r="D288" s="43"/>
      <c r="E288" s="56"/>
      <c r="F288" s="75"/>
    </row>
    <row r="289" spans="1:6" x14ac:dyDescent="0.2">
      <c r="A289" s="43" t="s">
        <v>169</v>
      </c>
      <c r="B289" s="43">
        <v>25105.35</v>
      </c>
      <c r="C289" s="43">
        <v>6.1997799436013109E-4</v>
      </c>
      <c r="D289" s="43"/>
      <c r="F289" s="71"/>
    </row>
    <row r="290" spans="1:6" x14ac:dyDescent="0.2">
      <c r="A290" s="43" t="s">
        <v>168</v>
      </c>
      <c r="B290" s="43">
        <v>7891.96</v>
      </c>
      <c r="C290" s="43">
        <v>1.9489238478532985E-4</v>
      </c>
      <c r="D290" s="43"/>
      <c r="F290" s="71"/>
    </row>
    <row r="291" spans="1:6" x14ac:dyDescent="0.2">
      <c r="A291" s="43" t="s">
        <v>167</v>
      </c>
      <c r="B291" s="43">
        <v>5364.2</v>
      </c>
      <c r="C291" s="43">
        <v>1.3246921303015555E-4</v>
      </c>
      <c r="D291" s="43"/>
      <c r="F291" s="71"/>
    </row>
    <row r="292" spans="1:6" x14ac:dyDescent="0.2">
      <c r="A292" s="43" t="s">
        <v>166</v>
      </c>
      <c r="B292" s="43">
        <v>11083.76</v>
      </c>
      <c r="C292" s="43">
        <v>2.7371406073880856E-4</v>
      </c>
      <c r="D292" s="43"/>
      <c r="F292" s="71"/>
    </row>
    <row r="293" spans="1:6" x14ac:dyDescent="0.2">
      <c r="A293" s="43" t="s">
        <v>165</v>
      </c>
      <c r="B293" s="43">
        <v>1085.22</v>
      </c>
      <c r="C293" s="43">
        <v>2.6799567384621269E-5</v>
      </c>
      <c r="D293" s="43"/>
      <c r="F293" s="71"/>
    </row>
    <row r="294" spans="1:6" x14ac:dyDescent="0.2">
      <c r="A294" s="43" t="s">
        <v>164</v>
      </c>
      <c r="B294" s="43">
        <v>5954</v>
      </c>
      <c r="C294" s="43">
        <v>1.4703435635911153E-4</v>
      </c>
      <c r="D294" s="43"/>
      <c r="F294" s="71"/>
    </row>
    <row r="295" spans="1:6" x14ac:dyDescent="0.2">
      <c r="A295" s="43" t="s">
        <v>163</v>
      </c>
      <c r="B295" s="43">
        <v>17062.09</v>
      </c>
      <c r="C295" s="43">
        <v>4.2134924778153065E-4</v>
      </c>
      <c r="D295" s="43"/>
      <c r="F295" s="71"/>
    </row>
    <row r="296" spans="1:6" x14ac:dyDescent="0.2">
      <c r="A296" s="43" t="s">
        <v>162</v>
      </c>
      <c r="B296" s="43">
        <v>3883.99</v>
      </c>
      <c r="C296" s="43">
        <v>9.5915345944780925E-5</v>
      </c>
      <c r="D296" s="43"/>
      <c r="F296" s="71"/>
    </row>
    <row r="297" spans="1:6" x14ac:dyDescent="0.2">
      <c r="A297" s="43" t="s">
        <v>161</v>
      </c>
      <c r="B297" s="43">
        <v>672.8</v>
      </c>
      <c r="C297" s="43">
        <v>1.6614832878469975E-5</v>
      </c>
      <c r="D297" s="43"/>
      <c r="F297" s="71"/>
    </row>
    <row r="298" spans="1:6" x14ac:dyDescent="0.2">
      <c r="A298" s="43" t="s">
        <v>160</v>
      </c>
      <c r="B298" s="43">
        <v>1763.2</v>
      </c>
      <c r="C298" s="43">
        <v>4.3542320647024771E-5</v>
      </c>
      <c r="D298" s="43"/>
      <c r="F298" s="71"/>
    </row>
    <row r="299" spans="1:6" x14ac:dyDescent="0.2">
      <c r="A299" s="43" t="s">
        <v>159</v>
      </c>
      <c r="B299" s="43">
        <v>18566.36</v>
      </c>
      <c r="C299" s="43">
        <v>4.5849727788571621E-4</v>
      </c>
      <c r="D299" s="43"/>
      <c r="F299" s="71"/>
    </row>
    <row r="300" spans="1:6" x14ac:dyDescent="0.2">
      <c r="A300" s="43" t="s">
        <v>158</v>
      </c>
      <c r="B300" s="43">
        <v>10523.81</v>
      </c>
      <c r="C300" s="43">
        <v>2.5988606479603315E-4</v>
      </c>
      <c r="D300" s="43"/>
      <c r="F300" s="71"/>
    </row>
    <row r="301" spans="1:6" x14ac:dyDescent="0.2">
      <c r="A301" s="43" t="s">
        <v>157</v>
      </c>
      <c r="B301" s="43">
        <v>6624.5</v>
      </c>
      <c r="C301" s="43">
        <v>1.6359239061151064E-4</v>
      </c>
      <c r="D301" s="43"/>
      <c r="F301" s="71"/>
    </row>
    <row r="302" spans="1:6" x14ac:dyDescent="0.2">
      <c r="A302" s="43" t="s">
        <v>156</v>
      </c>
      <c r="B302" s="43">
        <v>5793.14</v>
      </c>
      <c r="C302" s="43">
        <v>1.4306190984182457E-4</v>
      </c>
      <c r="D302" s="43"/>
      <c r="F302" s="71"/>
    </row>
    <row r="303" spans="1:6" x14ac:dyDescent="0.2">
      <c r="A303" s="43" t="s">
        <v>155</v>
      </c>
      <c r="B303" s="43">
        <v>1570.24</v>
      </c>
      <c r="C303" s="43">
        <v>3.877716287022696E-5</v>
      </c>
      <c r="D303" s="43"/>
      <c r="F303" s="71"/>
    </row>
    <row r="304" spans="1:6" x14ac:dyDescent="0.2">
      <c r="A304" s="43" t="s">
        <v>154</v>
      </c>
      <c r="B304" s="43">
        <v>186196.6</v>
      </c>
      <c r="C304" s="43">
        <v>4.5981352430727153E-3</v>
      </c>
      <c r="D304" s="43"/>
      <c r="F304" s="71"/>
    </row>
    <row r="305" spans="1:6" x14ac:dyDescent="0.2">
      <c r="A305" s="43" t="s">
        <v>153</v>
      </c>
      <c r="B305" s="43">
        <v>3704.19</v>
      </c>
      <c r="C305" s="43">
        <v>9.1475175089327749E-5</v>
      </c>
      <c r="D305" s="43"/>
      <c r="F305" s="71"/>
    </row>
    <row r="306" spans="1:6" x14ac:dyDescent="0.2">
      <c r="A306" s="43" t="s">
        <v>152</v>
      </c>
      <c r="B306" s="43">
        <v>3688.36</v>
      </c>
      <c r="C306" s="43">
        <v>9.1084252371631281E-5</v>
      </c>
      <c r="D306" s="43"/>
      <c r="F306" s="71"/>
    </row>
    <row r="307" spans="1:6" x14ac:dyDescent="0.2">
      <c r="A307" s="43" t="s">
        <v>151</v>
      </c>
      <c r="B307" s="43">
        <v>348</v>
      </c>
      <c r="C307" s="43">
        <v>8.5938790750706786E-6</v>
      </c>
      <c r="D307" s="43"/>
      <c r="F307" s="71"/>
    </row>
    <row r="308" spans="1:6" x14ac:dyDescent="0.2">
      <c r="A308" s="43" t="s">
        <v>150</v>
      </c>
      <c r="B308" s="43">
        <v>6619</v>
      </c>
      <c r="C308" s="43">
        <v>1.6345656781003684E-4</v>
      </c>
      <c r="D308" s="43"/>
      <c r="F308" s="71"/>
    </row>
    <row r="309" spans="1:6" x14ac:dyDescent="0.2">
      <c r="A309" s="43" t="s">
        <v>149</v>
      </c>
      <c r="B309" s="43">
        <v>3502.04</v>
      </c>
      <c r="C309" s="43">
        <v>8.6483069758794585E-5</v>
      </c>
      <c r="D309" s="43"/>
      <c r="F309" s="71"/>
    </row>
    <row r="310" spans="1:6" x14ac:dyDescent="0.2">
      <c r="A310" s="43" t="s">
        <v>148</v>
      </c>
      <c r="B310" s="43">
        <v>9216.1200000000008</v>
      </c>
      <c r="C310" s="43">
        <v>2.2759258856707007E-4</v>
      </c>
      <c r="D310" s="43"/>
      <c r="F310" s="71"/>
    </row>
    <row r="311" spans="1:6" x14ac:dyDescent="0.2">
      <c r="A311" s="43" t="s">
        <v>147</v>
      </c>
      <c r="B311" s="43">
        <v>2227237</v>
      </c>
      <c r="C311" s="43">
        <v>5.5001739797480437E-2</v>
      </c>
      <c r="D311" s="43"/>
      <c r="F311" s="71"/>
    </row>
    <row r="312" spans="1:6" x14ac:dyDescent="0.2">
      <c r="A312" s="43" t="s">
        <v>146</v>
      </c>
      <c r="B312" s="43">
        <v>1991.56</v>
      </c>
      <c r="C312" s="43">
        <v>4.91816833642177E-5</v>
      </c>
      <c r="D312" s="43"/>
      <c r="F312" s="71"/>
    </row>
    <row r="313" spans="1:6" x14ac:dyDescent="0.2">
      <c r="A313" s="43" t="s">
        <v>145</v>
      </c>
      <c r="B313" s="43">
        <v>376348.96</v>
      </c>
      <c r="C313" s="43">
        <v>9.2939581961741721E-3</v>
      </c>
      <c r="D313" s="43"/>
      <c r="F313" s="71"/>
    </row>
    <row r="314" spans="1:6" x14ac:dyDescent="0.2">
      <c r="A314" s="43" t="s">
        <v>144</v>
      </c>
      <c r="B314" s="43">
        <v>81188.88</v>
      </c>
      <c r="C314" s="43">
        <v>2.0049638418402995E-3</v>
      </c>
      <c r="D314" s="43"/>
      <c r="F314" s="71"/>
    </row>
    <row r="315" spans="1:6" x14ac:dyDescent="0.2">
      <c r="A315" s="43" t="s">
        <v>143</v>
      </c>
      <c r="B315" s="43">
        <v>24466.71</v>
      </c>
      <c r="C315" s="43">
        <v>6.0420674455408758E-4</v>
      </c>
      <c r="D315" s="43"/>
      <c r="F315" s="71"/>
    </row>
    <row r="316" spans="1:6" x14ac:dyDescent="0.2">
      <c r="A316" s="43" t="s">
        <v>142</v>
      </c>
      <c r="B316" s="43">
        <v>43275.47</v>
      </c>
      <c r="C316" s="43">
        <v>1.0686901037265772E-3</v>
      </c>
      <c r="D316" s="43"/>
      <c r="F316" s="71"/>
    </row>
    <row r="317" spans="1:6" x14ac:dyDescent="0.2">
      <c r="A317" s="43" t="s">
        <v>141</v>
      </c>
      <c r="B317" s="43">
        <v>840.85</v>
      </c>
      <c r="C317" s="43">
        <v>2.0764836839865459E-5</v>
      </c>
      <c r="D317" s="43"/>
      <c r="E317" s="56"/>
      <c r="F317" s="75"/>
    </row>
    <row r="318" spans="1:6" x14ac:dyDescent="0.2">
      <c r="A318" s="43" t="s">
        <v>140</v>
      </c>
      <c r="B318" s="43">
        <v>1223.8399999999999</v>
      </c>
      <c r="C318" s="43">
        <v>3.0222795882857753E-5</v>
      </c>
      <c r="D318" s="43"/>
      <c r="F318" s="71"/>
    </row>
    <row r="319" spans="1:6" x14ac:dyDescent="0.2">
      <c r="A319" s="43" t="s">
        <v>139</v>
      </c>
      <c r="B319" s="43">
        <v>1104.76</v>
      </c>
      <c r="C319" s="43">
        <v>2.7282108755675524E-5</v>
      </c>
      <c r="D319" s="43"/>
      <c r="F319" s="71"/>
    </row>
    <row r="320" spans="1:6" x14ac:dyDescent="0.2">
      <c r="A320" s="43" t="s">
        <v>138</v>
      </c>
      <c r="B320" s="43">
        <v>29774.44</v>
      </c>
      <c r="C320" s="43">
        <v>7.3528142783892928E-4</v>
      </c>
      <c r="D320" s="43"/>
      <c r="F320" s="71"/>
    </row>
    <row r="321" spans="1:6" x14ac:dyDescent="0.2">
      <c r="A321" s="43" t="s">
        <v>137</v>
      </c>
      <c r="B321" s="43">
        <v>825336.4</v>
      </c>
      <c r="C321" s="43">
        <v>2.0381727637511962E-2</v>
      </c>
      <c r="D321" s="43"/>
      <c r="F321" s="71"/>
    </row>
    <row r="322" spans="1:6" x14ac:dyDescent="0.2">
      <c r="A322" s="43" t="s">
        <v>136</v>
      </c>
      <c r="B322" s="43">
        <v>55417.5</v>
      </c>
      <c r="C322" s="43">
        <v>1.3685382001227854E-3</v>
      </c>
      <c r="D322" s="43"/>
      <c r="F322" s="71"/>
    </row>
    <row r="323" spans="1:6" x14ac:dyDescent="0.2">
      <c r="A323" s="43" t="s">
        <v>135</v>
      </c>
      <c r="B323" s="43">
        <v>53555.5</v>
      </c>
      <c r="C323" s="43">
        <v>1.3225560080601946E-3</v>
      </c>
      <c r="D323" s="43"/>
      <c r="F323" s="71"/>
    </row>
    <row r="324" spans="1:6" x14ac:dyDescent="0.2">
      <c r="A324" s="43" t="s">
        <v>134</v>
      </c>
      <c r="B324" s="43">
        <v>12803.06</v>
      </c>
      <c r="C324" s="43">
        <v>3.1617226847952408E-4</v>
      </c>
      <c r="D324" s="43"/>
      <c r="F324" s="71"/>
    </row>
    <row r="325" spans="1:6" x14ac:dyDescent="0.2">
      <c r="A325" s="43" t="s">
        <v>133</v>
      </c>
      <c r="B325" s="43">
        <v>128226.17</v>
      </c>
      <c r="C325" s="43">
        <v>3.1665522966651018E-3</v>
      </c>
      <c r="D325" s="43"/>
      <c r="F325" s="71"/>
    </row>
    <row r="326" spans="1:6" x14ac:dyDescent="0.2">
      <c r="A326" s="43" t="s">
        <v>132</v>
      </c>
      <c r="B326" s="43">
        <v>122554.34</v>
      </c>
      <c r="C326" s="43">
        <v>3.0264861439226933E-3</v>
      </c>
      <c r="D326" s="43"/>
      <c r="F326" s="71"/>
    </row>
    <row r="327" spans="1:6" x14ac:dyDescent="0.2">
      <c r="A327" s="43" t="s">
        <v>131</v>
      </c>
      <c r="B327" s="43">
        <v>7173.07</v>
      </c>
      <c r="C327" s="43">
        <v>1.7713935683050927E-4</v>
      </c>
      <c r="D327" s="43"/>
      <c r="F327" s="71"/>
    </row>
    <row r="328" spans="1:6" x14ac:dyDescent="0.2">
      <c r="A328" s="43" t="s">
        <v>130</v>
      </c>
      <c r="B328" s="43">
        <v>59696.5</v>
      </c>
      <c r="C328" s="43">
        <v>1.4742083396694159E-3</v>
      </c>
      <c r="D328" s="43"/>
      <c r="F328" s="71"/>
    </row>
    <row r="329" spans="1:6" x14ac:dyDescent="0.2">
      <c r="A329" s="43" t="s">
        <v>129</v>
      </c>
      <c r="B329" s="43">
        <v>1058983.82</v>
      </c>
      <c r="C329" s="43">
        <v>2.6151663481426477E-2</v>
      </c>
      <c r="D329" s="43"/>
      <c r="F329" s="71"/>
    </row>
    <row r="330" spans="1:6" x14ac:dyDescent="0.2">
      <c r="A330" s="43" t="s">
        <v>128</v>
      </c>
      <c r="B330" s="43">
        <v>450658.96</v>
      </c>
      <c r="C330" s="43">
        <v>1.1129047719359523E-2</v>
      </c>
      <c r="D330" s="43"/>
      <c r="F330" s="71"/>
    </row>
    <row r="331" spans="1:6" x14ac:dyDescent="0.2">
      <c r="A331" s="43" t="s">
        <v>127</v>
      </c>
      <c r="B331" s="43">
        <v>887595.41</v>
      </c>
      <c r="C331" s="43">
        <v>2.1919217302091318E-2</v>
      </c>
      <c r="D331" s="43"/>
      <c r="F331" s="71"/>
    </row>
    <row r="332" spans="1:6" x14ac:dyDescent="0.2">
      <c r="A332" s="43" t="s">
        <v>126</v>
      </c>
      <c r="B332" s="43">
        <v>1730073.2</v>
      </c>
      <c r="C332" s="43">
        <v>4.2724252505231514E-2</v>
      </c>
      <c r="D332" s="43"/>
      <c r="F332" s="71"/>
    </row>
    <row r="333" spans="1:6" x14ac:dyDescent="0.2">
      <c r="A333" s="43" t="s">
        <v>125</v>
      </c>
      <c r="B333" s="43">
        <v>67976</v>
      </c>
      <c r="C333" s="43">
        <v>1.6786710459971391E-3</v>
      </c>
      <c r="D333" s="43"/>
      <c r="F333" s="71"/>
    </row>
    <row r="334" spans="1:6" x14ac:dyDescent="0.2">
      <c r="A334" s="43" t="s">
        <v>124</v>
      </c>
      <c r="B334" s="43">
        <v>4012</v>
      </c>
      <c r="C334" s="43">
        <v>9.9076559911447012E-5</v>
      </c>
      <c r="D334" s="43"/>
      <c r="F334" s="71"/>
    </row>
    <row r="335" spans="1:6" x14ac:dyDescent="0.2">
      <c r="A335" s="43" t="s">
        <v>123</v>
      </c>
      <c r="B335" s="43">
        <v>18046.669999999998</v>
      </c>
      <c r="C335" s="43">
        <v>4.4566350484972914E-4</v>
      </c>
      <c r="D335" s="43"/>
      <c r="E335" s="74"/>
      <c r="F335" s="71"/>
    </row>
    <row r="336" spans="1:6" x14ac:dyDescent="0.2">
      <c r="A336" s="43" t="s">
        <v>122</v>
      </c>
      <c r="B336" s="43">
        <v>19170.099999999999</v>
      </c>
      <c r="C336" s="43">
        <v>4.7340667027877123E-4</v>
      </c>
      <c r="D336" s="43"/>
      <c r="F336" s="71"/>
    </row>
    <row r="337" spans="1:6" x14ac:dyDescent="0.2">
      <c r="A337" s="43" t="s">
        <v>121</v>
      </c>
      <c r="B337" s="43">
        <v>8632</v>
      </c>
      <c r="C337" s="43">
        <v>2.1316771314945429E-4</v>
      </c>
      <c r="D337" s="43"/>
      <c r="F337" s="71"/>
    </row>
    <row r="338" spans="1:6" x14ac:dyDescent="0.2">
      <c r="A338" s="43" t="s">
        <v>120</v>
      </c>
      <c r="B338" s="43">
        <v>3563.32</v>
      </c>
      <c r="C338" s="43">
        <v>8.7996382717761063E-5</v>
      </c>
      <c r="D338" s="43"/>
      <c r="F338" s="71"/>
    </row>
    <row r="339" spans="1:6" x14ac:dyDescent="0.2">
      <c r="A339" s="73" t="s">
        <v>119</v>
      </c>
      <c r="B339" s="43">
        <v>10250851.99</v>
      </c>
      <c r="C339" s="43">
        <v>0.25314535177732073</v>
      </c>
      <c r="D339" s="43"/>
      <c r="F339" s="71"/>
    </row>
    <row r="340" spans="1:6" x14ac:dyDescent="0.2">
      <c r="A340" s="43" t="s">
        <v>118</v>
      </c>
      <c r="B340" s="43">
        <v>259034.51</v>
      </c>
      <c r="C340" s="43">
        <v>6.3968714230177763E-3</v>
      </c>
      <c r="D340" s="43"/>
      <c r="F340" s="71"/>
    </row>
    <row r="341" spans="1:6" x14ac:dyDescent="0.2">
      <c r="A341" s="43" t="s">
        <v>117</v>
      </c>
      <c r="B341" s="43">
        <v>1253696.72</v>
      </c>
      <c r="C341" s="43">
        <v>3.0960109219806731E-2</v>
      </c>
      <c r="D341" s="43"/>
      <c r="F341" s="71"/>
    </row>
    <row r="342" spans="1:6" x14ac:dyDescent="0.2">
      <c r="A342" s="43" t="s">
        <v>116</v>
      </c>
      <c r="B342" s="43">
        <v>13522.26</v>
      </c>
      <c r="C342" s="43">
        <v>3.3393295190133683E-4</v>
      </c>
      <c r="D342" s="43"/>
      <c r="F342" s="71"/>
    </row>
    <row r="343" spans="1:6" x14ac:dyDescent="0.2">
      <c r="A343" s="43" t="s">
        <v>115</v>
      </c>
      <c r="B343" s="43">
        <v>4849.3</v>
      </c>
      <c r="C343" s="43">
        <v>1.1975372930672482E-4</v>
      </c>
      <c r="D343" s="43"/>
      <c r="F343" s="71"/>
    </row>
    <row r="344" spans="1:6" x14ac:dyDescent="0.2">
      <c r="A344" s="73" t="s">
        <v>114</v>
      </c>
      <c r="B344" s="43">
        <v>315320.46000000002</v>
      </c>
      <c r="C344" s="43">
        <v>7.7868560434932784E-3</v>
      </c>
      <c r="D344" s="43"/>
      <c r="F344" s="71"/>
    </row>
    <row r="345" spans="1:6" x14ac:dyDescent="0.2">
      <c r="A345" s="43" t="s">
        <v>113</v>
      </c>
      <c r="B345" s="43">
        <v>5214.16</v>
      </c>
      <c r="C345" s="43">
        <v>1.2876396700594979E-4</v>
      </c>
      <c r="D345" s="43"/>
      <c r="F345" s="71"/>
    </row>
    <row r="346" spans="1:6" x14ac:dyDescent="0.2">
      <c r="A346" s="54"/>
      <c r="B346" s="41"/>
      <c r="C346" s="72"/>
      <c r="D346" s="41"/>
      <c r="F346" s="71"/>
    </row>
    <row r="347" spans="1:6" x14ac:dyDescent="0.2">
      <c r="A347" s="52"/>
      <c r="B347" s="40">
        <v>40493937.249999993</v>
      </c>
      <c r="C347" s="40">
        <v>100</v>
      </c>
      <c r="D347" s="49"/>
      <c r="F347" s="71"/>
    </row>
    <row r="348" spans="1:6" x14ac:dyDescent="0.2">
      <c r="B348" s="56"/>
      <c r="C348" s="56"/>
    </row>
    <row r="350" spans="1:6" x14ac:dyDescent="0.2">
      <c r="A350" s="36" t="s">
        <v>112</v>
      </c>
    </row>
    <row r="352" spans="1:6" ht="28.5" customHeight="1" x14ac:dyDescent="0.2">
      <c r="A352" s="15" t="s">
        <v>111</v>
      </c>
      <c r="B352" s="14" t="s">
        <v>4</v>
      </c>
      <c r="C352" s="13" t="s">
        <v>3</v>
      </c>
      <c r="D352" s="13" t="s">
        <v>98</v>
      </c>
      <c r="E352" s="70" t="s">
        <v>110</v>
      </c>
      <c r="F352" s="14" t="s">
        <v>97</v>
      </c>
    </row>
    <row r="353" spans="1:6" x14ac:dyDescent="0.2">
      <c r="A353" s="69" t="s">
        <v>109</v>
      </c>
      <c r="B353" s="55">
        <f>SUM(B354:B362)</f>
        <v>146855718.05000001</v>
      </c>
      <c r="C353" s="55">
        <f>SUM(C354:C363)</f>
        <v>150152980.98000002</v>
      </c>
      <c r="D353" s="55">
        <f>SUM(D354:D363)</f>
        <v>3297262.9300000006</v>
      </c>
      <c r="E353" s="48">
        <v>0</v>
      </c>
      <c r="F353" s="10">
        <v>0</v>
      </c>
    </row>
    <row r="354" spans="1:6" x14ac:dyDescent="0.2">
      <c r="A354" s="68" t="s">
        <v>108</v>
      </c>
      <c r="B354" s="43">
        <v>-76387.429999999993</v>
      </c>
      <c r="C354" s="43">
        <v>-76387.429999999993</v>
      </c>
      <c r="D354" s="43">
        <v>0</v>
      </c>
      <c r="E354" s="43"/>
      <c r="F354" s="7"/>
    </row>
    <row r="355" spans="1:6" x14ac:dyDescent="0.2">
      <c r="A355" s="68" t="s">
        <v>107</v>
      </c>
      <c r="B355" s="43">
        <v>9679847.6300000008</v>
      </c>
      <c r="C355" s="43">
        <v>3297262.93</v>
      </c>
      <c r="D355" s="43">
        <v>-6382584.7000000002</v>
      </c>
      <c r="E355" s="43"/>
      <c r="F355" s="7"/>
    </row>
    <row r="356" spans="1:6" x14ac:dyDescent="0.2">
      <c r="A356" s="68" t="s">
        <v>106</v>
      </c>
      <c r="B356" s="43">
        <v>480280</v>
      </c>
      <c r="C356" s="43">
        <v>480280</v>
      </c>
      <c r="D356" s="43">
        <v>0</v>
      </c>
      <c r="E356" s="43"/>
      <c r="F356" s="7"/>
    </row>
    <row r="357" spans="1:6" x14ac:dyDescent="0.2">
      <c r="A357" s="68" t="s">
        <v>105</v>
      </c>
      <c r="B357" s="43">
        <v>1288427.8600000001</v>
      </c>
      <c r="C357" s="43">
        <v>1288427.8600000001</v>
      </c>
      <c r="D357" s="43">
        <v>0</v>
      </c>
      <c r="E357" s="43"/>
      <c r="F357" s="7"/>
    </row>
    <row r="358" spans="1:6" x14ac:dyDescent="0.2">
      <c r="A358" s="68" t="s">
        <v>104</v>
      </c>
      <c r="B358" s="43">
        <v>9507207.0500000007</v>
      </c>
      <c r="C358" s="43">
        <v>9507207.0500000007</v>
      </c>
      <c r="D358" s="43">
        <v>0</v>
      </c>
      <c r="E358" s="43"/>
      <c r="F358" s="7"/>
    </row>
    <row r="359" spans="1:6" x14ac:dyDescent="0.2">
      <c r="A359" s="68" t="s">
        <v>103</v>
      </c>
      <c r="B359" s="43">
        <v>103352909.43000001</v>
      </c>
      <c r="C359" s="43">
        <v>103352909.43000001</v>
      </c>
      <c r="D359" s="43">
        <v>0</v>
      </c>
      <c r="E359" s="43"/>
      <c r="F359" s="7"/>
    </row>
    <row r="360" spans="1:6" x14ac:dyDescent="0.2">
      <c r="A360" s="68" t="s">
        <v>102</v>
      </c>
      <c r="B360" s="43">
        <v>22623433.510000002</v>
      </c>
      <c r="C360" s="43">
        <v>32303281.140000001</v>
      </c>
      <c r="D360" s="43">
        <v>9679847.6300000008</v>
      </c>
      <c r="E360" s="43"/>
      <c r="F360" s="7"/>
    </row>
    <row r="361" spans="1:6" x14ac:dyDescent="0.2">
      <c r="A361" s="68" t="s">
        <v>101</v>
      </c>
      <c r="B361" s="43">
        <v>-768106</v>
      </c>
      <c r="C361" s="43">
        <v>-768106</v>
      </c>
      <c r="D361" s="43">
        <v>0</v>
      </c>
      <c r="E361" s="43"/>
      <c r="F361" s="7"/>
    </row>
    <row r="362" spans="1:6" x14ac:dyDescent="0.2">
      <c r="A362" s="68" t="s">
        <v>100</v>
      </c>
      <c r="B362" s="43">
        <v>768106</v>
      </c>
      <c r="C362" s="43">
        <v>768106</v>
      </c>
      <c r="D362" s="43">
        <v>0</v>
      </c>
      <c r="E362" s="43"/>
      <c r="F362" s="7"/>
    </row>
    <row r="363" spans="1:6" x14ac:dyDescent="0.2">
      <c r="A363" s="67"/>
      <c r="B363" s="41"/>
      <c r="C363" s="41"/>
      <c r="D363" s="41"/>
      <c r="E363" s="41"/>
      <c r="F363" s="42"/>
    </row>
    <row r="364" spans="1:6" x14ac:dyDescent="0.2">
      <c r="A364" s="38"/>
      <c r="B364" s="66">
        <f>+B353</f>
        <v>146855718.05000001</v>
      </c>
      <c r="C364" s="66">
        <f>+C353</f>
        <v>150152980.98000002</v>
      </c>
      <c r="D364" s="66">
        <f>+D353</f>
        <v>3297262.9300000006</v>
      </c>
      <c r="E364" s="65"/>
      <c r="F364" s="64"/>
    </row>
    <row r="368" spans="1:6" ht="27" customHeight="1" x14ac:dyDescent="0.2">
      <c r="A368" s="51" t="s">
        <v>99</v>
      </c>
      <c r="B368" s="50" t="s">
        <v>4</v>
      </c>
      <c r="C368" s="49" t="s">
        <v>3</v>
      </c>
      <c r="D368" s="49" t="s">
        <v>98</v>
      </c>
      <c r="E368" s="63" t="s">
        <v>97</v>
      </c>
    </row>
    <row r="369" spans="1:5" x14ac:dyDescent="0.2">
      <c r="A369" s="12" t="s">
        <v>96</v>
      </c>
      <c r="B369" s="62"/>
      <c r="C369" s="61"/>
      <c r="D369" s="61">
        <f>+C369</f>
        <v>0</v>
      </c>
      <c r="E369" s="48"/>
    </row>
    <row r="370" spans="1:5" x14ac:dyDescent="0.2">
      <c r="A370" s="47" t="s">
        <v>95</v>
      </c>
      <c r="B370" s="7">
        <v>-7830204.9000000004</v>
      </c>
      <c r="C370" s="43">
        <v>21983000.420000002</v>
      </c>
      <c r="D370" s="43">
        <v>29813205.32</v>
      </c>
      <c r="E370" s="43"/>
    </row>
    <row r="371" spans="1:5" x14ac:dyDescent="0.2">
      <c r="A371" s="47" t="s">
        <v>94</v>
      </c>
      <c r="B371" s="7">
        <v>-136518.74</v>
      </c>
      <c r="C371" s="43">
        <v>-136518.74</v>
      </c>
      <c r="D371" s="43">
        <v>0</v>
      </c>
      <c r="E371" s="43"/>
    </row>
    <row r="372" spans="1:5" x14ac:dyDescent="0.2">
      <c r="A372" s="47" t="s">
        <v>93</v>
      </c>
      <c r="B372" s="7">
        <v>-764801.56</v>
      </c>
      <c r="C372" s="43">
        <v>-764801.56</v>
      </c>
      <c r="D372" s="43">
        <v>0</v>
      </c>
      <c r="E372" s="43"/>
    </row>
    <row r="373" spans="1:5" x14ac:dyDescent="0.2">
      <c r="A373" s="47" t="s">
        <v>92</v>
      </c>
      <c r="B373" s="7">
        <v>-6593916.1699999999</v>
      </c>
      <c r="C373" s="43">
        <v>-6593916.1699999999</v>
      </c>
      <c r="D373" s="43">
        <v>0</v>
      </c>
      <c r="E373" s="43"/>
    </row>
    <row r="374" spans="1:5" x14ac:dyDescent="0.2">
      <c r="A374" s="47" t="s">
        <v>91</v>
      </c>
      <c r="B374" s="7">
        <v>-4528805.42</v>
      </c>
      <c r="C374" s="43">
        <v>-4528805.42</v>
      </c>
      <c r="D374" s="43">
        <v>0</v>
      </c>
      <c r="E374" s="43"/>
    </row>
    <row r="375" spans="1:5" x14ac:dyDescent="0.2">
      <c r="A375" s="47" t="s">
        <v>90</v>
      </c>
      <c r="B375" s="7">
        <v>-2740666.59</v>
      </c>
      <c r="C375" s="43">
        <v>-2740666.59</v>
      </c>
      <c r="D375" s="43">
        <v>0</v>
      </c>
      <c r="E375" s="43"/>
    </row>
    <row r="376" spans="1:5" x14ac:dyDescent="0.2">
      <c r="A376" s="47" t="s">
        <v>89</v>
      </c>
      <c r="B376" s="7">
        <v>-249971.1</v>
      </c>
      <c r="C376" s="43">
        <v>-249971.1</v>
      </c>
      <c r="D376" s="43">
        <v>0</v>
      </c>
      <c r="E376" s="43"/>
    </row>
    <row r="377" spans="1:5" x14ac:dyDescent="0.2">
      <c r="A377" s="47" t="s">
        <v>88</v>
      </c>
      <c r="B377" s="7">
        <v>-12248727.65</v>
      </c>
      <c r="C377" s="43">
        <v>-12248727.65</v>
      </c>
      <c r="D377" s="43">
        <v>0</v>
      </c>
      <c r="E377" s="43"/>
    </row>
    <row r="378" spans="1:5" x14ac:dyDescent="0.2">
      <c r="A378" s="47" t="s">
        <v>87</v>
      </c>
      <c r="B378" s="7">
        <v>-8166732.7800000003</v>
      </c>
      <c r="C378" s="43">
        <v>-8166732.7800000003</v>
      </c>
      <c r="D378" s="43">
        <v>0</v>
      </c>
      <c r="E378" s="43"/>
    </row>
    <row r="379" spans="1:5" x14ac:dyDescent="0.2">
      <c r="A379" s="47" t="s">
        <v>86</v>
      </c>
      <c r="B379" s="7">
        <v>-9831647.2799999993</v>
      </c>
      <c r="C379" s="43">
        <v>-9831647.2799999993</v>
      </c>
      <c r="D379" s="43">
        <v>0</v>
      </c>
      <c r="E379" s="43"/>
    </row>
    <row r="380" spans="1:5" x14ac:dyDescent="0.2">
      <c r="A380" s="47" t="s">
        <v>85</v>
      </c>
      <c r="B380" s="7">
        <v>-10932267.390000001</v>
      </c>
      <c r="C380" s="43">
        <v>-10932450.09</v>
      </c>
      <c r="D380" s="43">
        <v>-182.7</v>
      </c>
      <c r="E380" s="43"/>
    </row>
    <row r="381" spans="1:5" x14ac:dyDescent="0.2">
      <c r="A381" s="47" t="s">
        <v>84</v>
      </c>
      <c r="B381" s="7">
        <v>0</v>
      </c>
      <c r="C381" s="43">
        <v>-16327444.25</v>
      </c>
      <c r="D381" s="43">
        <v>-16327444.25</v>
      </c>
      <c r="E381" s="43"/>
    </row>
    <row r="382" spans="1:5" x14ac:dyDescent="0.2">
      <c r="A382" s="47" t="s">
        <v>83</v>
      </c>
      <c r="B382" s="7">
        <v>802011.37</v>
      </c>
      <c r="C382" s="43">
        <v>802011.37</v>
      </c>
      <c r="D382" s="43">
        <v>0</v>
      </c>
      <c r="E382" s="43"/>
    </row>
    <row r="383" spans="1:5" x14ac:dyDescent="0.2">
      <c r="A383" s="47" t="s">
        <v>82</v>
      </c>
      <c r="B383" s="7">
        <v>42484.6</v>
      </c>
      <c r="C383" s="43">
        <v>47484.6</v>
      </c>
      <c r="D383" s="43">
        <v>5000</v>
      </c>
      <c r="E383" s="43"/>
    </row>
    <row r="384" spans="1:5" x14ac:dyDescent="0.2">
      <c r="A384" s="47" t="s">
        <v>81</v>
      </c>
      <c r="B384" s="7">
        <v>31678563.66</v>
      </c>
      <c r="C384" s="43">
        <v>42535389.68</v>
      </c>
      <c r="D384" s="43">
        <v>10856826.02</v>
      </c>
      <c r="E384" s="43"/>
    </row>
    <row r="385" spans="1:6" x14ac:dyDescent="0.2">
      <c r="A385" s="9" t="s">
        <v>80</v>
      </c>
      <c r="B385" s="46">
        <f>SUM(B370:B384)</f>
        <v>-31501199.950000007</v>
      </c>
      <c r="C385" s="46">
        <f>SUM(C370:C384)</f>
        <v>-7153795.5599999949</v>
      </c>
      <c r="D385" s="46">
        <f>SUM(D370:D384)</f>
        <v>24347404.390000001</v>
      </c>
      <c r="E385" s="43"/>
    </row>
    <row r="386" spans="1:6" x14ac:dyDescent="0.2">
      <c r="A386" s="9"/>
      <c r="B386" s="7"/>
      <c r="C386" s="43"/>
      <c r="D386" s="43"/>
      <c r="E386" s="43"/>
    </row>
    <row r="387" spans="1:6" x14ac:dyDescent="0.2">
      <c r="A387" s="6" t="s">
        <v>79</v>
      </c>
      <c r="B387" s="60">
        <f>+B385</f>
        <v>-31501199.950000007</v>
      </c>
      <c r="C387" s="59">
        <f>+C385+C369</f>
        <v>-7153795.5599999949</v>
      </c>
      <c r="D387" s="59">
        <f>+D385+D369</f>
        <v>24347404.390000001</v>
      </c>
      <c r="E387" s="41"/>
    </row>
    <row r="388" spans="1:6" x14ac:dyDescent="0.2">
      <c r="A388" s="38"/>
      <c r="B388" s="40">
        <v>-31501199.950000007</v>
      </c>
      <c r="C388" s="40">
        <v>-7153795.5599999949</v>
      </c>
      <c r="D388" s="40">
        <v>24347404.390000001</v>
      </c>
      <c r="E388" s="58"/>
      <c r="F388" s="57"/>
    </row>
    <row r="389" spans="1:6" x14ac:dyDescent="0.2">
      <c r="B389" s="56"/>
      <c r="C389" s="56"/>
      <c r="D389" s="56"/>
    </row>
    <row r="391" spans="1:6" x14ac:dyDescent="0.2">
      <c r="A391" s="36" t="s">
        <v>78</v>
      </c>
    </row>
    <row r="393" spans="1:6" ht="30.75" customHeight="1" x14ac:dyDescent="0.2">
      <c r="A393" s="51" t="s">
        <v>77</v>
      </c>
      <c r="B393" s="50" t="s">
        <v>4</v>
      </c>
      <c r="C393" s="49" t="s">
        <v>3</v>
      </c>
      <c r="D393" s="49" t="s">
        <v>2</v>
      </c>
    </row>
    <row r="394" spans="1:6" x14ac:dyDescent="0.2">
      <c r="A394" s="12" t="s">
        <v>76</v>
      </c>
      <c r="B394" s="55">
        <f>+B400</f>
        <v>1409423.6600000001</v>
      </c>
      <c r="C394" s="55">
        <f>+C400</f>
        <v>24704621.809999999</v>
      </c>
      <c r="D394" s="55">
        <f>+C394-B394</f>
        <v>23295198.149999999</v>
      </c>
    </row>
    <row r="395" spans="1:6" x14ac:dyDescent="0.2">
      <c r="A395" s="47" t="s">
        <v>75</v>
      </c>
      <c r="B395" s="7">
        <v>47783.33</v>
      </c>
      <c r="C395" s="7">
        <v>18154014.059999999</v>
      </c>
      <c r="D395" s="7">
        <v>18106230.73</v>
      </c>
    </row>
    <row r="396" spans="1:6" x14ac:dyDescent="0.2">
      <c r="A396" s="47" t="s">
        <v>74</v>
      </c>
      <c r="B396" s="7">
        <v>1068058.03</v>
      </c>
      <c r="C396" s="7">
        <v>6136213.04</v>
      </c>
      <c r="D396" s="7">
        <v>5068155.01</v>
      </c>
    </row>
    <row r="397" spans="1:6" x14ac:dyDescent="0.2">
      <c r="A397" s="47" t="s">
        <v>73</v>
      </c>
      <c r="B397" s="7">
        <v>110598.23</v>
      </c>
      <c r="C397" s="7">
        <v>327991.92</v>
      </c>
      <c r="D397" s="7">
        <v>217393.69</v>
      </c>
    </row>
    <row r="398" spans="1:6" x14ac:dyDescent="0.2">
      <c r="A398" s="47" t="s">
        <v>72</v>
      </c>
      <c r="B398" s="7">
        <v>44476.800000000003</v>
      </c>
      <c r="C398" s="7">
        <v>78837.08</v>
      </c>
      <c r="D398" s="7">
        <v>34360.28</v>
      </c>
    </row>
    <row r="399" spans="1:6" x14ac:dyDescent="0.2">
      <c r="A399" s="47" t="s">
        <v>71</v>
      </c>
      <c r="B399" s="7">
        <v>138507.26999999999</v>
      </c>
      <c r="C399" s="7">
        <v>7565.71</v>
      </c>
      <c r="D399" s="7">
        <v>-130941.56</v>
      </c>
    </row>
    <row r="400" spans="1:6" x14ac:dyDescent="0.2">
      <c r="A400" s="54" t="s">
        <v>70</v>
      </c>
      <c r="B400" s="41">
        <f>+SUM(B395:B399)</f>
        <v>1409423.6600000001</v>
      </c>
      <c r="C400" s="41">
        <f>+SUM(C395:C399)</f>
        <v>24704621.809999999</v>
      </c>
      <c r="D400" s="41">
        <f>+C400-B400</f>
        <v>23295198.149999999</v>
      </c>
    </row>
    <row r="401" spans="1:4" x14ac:dyDescent="0.2">
      <c r="A401" s="52"/>
      <c r="B401" s="40">
        <v>1409423.6600000001</v>
      </c>
      <c r="C401" s="40">
        <v>24704621.809999999</v>
      </c>
      <c r="D401" s="53">
        <v>23295198.149999999</v>
      </c>
    </row>
    <row r="402" spans="1:4" x14ac:dyDescent="0.2">
      <c r="A402" s="52"/>
      <c r="B402" s="37"/>
      <c r="C402" s="37"/>
      <c r="D402" s="37"/>
    </row>
    <row r="404" spans="1:4" ht="24" customHeight="1" x14ac:dyDescent="0.2">
      <c r="A404" s="51" t="s">
        <v>69</v>
      </c>
      <c r="B404" s="50" t="s">
        <v>2</v>
      </c>
      <c r="C404" s="49" t="s">
        <v>68</v>
      </c>
      <c r="D404" s="2"/>
    </row>
    <row r="405" spans="1:4" x14ac:dyDescent="0.2">
      <c r="A405" s="12" t="s">
        <v>67</v>
      </c>
      <c r="B405" s="10"/>
      <c r="C405" s="48"/>
      <c r="D405" s="37"/>
    </row>
    <row r="406" spans="1:4" x14ac:dyDescent="0.2">
      <c r="A406" s="9"/>
      <c r="B406" s="7"/>
      <c r="C406" s="43"/>
      <c r="D406" s="37"/>
    </row>
    <row r="407" spans="1:4" x14ac:dyDescent="0.2">
      <c r="A407" s="9" t="s">
        <v>66</v>
      </c>
      <c r="B407" s="46">
        <f>+B408</f>
        <v>0</v>
      </c>
      <c r="C407" s="43"/>
      <c r="D407" s="37"/>
    </row>
    <row r="408" spans="1:4" x14ac:dyDescent="0.2">
      <c r="A408" s="47" t="s">
        <v>65</v>
      </c>
      <c r="B408" s="7">
        <v>0</v>
      </c>
      <c r="C408" s="43"/>
      <c r="D408" s="37"/>
    </row>
    <row r="409" spans="1:4" x14ac:dyDescent="0.2">
      <c r="A409" s="9"/>
      <c r="B409" s="7"/>
      <c r="C409" s="43"/>
      <c r="D409" s="37"/>
    </row>
    <row r="410" spans="1:4" x14ac:dyDescent="0.2">
      <c r="A410" s="9" t="s">
        <v>64</v>
      </c>
      <c r="B410" s="46">
        <f>SUM(B411:B418)</f>
        <v>1868205.6400000001</v>
      </c>
      <c r="C410" s="45">
        <f>SUM(C411:C416)</f>
        <v>6.2525450892012086E-2</v>
      </c>
      <c r="D410" s="37"/>
    </row>
    <row r="411" spans="1:4" x14ac:dyDescent="0.2">
      <c r="A411" s="7" t="s">
        <v>63</v>
      </c>
      <c r="B411" s="7">
        <v>53544</v>
      </c>
      <c r="C411" s="44">
        <f>+B411/B410</f>
        <v>2.8660656436086979E-2</v>
      </c>
      <c r="D411" s="37"/>
    </row>
    <row r="412" spans="1:4" x14ac:dyDescent="0.2">
      <c r="A412" s="7" t="s">
        <v>62</v>
      </c>
      <c r="B412" s="7">
        <v>63266.400000000001</v>
      </c>
      <c r="C412" s="44">
        <f>+B412/B410</f>
        <v>3.38647944559251E-2</v>
      </c>
      <c r="D412" s="37"/>
    </row>
    <row r="413" spans="1:4" x14ac:dyDescent="0.2">
      <c r="A413" s="7" t="s">
        <v>61</v>
      </c>
      <c r="B413" s="7">
        <v>72125.919999999998</v>
      </c>
      <c r="C413" s="44"/>
      <c r="D413" s="37"/>
    </row>
    <row r="414" spans="1:4" x14ac:dyDescent="0.2">
      <c r="A414" s="7" t="s">
        <v>60</v>
      </c>
      <c r="B414" s="7">
        <v>26505.98</v>
      </c>
      <c r="C414" s="44"/>
      <c r="D414" s="37"/>
    </row>
    <row r="415" spans="1:4" x14ac:dyDescent="0.2">
      <c r="A415" s="7" t="s">
        <v>59</v>
      </c>
      <c r="B415" s="7">
        <v>494634.51</v>
      </c>
      <c r="C415" s="44"/>
      <c r="D415" s="37"/>
    </row>
    <row r="416" spans="1:4" x14ac:dyDescent="0.2">
      <c r="A416" s="7" t="s">
        <v>58</v>
      </c>
      <c r="B416" s="7">
        <v>2750</v>
      </c>
      <c r="C416" s="44"/>
      <c r="D416" s="37"/>
    </row>
    <row r="417" spans="1:6" x14ac:dyDescent="0.2">
      <c r="A417" s="7" t="s">
        <v>57</v>
      </c>
      <c r="B417" s="7">
        <v>17882.830000000002</v>
      </c>
      <c r="C417" s="44"/>
      <c r="D417" s="37"/>
    </row>
    <row r="418" spans="1:6" x14ac:dyDescent="0.2">
      <c r="A418" s="7" t="s">
        <v>56</v>
      </c>
      <c r="B418" s="7">
        <v>1137496</v>
      </c>
      <c r="C418" s="44"/>
      <c r="D418" s="37"/>
    </row>
    <row r="419" spans="1:6" x14ac:dyDescent="0.2">
      <c r="A419" s="7"/>
      <c r="B419" s="7"/>
      <c r="C419" s="43"/>
      <c r="D419" s="37"/>
    </row>
    <row r="420" spans="1:6" x14ac:dyDescent="0.2">
      <c r="A420" s="9" t="s">
        <v>55</v>
      </c>
      <c r="B420" s="7"/>
      <c r="C420" s="43"/>
      <c r="D420" s="37"/>
      <c r="E420" s="2"/>
      <c r="F420" s="2"/>
    </row>
    <row r="421" spans="1:6" x14ac:dyDescent="0.2">
      <c r="A421" s="6"/>
      <c r="B421" s="42"/>
      <c r="C421" s="41"/>
      <c r="D421" s="37"/>
      <c r="E421" s="2"/>
      <c r="F421" s="2"/>
    </row>
    <row r="422" spans="1:6" x14ac:dyDescent="0.2">
      <c r="A422" s="38"/>
      <c r="B422" s="40">
        <v>1868205.6400000001</v>
      </c>
      <c r="C422" s="39">
        <v>6.2525450892012086E-2</v>
      </c>
      <c r="D422" s="37"/>
      <c r="E422" s="2"/>
      <c r="F422" s="2"/>
    </row>
    <row r="423" spans="1:6" x14ac:dyDescent="0.2">
      <c r="A423" s="38"/>
      <c r="B423" s="37"/>
      <c r="C423" s="37"/>
      <c r="D423" s="37"/>
      <c r="E423" s="2"/>
      <c r="F423" s="2"/>
    </row>
    <row r="424" spans="1:6" x14ac:dyDescent="0.2">
      <c r="D424" s="2"/>
      <c r="E424" s="2"/>
      <c r="F424" s="2"/>
    </row>
    <row r="425" spans="1:6" x14ac:dyDescent="0.2">
      <c r="A425" s="36" t="s">
        <v>54</v>
      </c>
      <c r="E425" s="2"/>
      <c r="F425" s="2"/>
    </row>
    <row r="426" spans="1:6" ht="12" customHeight="1" x14ac:dyDescent="0.2">
      <c r="A426" s="36" t="s">
        <v>53</v>
      </c>
      <c r="E426" s="2"/>
      <c r="F426" s="2"/>
    </row>
    <row r="427" spans="1:6" x14ac:dyDescent="0.2">
      <c r="A427" s="27"/>
      <c r="B427" s="27"/>
      <c r="C427" s="27"/>
      <c r="D427" s="27"/>
      <c r="E427" s="2"/>
      <c r="F427" s="2"/>
    </row>
    <row r="428" spans="1:6" x14ac:dyDescent="0.2">
      <c r="A428" s="156" t="s">
        <v>52</v>
      </c>
      <c r="B428" s="157"/>
      <c r="C428" s="157"/>
      <c r="D428" s="158"/>
      <c r="E428" s="2"/>
      <c r="F428" s="2"/>
    </row>
    <row r="429" spans="1:6" x14ac:dyDescent="0.2">
      <c r="A429" s="159" t="s">
        <v>51</v>
      </c>
      <c r="B429" s="160"/>
      <c r="C429" s="160"/>
      <c r="D429" s="161"/>
      <c r="E429" s="2"/>
      <c r="F429" s="2"/>
    </row>
    <row r="430" spans="1:6" x14ac:dyDescent="0.2">
      <c r="A430" s="162" t="s">
        <v>35</v>
      </c>
      <c r="B430" s="163"/>
      <c r="C430" s="163"/>
      <c r="D430" s="164"/>
      <c r="E430" s="2"/>
      <c r="F430" s="2"/>
    </row>
    <row r="431" spans="1:6" x14ac:dyDescent="0.2">
      <c r="A431" s="165" t="s">
        <v>50</v>
      </c>
      <c r="B431" s="166"/>
      <c r="D431" s="34">
        <v>76631020.090000004</v>
      </c>
      <c r="E431" s="2"/>
      <c r="F431" s="2"/>
    </row>
    <row r="432" spans="1:6" x14ac:dyDescent="0.2">
      <c r="A432" s="167"/>
      <c r="B432" s="167"/>
      <c r="C432" s="2"/>
      <c r="E432" s="2"/>
      <c r="F432" s="2"/>
    </row>
    <row r="433" spans="1:6" x14ac:dyDescent="0.2">
      <c r="A433" s="168" t="s">
        <v>49</v>
      </c>
      <c r="B433" s="168"/>
      <c r="C433" s="25"/>
      <c r="D433" s="34">
        <v>6.53</v>
      </c>
      <c r="E433" s="2"/>
      <c r="F433" s="2"/>
    </row>
    <row r="434" spans="1:6" x14ac:dyDescent="0.2">
      <c r="A434" s="169" t="s">
        <v>48</v>
      </c>
      <c r="B434" s="169"/>
      <c r="C434" s="32" t="s">
        <v>44</v>
      </c>
      <c r="D434" s="30"/>
      <c r="E434" s="2"/>
      <c r="F434" s="2"/>
    </row>
    <row r="435" spans="1:6" x14ac:dyDescent="0.2">
      <c r="A435" s="169" t="s">
        <v>47</v>
      </c>
      <c r="B435" s="169"/>
      <c r="C435" s="32" t="s">
        <v>44</v>
      </c>
      <c r="D435" s="30"/>
      <c r="E435" s="2"/>
      <c r="F435" s="2"/>
    </row>
    <row r="436" spans="1:6" x14ac:dyDescent="0.2">
      <c r="A436" s="169" t="s">
        <v>46</v>
      </c>
      <c r="B436" s="169"/>
      <c r="C436" s="32" t="s">
        <v>44</v>
      </c>
      <c r="D436" s="30"/>
      <c r="E436" s="2"/>
      <c r="F436" s="2"/>
    </row>
    <row r="437" spans="1:6" x14ac:dyDescent="0.2">
      <c r="A437" s="169" t="s">
        <v>45</v>
      </c>
      <c r="B437" s="169"/>
      <c r="C437" s="32" t="s">
        <v>44</v>
      </c>
      <c r="D437" s="30"/>
      <c r="E437" s="2"/>
      <c r="F437" s="2"/>
    </row>
    <row r="438" spans="1:6" x14ac:dyDescent="0.2">
      <c r="A438" s="170" t="s">
        <v>43</v>
      </c>
      <c r="B438" s="171"/>
      <c r="C438" s="35">
        <v>6.53</v>
      </c>
      <c r="D438" s="30"/>
      <c r="E438" s="2"/>
      <c r="F438" s="2"/>
    </row>
    <row r="439" spans="1:6" x14ac:dyDescent="0.2">
      <c r="A439" s="167"/>
      <c r="B439" s="167"/>
      <c r="C439" s="2"/>
      <c r="E439" s="2"/>
      <c r="F439" s="2"/>
    </row>
    <row r="440" spans="1:6" x14ac:dyDescent="0.2">
      <c r="A440" s="168" t="s">
        <v>42</v>
      </c>
      <c r="B440" s="168"/>
      <c r="C440" s="25"/>
      <c r="D440" s="34">
        <v>14154088.949999999</v>
      </c>
      <c r="E440" s="2"/>
      <c r="F440" s="2"/>
    </row>
    <row r="441" spans="1:6" x14ac:dyDescent="0.2">
      <c r="A441" s="169" t="s">
        <v>41</v>
      </c>
      <c r="B441" s="169"/>
      <c r="C441" s="33"/>
      <c r="D441" s="30"/>
      <c r="E441" s="2"/>
      <c r="F441" s="2"/>
    </row>
    <row r="442" spans="1:6" x14ac:dyDescent="0.2">
      <c r="A442" s="169" t="s">
        <v>40</v>
      </c>
      <c r="B442" s="169"/>
      <c r="C442" s="32">
        <v>0</v>
      </c>
      <c r="D442" s="30"/>
      <c r="E442" s="2"/>
      <c r="F442" s="2"/>
    </row>
    <row r="443" spans="1:6" x14ac:dyDescent="0.2">
      <c r="A443" s="169" t="s">
        <v>39</v>
      </c>
      <c r="B443" s="169"/>
      <c r="C443" s="31">
        <v>0</v>
      </c>
      <c r="D443" s="30"/>
      <c r="E443" s="2"/>
      <c r="F443" s="2"/>
    </row>
    <row r="444" spans="1:6" x14ac:dyDescent="0.2">
      <c r="A444" s="172" t="s">
        <v>38</v>
      </c>
      <c r="B444" s="173"/>
      <c r="C444" s="29">
        <v>14154088.949999999</v>
      </c>
      <c r="D444" s="28"/>
      <c r="E444" s="2"/>
      <c r="F444" s="2"/>
    </row>
    <row r="445" spans="1:6" x14ac:dyDescent="0.2">
      <c r="A445" s="167"/>
      <c r="B445" s="167"/>
      <c r="E445" s="2"/>
      <c r="F445" s="2"/>
    </row>
    <row r="446" spans="1:6" x14ac:dyDescent="0.2">
      <c r="A446" s="174" t="s">
        <v>37</v>
      </c>
      <c r="B446" s="174"/>
      <c r="D446" s="20">
        <f>+D431+D433-D440</f>
        <v>62476937.670000002</v>
      </c>
      <c r="E446" s="19"/>
      <c r="F446" s="2"/>
    </row>
    <row r="447" spans="1:6" x14ac:dyDescent="0.2">
      <c r="A447" s="27"/>
      <c r="B447" s="27"/>
      <c r="C447" s="27"/>
      <c r="D447" s="27"/>
      <c r="E447" s="2"/>
      <c r="F447" s="2"/>
    </row>
    <row r="448" spans="1:6" x14ac:dyDescent="0.2">
      <c r="A448" s="27"/>
      <c r="B448" s="27"/>
      <c r="C448" s="27"/>
      <c r="D448" s="27"/>
      <c r="E448" s="2"/>
      <c r="F448" s="2"/>
    </row>
    <row r="449" spans="1:6" x14ac:dyDescent="0.2">
      <c r="A449" s="156" t="s">
        <v>36</v>
      </c>
      <c r="B449" s="157"/>
      <c r="C449" s="157"/>
      <c r="D449" s="158"/>
      <c r="E449" s="2"/>
      <c r="F449" s="2"/>
    </row>
    <row r="450" spans="1:6" x14ac:dyDescent="0.2">
      <c r="A450" s="159" t="str">
        <f>+A429</f>
        <v>Correspondiente del 1 de enero al 30 de junio de 2017</v>
      </c>
      <c r="B450" s="160"/>
      <c r="C450" s="160"/>
      <c r="D450" s="161"/>
      <c r="E450" s="2"/>
      <c r="F450" s="2"/>
    </row>
    <row r="451" spans="1:6" x14ac:dyDescent="0.2">
      <c r="A451" s="162" t="s">
        <v>35</v>
      </c>
      <c r="B451" s="163"/>
      <c r="C451" s="163"/>
      <c r="D451" s="164"/>
      <c r="E451" s="2"/>
      <c r="F451" s="2"/>
    </row>
    <row r="452" spans="1:6" x14ac:dyDescent="0.2">
      <c r="A452" s="165" t="s">
        <v>34</v>
      </c>
      <c r="B452" s="166"/>
      <c r="D452" s="26">
        <v>42362142.890000001</v>
      </c>
      <c r="E452" s="2"/>
      <c r="F452" s="2"/>
    </row>
    <row r="453" spans="1:6" x14ac:dyDescent="0.2">
      <c r="A453" s="167"/>
      <c r="B453" s="167"/>
      <c r="E453" s="2"/>
      <c r="F453" s="2"/>
    </row>
    <row r="454" spans="1:6" x14ac:dyDescent="0.2">
      <c r="A454" s="175" t="s">
        <v>33</v>
      </c>
      <c r="B454" s="175"/>
      <c r="C454" s="25"/>
      <c r="D454" s="26">
        <v>1868205.64</v>
      </c>
      <c r="E454" s="2"/>
      <c r="F454" s="2"/>
    </row>
    <row r="455" spans="1:6" x14ac:dyDescent="0.2">
      <c r="A455" s="176" t="s">
        <v>32</v>
      </c>
      <c r="B455" s="177"/>
      <c r="C455" s="23">
        <v>1352938.3</v>
      </c>
      <c r="D455" s="22"/>
      <c r="E455" s="2"/>
      <c r="F455" s="2"/>
    </row>
    <row r="456" spans="1:6" x14ac:dyDescent="0.2">
      <c r="A456" s="176" t="s">
        <v>31</v>
      </c>
      <c r="B456" s="177"/>
      <c r="C456" s="23">
        <v>494634.51</v>
      </c>
      <c r="D456" s="22"/>
      <c r="E456" s="2"/>
      <c r="F456" s="2"/>
    </row>
    <row r="457" spans="1:6" x14ac:dyDescent="0.2">
      <c r="A457" s="176" t="s">
        <v>30</v>
      </c>
      <c r="B457" s="177"/>
      <c r="C457" s="23">
        <v>0</v>
      </c>
      <c r="D457" s="22"/>
      <c r="E457" s="2"/>
      <c r="F457" s="2"/>
    </row>
    <row r="458" spans="1:6" x14ac:dyDescent="0.2">
      <c r="A458" s="176" t="s">
        <v>29</v>
      </c>
      <c r="B458" s="177"/>
      <c r="C458" s="23">
        <v>0</v>
      </c>
      <c r="D458" s="22"/>
      <c r="E458" s="2"/>
      <c r="F458" s="2"/>
    </row>
    <row r="459" spans="1:6" x14ac:dyDescent="0.2">
      <c r="A459" s="176" t="s">
        <v>28</v>
      </c>
      <c r="B459" s="177"/>
      <c r="C459" s="23">
        <v>0</v>
      </c>
      <c r="D459" s="22"/>
      <c r="E459" s="2"/>
      <c r="F459" s="2"/>
    </row>
    <row r="460" spans="1:6" x14ac:dyDescent="0.2">
      <c r="A460" s="176" t="s">
        <v>27</v>
      </c>
      <c r="B460" s="177"/>
      <c r="C460" s="23">
        <v>20632.830000000002</v>
      </c>
      <c r="D460" s="22"/>
      <c r="E460" s="2"/>
      <c r="F460" s="2"/>
    </row>
    <row r="461" spans="1:6" x14ac:dyDescent="0.2">
      <c r="A461" s="176" t="s">
        <v>26</v>
      </c>
      <c r="B461" s="177"/>
      <c r="C461" s="23">
        <v>0</v>
      </c>
      <c r="D461" s="22"/>
      <c r="E461" s="2"/>
      <c r="F461" s="2"/>
    </row>
    <row r="462" spans="1:6" x14ac:dyDescent="0.2">
      <c r="A462" s="176" t="s">
        <v>25</v>
      </c>
      <c r="B462" s="177"/>
      <c r="C462" s="23">
        <v>0</v>
      </c>
      <c r="D462" s="22"/>
      <c r="E462" s="2"/>
      <c r="F462" s="2"/>
    </row>
    <row r="463" spans="1:6" x14ac:dyDescent="0.2">
      <c r="A463" s="176" t="s">
        <v>24</v>
      </c>
      <c r="B463" s="177"/>
      <c r="C463" s="23">
        <v>0</v>
      </c>
      <c r="D463" s="22"/>
      <c r="E463" s="2"/>
      <c r="F463" s="2"/>
    </row>
    <row r="464" spans="1:6" x14ac:dyDescent="0.2">
      <c r="A464" s="176" t="s">
        <v>23</v>
      </c>
      <c r="B464" s="177"/>
      <c r="C464" s="23">
        <v>0</v>
      </c>
      <c r="D464" s="22"/>
      <c r="E464" s="2"/>
      <c r="F464" s="2"/>
    </row>
    <row r="465" spans="1:6" x14ac:dyDescent="0.2">
      <c r="A465" s="176" t="s">
        <v>22</v>
      </c>
      <c r="B465" s="177"/>
      <c r="C465" s="23">
        <v>0</v>
      </c>
      <c r="D465" s="22"/>
      <c r="E465" s="2"/>
      <c r="F465" s="2"/>
    </row>
    <row r="466" spans="1:6" x14ac:dyDescent="0.2">
      <c r="A466" s="176" t="s">
        <v>21</v>
      </c>
      <c r="B466" s="177"/>
      <c r="C466" s="23">
        <v>0</v>
      </c>
      <c r="D466" s="22"/>
      <c r="E466" s="2"/>
      <c r="F466" s="2"/>
    </row>
    <row r="467" spans="1:6" x14ac:dyDescent="0.2">
      <c r="A467" s="176" t="s">
        <v>20</v>
      </c>
      <c r="B467" s="177"/>
      <c r="C467" s="23">
        <v>0</v>
      </c>
      <c r="D467" s="22"/>
      <c r="E467" s="2"/>
      <c r="F467" s="2"/>
    </row>
    <row r="468" spans="1:6" x14ac:dyDescent="0.2">
      <c r="A468" s="176" t="s">
        <v>19</v>
      </c>
      <c r="B468" s="177"/>
      <c r="C468" s="23">
        <v>0</v>
      </c>
      <c r="D468" s="22"/>
      <c r="E468" s="2"/>
      <c r="F468" s="2"/>
    </row>
    <row r="469" spans="1:6" x14ac:dyDescent="0.2">
      <c r="A469" s="176" t="s">
        <v>18</v>
      </c>
      <c r="B469" s="177"/>
      <c r="C469" s="23">
        <v>0</v>
      </c>
      <c r="D469" s="22"/>
      <c r="E469" s="2"/>
      <c r="F469" s="2"/>
    </row>
    <row r="470" spans="1:6" ht="12.75" customHeight="1" x14ac:dyDescent="0.2">
      <c r="A470" s="176" t="s">
        <v>17</v>
      </c>
      <c r="B470" s="177"/>
      <c r="C470" s="23">
        <v>0</v>
      </c>
      <c r="D470" s="22"/>
      <c r="E470" s="2"/>
      <c r="F470" s="2"/>
    </row>
    <row r="471" spans="1:6" x14ac:dyDescent="0.2">
      <c r="A471" s="176" t="s">
        <v>16</v>
      </c>
      <c r="B471" s="177"/>
      <c r="C471" s="23">
        <v>0</v>
      </c>
      <c r="D471" s="22"/>
      <c r="E471" s="2"/>
      <c r="F471" s="2"/>
    </row>
    <row r="472" spans="1:6" x14ac:dyDescent="0.2">
      <c r="A472" s="167"/>
      <c r="B472" s="167"/>
      <c r="E472" s="2"/>
      <c r="F472" s="2"/>
    </row>
    <row r="473" spans="1:6" x14ac:dyDescent="0.2">
      <c r="A473" s="175" t="s">
        <v>15</v>
      </c>
      <c r="B473" s="175"/>
      <c r="C473" s="25"/>
      <c r="D473" s="24">
        <v>0</v>
      </c>
      <c r="E473" s="2"/>
      <c r="F473" s="2"/>
    </row>
    <row r="474" spans="1:6" ht="12.75" customHeight="1" x14ac:dyDescent="0.2">
      <c r="A474" s="176" t="s">
        <v>14</v>
      </c>
      <c r="B474" s="177"/>
      <c r="C474" s="23">
        <v>0</v>
      </c>
      <c r="D474" s="22"/>
      <c r="E474" s="2"/>
      <c r="F474" s="2"/>
    </row>
    <row r="475" spans="1:6" x14ac:dyDescent="0.2">
      <c r="A475" s="176" t="s">
        <v>13</v>
      </c>
      <c r="B475" s="177"/>
      <c r="C475" s="23">
        <v>0</v>
      </c>
      <c r="D475" s="22"/>
      <c r="E475" s="2"/>
      <c r="F475" s="2"/>
    </row>
    <row r="476" spans="1:6" x14ac:dyDescent="0.2">
      <c r="A476" s="176" t="s">
        <v>12</v>
      </c>
      <c r="B476" s="177"/>
      <c r="C476" s="23">
        <v>0</v>
      </c>
      <c r="D476" s="22"/>
      <c r="E476" s="2"/>
      <c r="F476" s="2"/>
    </row>
    <row r="477" spans="1:6" ht="12.75" customHeight="1" x14ac:dyDescent="0.2">
      <c r="A477" s="176" t="s">
        <v>11</v>
      </c>
      <c r="B477" s="177"/>
      <c r="C477" s="23">
        <v>0</v>
      </c>
      <c r="D477" s="22"/>
      <c r="E477" s="2"/>
      <c r="F477" s="2"/>
    </row>
    <row r="478" spans="1:6" x14ac:dyDescent="0.2">
      <c r="A478" s="176" t="s">
        <v>10</v>
      </c>
      <c r="B478" s="177"/>
      <c r="C478" s="23">
        <v>0</v>
      </c>
      <c r="D478" s="22"/>
      <c r="E478" s="2"/>
      <c r="F478" s="2"/>
    </row>
    <row r="479" spans="1:6" x14ac:dyDescent="0.2">
      <c r="A479" s="176" t="s">
        <v>9</v>
      </c>
      <c r="B479" s="177"/>
      <c r="C479" s="23">
        <v>0</v>
      </c>
      <c r="D479" s="22"/>
      <c r="E479" s="2"/>
      <c r="F479" s="2"/>
    </row>
    <row r="480" spans="1:6" x14ac:dyDescent="0.2">
      <c r="A480" s="176" t="s">
        <v>8</v>
      </c>
      <c r="B480" s="177"/>
      <c r="C480" s="23"/>
      <c r="D480" s="22"/>
      <c r="E480" s="2"/>
      <c r="F480" s="2"/>
    </row>
    <row r="481" spans="1:6" x14ac:dyDescent="0.2">
      <c r="A481" s="167"/>
      <c r="B481" s="167"/>
      <c r="E481" s="2"/>
      <c r="F481" s="2"/>
    </row>
    <row r="482" spans="1:6" x14ac:dyDescent="0.2">
      <c r="A482" s="21" t="s">
        <v>7</v>
      </c>
      <c r="D482" s="20">
        <f>+D452-D454+D473</f>
        <v>40493937.25</v>
      </c>
      <c r="E482" s="19" t="s">
        <v>186</v>
      </c>
      <c r="F482" s="2"/>
    </row>
    <row r="483" spans="1:6" x14ac:dyDescent="0.2">
      <c r="E483" s="2"/>
      <c r="F483" s="2"/>
    </row>
    <row r="484" spans="1:6" x14ac:dyDescent="0.2">
      <c r="D484" s="18"/>
      <c r="E484" s="2"/>
      <c r="F484" s="2"/>
    </row>
    <row r="485" spans="1:6" x14ac:dyDescent="0.2">
      <c r="D485" s="17"/>
      <c r="E485" s="2"/>
      <c r="F485" s="2"/>
    </row>
    <row r="486" spans="1:6" x14ac:dyDescent="0.2">
      <c r="E486" s="2"/>
      <c r="F486" s="2"/>
    </row>
    <row r="487" spans="1:6" x14ac:dyDescent="0.2">
      <c r="A487" s="155" t="s">
        <v>6</v>
      </c>
      <c r="B487" s="155"/>
      <c r="C487" s="155"/>
      <c r="D487" s="155"/>
      <c r="E487" s="155"/>
      <c r="F487" s="2"/>
    </row>
    <row r="488" spans="1:6" x14ac:dyDescent="0.2">
      <c r="A488" s="16"/>
      <c r="B488" s="16"/>
      <c r="C488" s="16"/>
      <c r="D488" s="16"/>
      <c r="E488" s="16"/>
      <c r="F488" s="2"/>
    </row>
    <row r="489" spans="1:6" x14ac:dyDescent="0.2">
      <c r="A489" s="16"/>
      <c r="B489" s="16"/>
      <c r="C489" s="16"/>
      <c r="D489" s="16"/>
      <c r="E489" s="16"/>
      <c r="F489" s="2"/>
    </row>
    <row r="490" spans="1:6" ht="21" customHeight="1" x14ac:dyDescent="0.2">
      <c r="A490" s="15" t="s">
        <v>5</v>
      </c>
      <c r="B490" s="14" t="s">
        <v>4</v>
      </c>
      <c r="C490" s="13" t="s">
        <v>3</v>
      </c>
      <c r="D490" s="13" t="s">
        <v>2</v>
      </c>
      <c r="E490" s="2"/>
      <c r="F490" s="2"/>
    </row>
    <row r="491" spans="1:6" x14ac:dyDescent="0.2">
      <c r="A491" s="12" t="s">
        <v>1</v>
      </c>
      <c r="B491" s="11">
        <v>0</v>
      </c>
      <c r="C491" s="10"/>
      <c r="D491" s="10"/>
      <c r="E491" s="2"/>
      <c r="F491" s="2"/>
    </row>
    <row r="492" spans="1:6" x14ac:dyDescent="0.2">
      <c r="A492" s="9" t="s">
        <v>0</v>
      </c>
      <c r="B492" s="8" t="s">
        <v>0</v>
      </c>
      <c r="C492" s="7" t="s">
        <v>0</v>
      </c>
      <c r="D492" s="7"/>
      <c r="E492" s="2"/>
      <c r="F492" s="2"/>
    </row>
    <row r="493" spans="1:6" x14ac:dyDescent="0.2">
      <c r="A493" s="6"/>
      <c r="B493" s="5">
        <v>0</v>
      </c>
      <c r="C493" s="4">
        <v>0</v>
      </c>
      <c r="D493" s="4">
        <v>0</v>
      </c>
      <c r="E493" s="2"/>
      <c r="F493" s="2"/>
    </row>
    <row r="494" spans="1:6" x14ac:dyDescent="0.2">
      <c r="B494" s="3">
        <f>SUM(B492:B493)</f>
        <v>0</v>
      </c>
      <c r="C494" s="3">
        <f>SUM(C492:C493)</f>
        <v>0</v>
      </c>
      <c r="D494" s="3">
        <f>SUM(D492:D493)</f>
        <v>0</v>
      </c>
      <c r="E494" s="2"/>
      <c r="F494" s="2"/>
    </row>
    <row r="495" spans="1:6" x14ac:dyDescent="0.2">
      <c r="E495" s="2"/>
      <c r="F495" s="2"/>
    </row>
  </sheetData>
  <mergeCells count="64">
    <mergeCell ref="A478:B478"/>
    <mergeCell ref="A479:B479"/>
    <mergeCell ref="A480:B480"/>
    <mergeCell ref="A481:B481"/>
    <mergeCell ref="A487:E487"/>
    <mergeCell ref="A465:B465"/>
    <mergeCell ref="A477:B477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60:B460"/>
    <mergeCell ref="A461:B461"/>
    <mergeCell ref="A462:B462"/>
    <mergeCell ref="A463:B463"/>
    <mergeCell ref="A464:B464"/>
    <mergeCell ref="A455:B455"/>
    <mergeCell ref="A456:B456"/>
    <mergeCell ref="A457:B457"/>
    <mergeCell ref="A458:B458"/>
    <mergeCell ref="A459:B459"/>
    <mergeCell ref="A450:D450"/>
    <mergeCell ref="A451:D451"/>
    <mergeCell ref="A452:B452"/>
    <mergeCell ref="A453:B453"/>
    <mergeCell ref="A454:B454"/>
    <mergeCell ref="A443:B443"/>
    <mergeCell ref="A444:B444"/>
    <mergeCell ref="A445:B445"/>
    <mergeCell ref="A446:B446"/>
    <mergeCell ref="A449:D449"/>
    <mergeCell ref="A438:B438"/>
    <mergeCell ref="A439:B439"/>
    <mergeCell ref="A440:B440"/>
    <mergeCell ref="A441:B441"/>
    <mergeCell ref="A442:B442"/>
    <mergeCell ref="A433:B433"/>
    <mergeCell ref="A434:B434"/>
    <mergeCell ref="A435:B435"/>
    <mergeCell ref="A436:B436"/>
    <mergeCell ref="A437:B437"/>
    <mergeCell ref="A428:D428"/>
    <mergeCell ref="A429:D429"/>
    <mergeCell ref="A430:D430"/>
    <mergeCell ref="A431:B431"/>
    <mergeCell ref="A432:B432"/>
    <mergeCell ref="C270:D270"/>
    <mergeCell ref="A1:E1"/>
    <mergeCell ref="A2:F2"/>
    <mergeCell ref="A3:F3"/>
    <mergeCell ref="B5:E5"/>
    <mergeCell ref="A7:E7"/>
    <mergeCell ref="C69:D69"/>
    <mergeCell ref="C197:D197"/>
    <mergeCell ref="C204:D204"/>
    <mergeCell ref="C212:D212"/>
    <mergeCell ref="C220:D220"/>
  </mergeCells>
  <dataValidations count="4">
    <dataValidation allowBlank="1" showInputMessage="1" showErrorMessage="1" prompt="Especificar origen de dicho recurso: Federal, Estatal, Municipal, Particulares." sqref="C193 C200 C208"/>
    <dataValidation allowBlank="1" showInputMessage="1" showErrorMessage="1" prompt="Características cualitativas significativas que les impacten financieramente." sqref="C157:D157 D193 D200 D208"/>
    <dataValidation allowBlank="1" showInputMessage="1" showErrorMessage="1" prompt="Corresponde al número de la cuenta de acuerdo al Plan de Cuentas emitido por el CONAC (DOF 22/11/2010)." sqref="A157"/>
    <dataValidation allowBlank="1" showInputMessage="1" showErrorMessage="1" prompt="Saldo final del periodo que corresponde la cuenta pública presentada (mensual:  enero, febrero, marzo, etc.; trimestral: 1er, 2do, 3ro. o 4to.)." sqref="B157 B193 B200 B208"/>
  </dataValidations>
  <printOptions horizontalCentered="1" verticalCentered="1"/>
  <pageMargins left="0.47244094488188981" right="0" top="0" bottom="0" header="0.31496062992125984" footer="0.31496062992125984"/>
  <pageSetup scale="60" fitToHeight="7" orientation="landscape" r:id="rId1"/>
  <rowBreaks count="5" manualBreakCount="5">
    <brk id="135" max="5" man="1"/>
    <brk id="204" max="5" man="1"/>
    <brk id="272" max="5" man="1"/>
    <brk id="347" max="5" man="1"/>
    <brk id="4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DYM</vt:lpstr>
      <vt:lpstr>'NOTAS DYM'!Área_de_impresión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2017-07-31T21:31:58Z</cp:lastPrinted>
  <dcterms:created xsi:type="dcterms:W3CDTF">2017-07-31T15:33:10Z</dcterms:created>
  <dcterms:modified xsi:type="dcterms:W3CDTF">2017-07-31T21:32:47Z</dcterms:modified>
</cp:coreProperties>
</file>