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EF_2024\"/>
    </mc:Choice>
  </mc:AlternateContent>
  <bookViews>
    <workbookView xWindow="0" yWindow="0" windowWidth="14115" windowHeight="9525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Titles" localSheetId="1">ACT!$1:$5</definedName>
    <definedName name="_xlnm.Print_Titles" localSheetId="4">EFE!$1:$5</definedName>
    <definedName name="_xlnm.Print_Titles" localSheetId="2">ESF!$1:$6</definedName>
    <definedName name="_xlnm.Print_Titles" localSheetId="7">Memoria!$1:$6</definedName>
  </definedNames>
  <calcPr calcId="162913"/>
</workbook>
</file>

<file path=xl/calcChain.xml><?xml version="1.0" encoding="utf-8"?>
<calcChain xmlns="http://schemas.openxmlformats.org/spreadsheetml/2006/main">
  <c r="B37" i="65" l="1"/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34" i="59" l="1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E82" i="59"/>
  <c r="D82" i="59"/>
  <c r="C82" i="59"/>
  <c r="E76" i="59"/>
  <c r="D76" i="59"/>
  <c r="C76" i="59"/>
  <c r="E64" i="59"/>
  <c r="D64" i="59"/>
  <c r="C64" i="59"/>
  <c r="E56" i="59"/>
  <c r="D56" i="59"/>
  <c r="C56" i="59"/>
  <c r="C30" i="64" l="1"/>
  <c r="C7" i="64"/>
  <c r="C15" i="63"/>
  <c r="C7" i="63"/>
  <c r="C20" i="63" l="1"/>
  <c r="C39" i="64"/>
  <c r="B48" i="65" l="1"/>
  <c r="B50" i="65"/>
  <c r="B39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<sst xmlns="http://schemas.openxmlformats.org/spreadsheetml/2006/main" count="855" uniqueCount="617">
  <si>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</si>
  <si>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</si>
  <si>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</si>
  <si>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</si>
  <si>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</si>
  <si>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</si>
  <si>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</si>
  <si>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</si>
  <si>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</si>
  <si>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</si>
  <si>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</si>
  <si>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</si>
  <si>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</si>
  <si>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</si>
  <si>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</si>
  <si>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</si>
  <si>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</si>
  <si>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</si>
  <si>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</si>
  <si>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</si>
  <si>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</si>
  <si>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</si>
  <si>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</si>
  <si>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</si>
  <si>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</si>
  <si>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</si>
  <si>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</si>
  <si>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</si>
  <si>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</si>
  <si>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</si>
  <si>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</si>
  <si>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</si>
  <si>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</si>
  <si>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</si>
  <si>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</si>
  <si>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</si>
  <si>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</si>
  <si>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</si>
  <si>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</si>
  <si>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</si>
  <si>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</si>
  <si>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</si>
  <si>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</si>
  <si>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</si>
  <si>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</si>
  <si>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</si>
  <si>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</si>
  <si>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</si>
  <si>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</si>
  <si>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</si>
  <si>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</si>
  <si>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</si>
  <si>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</si>
  <si>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</si>
  <si>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</si>
  <si>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</si>
  <si>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</si>
  <si>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</si>
  <si>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</si>
  <si>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</si>
  <si>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</si>
  <si>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</si>
  <si>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</si>
  <si>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</si>
  <si>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</si>
  <si>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</si>
  <si>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</si>
  <si>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</si>
  <si>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</si>
  <si>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</si>
  <si>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</si>
  <si>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</si>
  <si>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</si>
  <si>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</si>
  <si>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</si>
  <si>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</si>
  <si>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</si>
  <si>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</si>
  <si>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</si>
  <si>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</si>
  <si>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</si>
  <si>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</si>
  <si>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</si>
  <si>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</si>
  <si>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</si>
  <si>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</si>
  <si>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</si>
  <si>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</si>
  <si>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</si>
  <si>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</si>
  <si>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</si>
  <si>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</si>
  <si>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</si>
  <si>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</si>
  <si>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</si>
  <si>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</si>
  <si>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</si>
  <si>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</si>
  <si>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</si>
  <si>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</si>
  <si>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</si>
  <si>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</si>
  <si>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</si>
  <si>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</si>
  <si>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</si>
  <si>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</si>
  <si>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</si>
  <si>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</si>
  <si>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</si>
  <si>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</si>
  <si>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</si>
  <si>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</si>
  <si>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</si>
  <si>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</si>
  <si>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</si>
  <si>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</si>
  <si>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</si>
  <si>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</si>
  <si>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</si>
  <si>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</si>
  <si>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</si>
  <si>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</si>
  <si>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</si>
  <si>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</si>
  <si>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</si>
  <si>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</si>
  <si>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</si>
  <si>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</si>
  <si>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</si>
  <si>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</si>
  <si>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</si>
  <si>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</si>
  <si>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</si>
  <si>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</si>
  <si>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</si>
  <si>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</si>
  <si>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</si>
  <si>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</si>
  <si>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</si>
  <si>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</si>
  <si>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</si>
  <si>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</si>
  <si>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</si>
  <si>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</si>
  <si>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</si>
  <si>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</si>
  <si>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</si>
  <si>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</si>
  <si>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</si>
  <si>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</si>
  <si>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</si>
  <si>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</si>
  <si>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</si>
  <si>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</si>
  <si>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</si>
  <si>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</si>
  <si>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</si>
  <si>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</si>
  <si>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</si>
  <si>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</si>
  <si>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</si>
  <si>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</si>
  <si>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</si>
  <si>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</si>
  <si>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</si>
  <si>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</si>
  <si>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</si>
  <si>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</si>
  <si>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</si>
  <si>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</si>
  <si>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</si>
  <si>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</si>
  <si>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</si>
  <si>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</si>
  <si>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</si>
  <si>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</si>
  <si>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</si>
  <si>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</si>
  <si>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</si>
  <si>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</si>
  <si>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</si>
  <si>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</si>
  <si>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</si>
  <si>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</si>
  <si>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</si>
  <si>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</si>
  <si>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</si>
  <si>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</si>
  <si>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</si>
  <si>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</si>
  <si>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</si>
  <si>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</si>
  <si>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</si>
  <si>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</si>
  <si>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</si>
  <si>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</si>
  <si>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</si>
  <si>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</si>
  <si>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</si>
  <si>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</si>
  <si>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</si>
  <si>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</si>
  <si>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</si>
  <si>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</si>
  <si>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</si>
  <si>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</si>
  <si>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</si>
  <si>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</si>
  <si>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</si>
  <si>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</si>
  <si>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</si>
  <si>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</si>
  <si>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</si>
  <si>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</si>
  <si>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</si>
  <si>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</si>
  <si>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</si>
  <si>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</si>
  <si>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</si>
  <si>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</si>
  <si>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</si>
  <si>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</si>
  <si>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</si>
  <si>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</si>
  <si>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</si>
  <si>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</si>
  <si>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</si>
  <si>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</si>
  <si>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</si>
  <si>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</si>
  <si>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</si>
  <si>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</si>
  <si>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</si>
  <si>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</si>
  <si>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</si>
  <si>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</si>
  <si>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</si>
  <si>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</si>
  <si>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</si>
  <si>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</si>
  <si>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</si>
  <si>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</si>
  <si>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</si>
  <si>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</si>
  <si>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</si>
  <si>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</si>
  <si>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</si>
  <si>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</si>
  <si>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</si>
  <si>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</si>
  <si>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</si>
  <si>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</si>
  <si>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</si>
  <si>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</si>
  <si>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</si>
  <si>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</si>
  <si>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</si>
  <si>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</si>
  <si>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</si>
  <si>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</si>
  <si>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</si>
  <si>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</si>
  <si>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</si>
  <si>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</si>
  <si>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</si>
  <si>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</si>
  <si>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</si>
  <si>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</si>
  <si>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</si>
  <si>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</si>
  <si>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</si>
  <si>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</si>
  <si>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</si>
  <si>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</si>
  <si>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</si>
  <si>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</si>
  <si>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</si>
  <si>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</si>
  <si>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</si>
  <si>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</si>
  <si>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</si>
  <si>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</si>
  <si>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</si>
  <si>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</si>
  <si>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</si>
  <si>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</si>
  <si>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</si>
  <si>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</si>
  <si>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</si>
  <si>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</si>
  <si>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</si>
  <si>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</si>
  <si>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</si>
  <si>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</si>
  <si>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</si>
  <si>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</si>
  <si>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</si>
  <si>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</si>
  <si>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</si>
  <si>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</si>
  <si>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</si>
  <si>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</si>
  <si>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</si>
  <si>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</si>
  <si>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</si>
  <si>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</si>
  <si>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</si>
  <si>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</si>
  <si>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</si>
  <si>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</si>
  <si>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</si>
  <si>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</si>
  <si>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</si>
  <si>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</si>
  <si>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</si>
  <si>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</si>
  <si>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</si>
  <si>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</si>
  <si>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</si>
  <si>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</si>
  <si>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</si>
  <si>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</si>
  <si>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</si>
  <si>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</si>
  <si>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</si>
  <si>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</si>
  <si>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</si>
  <si>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</si>
  <si>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</si>
  <si>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</si>
  <si>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</si>
  <si>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</si>
  <si>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</si>
  <si>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</si>
  <si>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</si>
  <si>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</si>
  <si>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</si>
  <si>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</si>
  <si>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</si>
  <si>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</si>
  <si>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</si>
  <si>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</si>
  <si>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</si>
  <si>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</si>
  <si>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</si>
  <si>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</si>
  <si>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</si>
  <si>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</si>
  <si>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</si>
  <si>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</si>
  <si>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</si>
  <si>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</si>
  <si>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</si>
  <si>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</si>
  <si>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</si>
  <si>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</si>
  <si>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</si>
  <si>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</si>
  <si>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</si>
  <si>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</si>
  <si>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</si>
  <si>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</si>
  <si>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</si>
  <si>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</si>
  <si>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</si>
  <si>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</si>
  <si>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</si>
  <si>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</si>
  <si>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</si>
  <si>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</si>
  <si>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</si>
  <si>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</si>
  <si>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</si>
  <si>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</si>
  <si>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</si>
  <si>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</si>
  <si>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</si>
  <si>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</si>
  <si>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</si>
  <si>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</si>
  <si>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</si>
  <si>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</si>
  <si>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</si>
  <si>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</si>
  <si>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</si>
  <si>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</si>
  <si>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</si>
  <si>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</si>
  <si>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</si>
  <si>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</si>
  <si>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</si>
  <si>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</si>
  <si>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</si>
  <si>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</si>
  <si>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</si>
  <si>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</si>
  <si>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</si>
  <si>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</si>
  <si>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</si>
  <si>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</si>
  <si>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</si>
  <si>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</si>
  <si>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</si>
  <si>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</si>
  <si>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</si>
  <si>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</si>
  <si>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</si>
  <si>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</si>
  <si>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</si>
  <si>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</si>
  <si>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</si>
  <si>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</si>
  <si>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</si>
  <si>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</si>
  <si>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</si>
  <si>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</si>
  <si>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</si>
  <si>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</si>
  <si>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</si>
  <si>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</si>
  <si>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</si>
  <si>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</si>
  <si>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</si>
  <si>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</si>
  <si>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</si>
  <si>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</si>
  <si>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</si>
  <si>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</si>
  <si>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</si>
  <si>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</si>
  <si>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</si>
  <si>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</si>
  <si>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</si>
  <si>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</si>
  <si>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</si>
  <si>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</si>
  <si>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</si>
  <si>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</si>
  <si>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</si>
  <si>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</si>
  <si>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</si>
  <si>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</si>
  <si>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</si>
  <si>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</si>
  <si>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</si>
  <si>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</si>
  <si>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</si>
  <si>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</si>
  <si>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</si>
  <si>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</si>
  <si>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</si>
  <si>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</si>
  <si>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</si>
  <si>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</si>
  <si>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</si>
  <si>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</si>
  <si>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</si>
  <si>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</si>
  <si>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</si>
  <si>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</si>
  <si>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</si>
  <si>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</si>
  <si>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</si>
  <si>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</si>
  <si>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</si>
  <si>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</si>
  <si>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</si>
  <si>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</si>
  <si>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</si>
  <si>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</si>
  <si>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</si>
  <si>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</si>
  <si>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</si>
  <si>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</si>
  <si>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</si>
  <si>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</si>
  <si>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</si>
  <si>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</si>
  <si>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</si>
  <si>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</si>
  <si>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</si>
  <si>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</si>
  <si>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</si>
  <si>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</si>
  <si>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</si>
  <si>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</si>
  <si>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</si>
  <si>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</si>
  <si>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</si>
  <si>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</si>
  <si>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</si>
  <si>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</si>
  <si>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</si>
  <si>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</si>
  <si>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</si>
  <si>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</si>
  <si>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</si>
  <si>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</si>
  <si>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</si>
  <si>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</si>
  <si>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</si>
  <si>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</si>
  <si>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</si>
  <si>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</si>
  <si>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</si>
  <si>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</si>
  <si>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</si>
  <si>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</si>
  <si>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</si>
  <si>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</si>
  <si>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</si>
  <si>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</si>
  <si>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</si>
  <si>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</si>
  <si>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</si>
  <si>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</si>
  <si>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</si>
  <si>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</si>
  <si>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</si>
  <si>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</si>
  <si>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</si>
  <si>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</si>
  <si>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</si>
  <si>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</si>
  <si>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</si>
  <si>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</si>
  <si>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</si>
  <si>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</si>
  <si>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</si>
  <si>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</si>
  <si>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</si>
  <si>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</si>
  <si>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</si>
  <si>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</si>
  <si>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</si>
  <si>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</si>
  <si>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</si>
  <si>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</si>
  <si>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</si>
  <si>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</si>
  <si>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</si>
  <si>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</si>
  <si>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</si>
  <si>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</si>
  <si>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</si>
  <si>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</si>
  <si>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</si>
  <si>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</si>
  <si>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</si>
  <si>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</si>
  <si>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</si>
  <si>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</si>
  <si>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</si>
  <si>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</si>
  <si>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</si>
  <si>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</si>
  <si>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</si>
  <si>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</si>
  <si>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</si>
  <si>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</si>
  <si>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</si>
  <si>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</si>
  <si>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</si>
  <si>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</si>
  <si>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</si>
  <si>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</si>
  <si>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</si>
  <si>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</si>
  <si>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</si>
  <si>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</si>
  <si>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</si>
  <si>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</si>
  <si>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</si>
  <si>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</si>
  <si>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</si>
  <si>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PROCURADURIA AMBIENTAL Y DE ORDENAMIENTO TERRITORIAL DEL ESTADO DE GTO.</t>
  </si>
  <si>
    <t>Correspondiente del 1 de Enero al 31 de Marzo de 2024</t>
  </si>
  <si>
    <t>Intereses bancarios</t>
  </si>
  <si>
    <t>Transferencias estatales</t>
  </si>
  <si>
    <t>Ingresos por administración (Metlife)</t>
  </si>
  <si>
    <t>Pago de nomina de la quincena 1 a la 6 del personal de base</t>
  </si>
  <si>
    <t>Estado del bien</t>
  </si>
  <si>
    <t>Características</t>
  </si>
  <si>
    <t>Títulos y Valores a Largo Plazo</t>
  </si>
  <si>
    <t>Métodos aplicados</t>
  </si>
  <si>
    <t>Caracteristicas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</si>
  <si>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</si>
  <si>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</si>
  <si>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</si>
  <si>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</si>
  <si>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</si>
  <si>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</si>
  <si>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</si>
  <si>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</si>
  <si>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</si>
  <si>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</si>
  <si>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</si>
  <si>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</si>
  <si>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</si>
  <si>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</si>
  <si>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Pasivos Diferidos a Corto Plazo</t>
  </si>
  <si>
    <t>Ingresos Cobrados por Adelantado a Corto Plazo</t>
  </si>
  <si>
    <t>Intereses Cobrados por Adelantado a Corto Plazo</t>
  </si>
  <si>
    <t>ESF-15</t>
  </si>
  <si>
    <t>ESF-16</t>
  </si>
  <si>
    <t>Método de depreciación</t>
  </si>
  <si>
    <t>Tasas determinada</t>
  </si>
  <si>
    <t>ESF-14 PASIVOS DIFERIDOS</t>
  </si>
  <si>
    <t>PASIVOS DIFERIDOS</t>
  </si>
  <si>
    <t>PROVISIONES</t>
  </si>
  <si>
    <t>OTROS PASIVOS</t>
  </si>
  <si>
    <t>Fondos fijos que serán cancelados en el mes de diciembre</t>
  </si>
  <si>
    <t>Línea recta</t>
  </si>
  <si>
    <t>La depreciación se aplica anualmente, sin cambios en criterio contable</t>
  </si>
  <si>
    <t>No aplica</t>
  </si>
  <si>
    <t>Pagos de nomina pendientes de liquidar</t>
  </si>
  <si>
    <t>Impuestos estatales y federales pendientes de liquidar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</si>
</sst>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71306"/>
        <bgColor rgb="FF471306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60">
    <xf numFmtId="0" fontId="0" fillId="0" borderId="0" xfId="0"/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indent="1"/>
      <protection locked="0"/>
    </xf>
    <xf numFmtId="0" fontId="2" fillId="0" borderId="8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/>
    <xf numFmtId="0" fontId="12" fillId="5" borderId="0" xfId="9" applyFont="1" applyFill="1"/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Fill="1" applyAlignment="1">
      <alignment horizontal="center" vertical="center"/>
    </xf>
    <xf numFmtId="0" fontId="2" fillId="0" borderId="0" xfId="12" applyFont="1" applyFill="1" applyAlignment="1">
      <alignment wrapText="1"/>
    </xf>
    <xf numFmtId="4" fontId="2" fillId="0" borderId="0" xfId="12" applyNumberFormat="1" applyFont="1"/>
    <xf numFmtId="9" fontId="2" fillId="0" borderId="0" xfId="14" applyFont="1"/>
    <xf numFmtId="0" fontId="2" fillId="0" borderId="0" xfId="0" applyFont="1" applyProtection="1">
      <protection locked="0"/>
    </xf>
    <xf numFmtId="0" fontId="11" fillId="4" borderId="0" xfId="12" applyFont="1" applyFill="1"/>
    <xf numFmtId="0" fontId="9" fillId="0" borderId="0" xfId="9" applyFont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9" fillId="0" borderId="0" xfId="8" applyFont="1" applyBorder="1"/>
    <xf numFmtId="0" fontId="7" fillId="7" borderId="13" xfId="13" applyFont="1" applyFill="1" applyBorder="1" applyAlignment="1">
      <alignment vertical="center"/>
    </xf>
    <xf numFmtId="0" fontId="7" fillId="7" borderId="18" xfId="13" applyFont="1" applyFill="1" applyBorder="1" applyAlignment="1">
      <alignment vertical="center"/>
    </xf>
    <xf numFmtId="0" fontId="8" fillId="0" borderId="2" xfId="13" applyFont="1" applyFill="1" applyBorder="1" applyAlignment="1">
      <alignment horizontal="center" vertical="center"/>
    </xf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0" borderId="14" xfId="13" applyFont="1" applyFill="1" applyBorder="1" applyAlignment="1">
      <alignment horizontal="center" vertical="center"/>
    </xf>
    <xf numFmtId="4" fontId="9" fillId="0" borderId="12" xfId="13" applyNumberFormat="1" applyFont="1" applyBorder="1" applyAlignment="1">
      <alignment horizontal="right" vertical="center" wrapText="1" indent="1"/>
    </xf>
    <xf numFmtId="0" fontId="1" fillId="0" borderId="1" xfId="9" applyFont="1" applyFill="1" applyBorder="1" applyAlignment="1">
      <alignment horizontal="center" vertical="center"/>
    </xf>
    <xf numFmtId="0" fontId="1" fillId="3" borderId="0" xfId="8" applyFont="1" applyFill="1" applyAlignment="1">
      <alignment vertical="center"/>
    </xf>
    <xf numFmtId="4" fontId="5" fillId="0" borderId="0" xfId="10" applyNumberFormat="1" applyFont="1"/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2" fillId="0" borderId="21" xfId="12" applyFont="1" applyFill="1" applyBorder="1" applyAlignment="1">
      <alignment vertical="center" wrapText="1"/>
    </xf>
    <xf numFmtId="0" fontId="2" fillId="0" borderId="22" xfId="12" applyFont="1" applyFill="1" applyBorder="1" applyAlignment="1">
      <alignment horizontal="center" vertical="center"/>
    </xf>
    <xf numFmtId="0" fontId="2" fillId="0" borderId="22" xfId="12" applyFont="1" applyFill="1" applyBorder="1"/>
    <xf numFmtId="4" fontId="2" fillId="0" borderId="22" xfId="12" applyNumberFormat="1" applyFont="1" applyBorder="1"/>
    <xf numFmtId="9" fontId="2" fillId="0" borderId="22" xfId="14" applyFont="1" applyBorder="1"/>
    <xf numFmtId="0" fontId="9" fillId="0" borderId="22" xfId="12" applyFont="1" applyBorder="1"/>
    <xf numFmtId="0" fontId="2" fillId="0" borderId="21" xfId="12" applyFont="1" applyFill="1" applyBorder="1" applyAlignment="1">
      <alignment horizontal="center" vertical="center"/>
    </xf>
    <xf numFmtId="0" fontId="2" fillId="0" borderId="21" xfId="12" applyFont="1" applyFill="1" applyBorder="1"/>
    <xf numFmtId="4" fontId="2" fillId="0" borderId="21" xfId="12" applyNumberFormat="1" applyFont="1" applyBorder="1"/>
    <xf numFmtId="9" fontId="2" fillId="0" borderId="21" xfId="14" applyFont="1" applyBorder="1"/>
    <xf numFmtId="0" fontId="9" fillId="0" borderId="21" xfId="12" applyFont="1" applyBorder="1"/>
    <xf numFmtId="0" fontId="2" fillId="0" borderId="21" xfId="12" applyFont="1" applyFill="1" applyBorder="1" applyAlignment="1">
      <alignment wrapText="1"/>
    </xf>
    <xf numFmtId="0" fontId="2" fillId="0" borderId="21" xfId="12" applyFont="1" applyFill="1" applyBorder="1" applyAlignment="1"/>
    <xf numFmtId="0" fontId="2" fillId="0" borderId="22" xfId="12" applyFont="1" applyFill="1" applyBorder="1" applyAlignment="1">
      <alignment wrapText="1"/>
    </xf>
    <xf numFmtId="0" fontId="2" fillId="0" borderId="22" xfId="12" applyFont="1" applyFill="1" applyBorder="1" applyAlignment="1">
      <alignment horizontal="center"/>
    </xf>
    <xf numFmtId="0" fontId="2" fillId="0" borderId="22" xfId="12" applyFont="1" applyBorder="1"/>
    <xf numFmtId="0" fontId="2" fillId="0" borderId="21" xfId="12" applyFont="1" applyFill="1" applyBorder="1" applyAlignment="1">
      <alignment horizontal="center"/>
    </xf>
    <xf numFmtId="0" fontId="2" fillId="0" borderId="21" xfId="12" applyFont="1" applyBorder="1"/>
    <xf numFmtId="0" fontId="2" fillId="0" borderId="22" xfId="12" applyFont="1" applyFill="1" applyBorder="1" applyAlignment="1">
      <alignment vertical="center"/>
    </xf>
    <xf numFmtId="4" fontId="2" fillId="0" borderId="22" xfId="12" applyNumberFormat="1" applyFont="1" applyBorder="1" applyAlignment="1">
      <alignment vertical="center"/>
    </xf>
    <xf numFmtId="9" fontId="2" fillId="0" borderId="22" xfId="12" applyNumberFormat="1" applyFont="1" applyBorder="1" applyAlignment="1">
      <alignment vertical="center"/>
    </xf>
    <xf numFmtId="0" fontId="2" fillId="0" borderId="22" xfId="12" applyFont="1" applyBorder="1" applyAlignment="1">
      <alignment vertical="center"/>
    </xf>
    <xf numFmtId="0" fontId="2" fillId="0" borderId="21" xfId="12" applyFont="1" applyFill="1" applyBorder="1" applyAlignment="1">
      <alignment vertical="center"/>
    </xf>
    <xf numFmtId="4" fontId="2" fillId="0" borderId="21" xfId="12" applyNumberFormat="1" applyFont="1" applyBorder="1" applyAlignment="1">
      <alignment vertical="center"/>
    </xf>
    <xf numFmtId="9" fontId="2" fillId="0" borderId="21" xfId="12" applyNumberFormat="1" applyFont="1" applyBorder="1" applyAlignment="1">
      <alignment vertical="center"/>
    </xf>
    <xf numFmtId="0" fontId="2" fillId="0" borderId="21" xfId="12" applyFont="1" applyBorder="1" applyAlignment="1">
      <alignment vertical="center"/>
    </xf>
    <xf numFmtId="0" fontId="9" fillId="0" borderId="22" xfId="8" applyFont="1" applyBorder="1"/>
    <xf numFmtId="4" fontId="9" fillId="0" borderId="22" xfId="8" applyNumberFormat="1" applyFont="1" applyBorder="1"/>
    <xf numFmtId="0" fontId="9" fillId="0" borderId="21" xfId="8" applyFont="1" applyBorder="1" applyAlignment="1">
      <alignment horizontal="center"/>
    </xf>
    <xf numFmtId="0" fontId="9" fillId="0" borderId="21" xfId="8" applyFont="1" applyBorder="1"/>
    <xf numFmtId="4" fontId="9" fillId="0" borderId="21" xfId="8" applyNumberFormat="1" applyFont="1" applyBorder="1"/>
    <xf numFmtId="0" fontId="16" fillId="0" borderId="0" xfId="8" applyFont="1"/>
    <xf numFmtId="0" fontId="11" fillId="4" borderId="0" xfId="8" applyFont="1" applyFill="1" applyAlignment="1">
      <alignment horizontal="left" vertical="center"/>
    </xf>
    <xf numFmtId="0" fontId="11" fillId="4" borderId="0" xfId="8" applyFont="1" applyFill="1" applyAlignment="1">
      <alignment horizontal="left"/>
    </xf>
    <xf numFmtId="0" fontId="12" fillId="5" borderId="0" xfId="8" applyFont="1" applyFill="1" applyAlignment="1">
      <alignment horizontal="left"/>
    </xf>
    <xf numFmtId="0" fontId="9" fillId="0" borderId="22" xfId="8" applyFont="1" applyBorder="1" applyAlignment="1">
      <alignment horizontal="left"/>
    </xf>
    <xf numFmtId="0" fontId="9" fillId="0" borderId="21" xfId="8" applyFont="1" applyBorder="1" applyAlignment="1">
      <alignment horizontal="left"/>
    </xf>
    <xf numFmtId="0" fontId="12" fillId="6" borderId="0" xfId="8" applyFont="1" applyFill="1" applyAlignment="1">
      <alignment horizontal="left"/>
    </xf>
    <xf numFmtId="0" fontId="16" fillId="0" borderId="0" xfId="8" applyFont="1" applyAlignment="1">
      <alignment horizontal="left"/>
    </xf>
    <xf numFmtId="0" fontId="9" fillId="0" borderId="0" xfId="8" applyFont="1" applyAlignment="1">
      <alignment horizontal="left"/>
    </xf>
    <xf numFmtId="0" fontId="17" fillId="0" borderId="0" xfId="10" applyFont="1"/>
    <xf numFmtId="0" fontId="3" fillId="0" borderId="0" xfId="0" applyFont="1" applyProtection="1">
      <protection locked="0"/>
    </xf>
    <xf numFmtId="0" fontId="1" fillId="3" borderId="0" xfId="8" applyFont="1" applyFill="1" applyAlignment="1">
      <alignment horizontal="right" vertical="center"/>
    </xf>
    <xf numFmtId="0" fontId="1" fillId="3" borderId="0" xfId="8" applyFont="1" applyFill="1" applyBorder="1" applyAlignment="1">
      <alignment horizontal="center" vertical="center"/>
    </xf>
    <xf numFmtId="0" fontId="18" fillId="0" borderId="4" xfId="11" applyFont="1" applyFill="1" applyBorder="1" applyAlignment="1" applyProtection="1">
      <alignment horizontal="center"/>
      <protection locked="0"/>
    </xf>
    <xf numFmtId="0" fontId="18" fillId="0" borderId="8" xfId="11" applyFont="1" applyFill="1" applyBorder="1" applyProtection="1">
      <protection locked="0"/>
    </xf>
    <xf numFmtId="0" fontId="12" fillId="8" borderId="0" xfId="0" applyFont="1" applyFill="1" applyBorder="1"/>
    <xf numFmtId="0" fontId="9" fillId="0" borderId="0" xfId="8" applyFont="1" applyAlignment="1">
      <alignment wrapText="1"/>
    </xf>
    <xf numFmtId="0" fontId="12" fillId="5" borderId="0" xfId="8" applyFont="1" applyFill="1" applyAlignment="1">
      <alignment horizontal="left" vertical="center" wrapText="1"/>
    </xf>
    <xf numFmtId="0" fontId="12" fillId="5" borderId="0" xfId="8" applyFont="1" applyFill="1" applyAlignment="1">
      <alignment vertical="center" wrapText="1"/>
    </xf>
    <xf numFmtId="0" fontId="12" fillId="8" borderId="0" xfId="0" applyFont="1" applyFill="1" applyBorder="1" applyAlignment="1">
      <alignment vertical="center" wrapText="1"/>
    </xf>
    <xf numFmtId="0" fontId="9" fillId="0" borderId="0" xfId="0" applyFont="1"/>
    <xf numFmtId="0" fontId="9" fillId="0" borderId="0" xfId="8" applyFont="1" applyAlignment="1">
      <alignment vertical="center" wrapText="1"/>
    </xf>
    <xf numFmtId="0" fontId="11" fillId="4" borderId="0" xfId="8" applyFont="1" applyFill="1" applyAlignment="1">
      <alignment vertical="center" wrapText="1"/>
    </xf>
    <xf numFmtId="0" fontId="9" fillId="0" borderId="22" xfId="8" applyFont="1" applyBorder="1" applyAlignment="1">
      <alignment vertical="center" wrapText="1"/>
    </xf>
    <xf numFmtId="0" fontId="9" fillId="0" borderId="21" xfId="8" applyFont="1" applyBorder="1" applyAlignment="1">
      <alignment horizontal="left" vertical="center" wrapText="1"/>
    </xf>
    <xf numFmtId="0" fontId="9" fillId="0" borderId="21" xfId="8" applyFont="1" applyBorder="1" applyAlignment="1">
      <alignment vertical="center" wrapText="1"/>
    </xf>
    <xf numFmtId="4" fontId="9" fillId="0" borderId="21" xfId="8" applyNumberFormat="1" applyFont="1" applyBorder="1" applyAlignment="1">
      <alignment vertical="center" wrapText="1"/>
    </xf>
    <xf numFmtId="0" fontId="12" fillId="6" borderId="0" xfId="8" applyFont="1" applyFill="1" applyAlignment="1">
      <alignment vertical="center" wrapText="1"/>
    </xf>
    <xf numFmtId="0" fontId="16" fillId="0" borderId="0" xfId="8" applyFont="1" applyAlignment="1">
      <alignment vertical="center" wrapText="1"/>
    </xf>
    <xf numFmtId="0" fontId="11" fillId="9" borderId="0" xfId="0" applyFont="1" applyFill="1" applyBorder="1"/>
    <xf numFmtId="0" fontId="12" fillId="10" borderId="0" xfId="0" applyFont="1" applyFill="1" applyBorder="1"/>
    <xf numFmtId="0" fontId="12" fillId="5" borderId="0" xfId="8" applyFont="1" applyFill="1" applyAlignment="1">
      <alignment horizontal="right"/>
    </xf>
    <xf numFmtId="0" fontId="9" fillId="0" borderId="22" xfId="8" applyFont="1" applyBorder="1" applyAlignment="1">
      <alignment horizontal="left" vertical="center"/>
    </xf>
    <xf numFmtId="4" fontId="9" fillId="0" borderId="22" xfId="8" applyNumberFormat="1" applyFont="1" applyBorder="1" applyAlignment="1">
      <alignment vertical="center"/>
    </xf>
    <xf numFmtId="0" fontId="9" fillId="0" borderId="22" xfId="8" applyFont="1" applyBorder="1" applyAlignment="1">
      <alignment vertical="center"/>
    </xf>
    <xf numFmtId="0" fontId="9" fillId="0" borderId="21" xfId="8" applyFont="1" applyBorder="1" applyAlignment="1">
      <alignment horizontal="left" vertical="center"/>
    </xf>
    <xf numFmtId="4" fontId="9" fillId="0" borderId="21" xfId="8" applyNumberFormat="1" applyFont="1" applyBorder="1" applyAlignment="1">
      <alignment vertical="center"/>
    </xf>
    <xf numFmtId="0" fontId="9" fillId="0" borderId="21" xfId="8" applyFont="1" applyBorder="1" applyAlignment="1">
      <alignment vertical="center"/>
    </xf>
    <xf numFmtId="0" fontId="12" fillId="5" borderId="0" xfId="8" applyFont="1" applyFill="1" applyAlignment="1">
      <alignment horizontal="center"/>
    </xf>
    <xf numFmtId="0" fontId="9" fillId="0" borderId="23" xfId="8" applyFont="1" applyBorder="1" applyAlignment="1">
      <alignment horizontal="center" vertical="center" wrapText="1"/>
    </xf>
    <xf numFmtId="0" fontId="9" fillId="0" borderId="0" xfId="8" applyFont="1" applyBorder="1" applyAlignment="1">
      <alignment horizontal="center" vertical="center" wrapText="1"/>
    </xf>
    <xf numFmtId="0" fontId="9" fillId="0" borderId="22" xfId="8" applyFont="1" applyBorder="1" applyAlignment="1">
      <alignment horizontal="center" vertical="center" wrapText="1"/>
    </xf>
    <xf numFmtId="0" fontId="12" fillId="5" borderId="0" xfId="8" applyFont="1" applyFill="1" applyAlignment="1">
      <alignment horizontal="right" vertical="center" wrapText="1"/>
    </xf>
    <xf numFmtId="0" fontId="12" fillId="8" borderId="0" xfId="0" applyFont="1" applyFill="1" applyBorder="1" applyAlignment="1">
      <alignment horizontal="center"/>
    </xf>
    <xf numFmtId="4" fontId="9" fillId="0" borderId="21" xfId="8" applyNumberFormat="1" applyFont="1" applyBorder="1" applyAlignment="1">
      <alignment horizontal="right" vertical="center"/>
    </xf>
    <xf numFmtId="0" fontId="9" fillId="0" borderId="22" xfId="8" applyFont="1" applyBorder="1" applyAlignment="1">
      <alignment horizontal="center" vertical="center" wrapText="1"/>
    </xf>
    <xf numFmtId="0" fontId="9" fillId="0" borderId="22" xfId="9" applyFont="1" applyBorder="1"/>
    <xf numFmtId="4" fontId="9" fillId="0" borderId="22" xfId="9" applyNumberFormat="1" applyFont="1" applyBorder="1"/>
    <xf numFmtId="0" fontId="9" fillId="0" borderId="21" xfId="9" applyFont="1" applyBorder="1"/>
    <xf numFmtId="4" fontId="9" fillId="0" borderId="21" xfId="9" applyNumberFormat="1" applyFont="1" applyBorder="1"/>
    <xf numFmtId="0" fontId="11" fillId="4" borderId="0" xfId="9" applyFont="1" applyFill="1" applyAlignment="1">
      <alignment horizontal="left" vertical="center"/>
    </xf>
    <xf numFmtId="0" fontId="11" fillId="4" borderId="0" xfId="9" applyFont="1" applyFill="1" applyAlignment="1">
      <alignment horizontal="left"/>
    </xf>
    <xf numFmtId="0" fontId="12" fillId="5" borderId="0" xfId="9" applyFont="1" applyFill="1" applyAlignment="1">
      <alignment horizontal="left"/>
    </xf>
    <xf numFmtId="0" fontId="9" fillId="0" borderId="22" xfId="9" applyFont="1" applyBorder="1" applyAlignment="1">
      <alignment horizontal="left"/>
    </xf>
    <xf numFmtId="0" fontId="9" fillId="0" borderId="21" xfId="9" applyFont="1" applyBorder="1" applyAlignment="1">
      <alignment horizontal="left"/>
    </xf>
    <xf numFmtId="0" fontId="16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8" fillId="0" borderId="21" xfId="9" applyFont="1" applyBorder="1" applyAlignment="1">
      <alignment horizontal="left"/>
    </xf>
    <xf numFmtId="0" fontId="8" fillId="0" borderId="21" xfId="9" applyFont="1" applyBorder="1"/>
    <xf numFmtId="4" fontId="8" fillId="0" borderId="21" xfId="9" applyNumberFormat="1" applyFont="1" applyBorder="1"/>
    <xf numFmtId="0" fontId="8" fillId="0" borderId="22" xfId="9" applyFont="1" applyBorder="1" applyAlignment="1">
      <alignment horizontal="left"/>
    </xf>
    <xf numFmtId="0" fontId="8" fillId="0" borderId="22" xfId="9" applyFont="1" applyBorder="1"/>
    <xf numFmtId="4" fontId="8" fillId="0" borderId="22" xfId="9" applyNumberFormat="1" applyFont="1" applyBorder="1"/>
    <xf numFmtId="0" fontId="8" fillId="0" borderId="21" xfId="9" applyFont="1" applyFill="1" applyBorder="1" applyAlignment="1">
      <alignment horizontal="left"/>
    </xf>
    <xf numFmtId="0" fontId="8" fillId="0" borderId="21" xfId="9" applyFont="1" applyFill="1" applyBorder="1"/>
    <xf numFmtId="4" fontId="8" fillId="0" borderId="21" xfId="9" applyNumberFormat="1" applyFont="1" applyFill="1" applyBorder="1"/>
    <xf numFmtId="0" fontId="8" fillId="0" borderId="21" xfId="9" applyFont="1" applyBorder="1" applyAlignment="1">
      <alignment horizontal="left" indent="1"/>
    </xf>
    <xf numFmtId="0" fontId="8" fillId="0" borderId="21" xfId="2" applyFont="1" applyFill="1" applyBorder="1" applyAlignment="1">
      <alignment horizontal="left"/>
    </xf>
    <xf numFmtId="0" fontId="8" fillId="0" borderId="21" xfId="2" applyFont="1" applyFill="1" applyBorder="1" applyAlignment="1"/>
    <xf numFmtId="4" fontId="8" fillId="0" borderId="21" xfId="19" applyNumberFormat="1" applyFont="1" applyFill="1" applyBorder="1"/>
    <xf numFmtId="0" fontId="9" fillId="0" borderId="21" xfId="2" applyFont="1" applyFill="1" applyBorder="1" applyAlignment="1">
      <alignment horizontal="left"/>
    </xf>
    <xf numFmtId="0" fontId="9" fillId="0" borderId="21" xfId="2" applyFont="1" applyFill="1" applyBorder="1"/>
    <xf numFmtId="4" fontId="9" fillId="0" borderId="21" xfId="19" applyNumberFormat="1" applyFont="1" applyFill="1" applyBorder="1"/>
    <xf numFmtId="0" fontId="9" fillId="0" borderId="23" xfId="9" applyFont="1" applyBorder="1" applyAlignment="1">
      <alignment horizontal="left"/>
    </xf>
    <xf numFmtId="0" fontId="9" fillId="0" borderId="23" xfId="9" applyFont="1" applyBorder="1"/>
    <xf numFmtId="4" fontId="9" fillId="0" borderId="23" xfId="9" applyNumberFormat="1" applyFont="1" applyBorder="1"/>
    <xf numFmtId="0" fontId="8" fillId="0" borderId="23" xfId="9" applyFont="1" applyBorder="1" applyAlignment="1">
      <alignment horizontal="left"/>
    </xf>
    <xf numFmtId="0" fontId="1" fillId="0" borderId="23" xfId="9" applyFont="1" applyBorder="1"/>
    <xf numFmtId="4" fontId="8" fillId="0" borderId="23" xfId="9" applyNumberFormat="1" applyFont="1" applyBorder="1"/>
    <xf numFmtId="0" fontId="1" fillId="0" borderId="21" xfId="2" applyFont="1" applyFill="1" applyBorder="1"/>
    <xf numFmtId="4" fontId="8" fillId="0" borderId="21" xfId="18" applyNumberFormat="1" applyFont="1" applyFill="1" applyBorder="1"/>
    <xf numFmtId="0" fontId="2" fillId="0" borderId="21" xfId="2" applyFont="1" applyFill="1" applyBorder="1"/>
    <xf numFmtId="4" fontId="9" fillId="0" borderId="21" xfId="18" applyNumberFormat="1" applyFont="1" applyFill="1" applyBorder="1"/>
    <xf numFmtId="0" fontId="8" fillId="0" borderId="21" xfId="2" applyFont="1" applyFill="1" applyBorder="1" applyAlignment="1">
      <alignment horizontal="left" indent="1"/>
    </xf>
    <xf numFmtId="0" fontId="8" fillId="0" borderId="21" xfId="2" applyFont="1" applyFill="1" applyBorder="1"/>
    <xf numFmtId="4" fontId="8" fillId="0" borderId="21" xfId="2" applyNumberFormat="1" applyFont="1" applyFill="1" applyBorder="1"/>
    <xf numFmtId="0" fontId="1" fillId="0" borderId="21" xfId="9" applyFont="1" applyFill="1" applyBorder="1"/>
    <xf numFmtId="0" fontId="2" fillId="0" borderId="21" xfId="9" applyFont="1" applyFill="1" applyBorder="1"/>
    <xf numFmtId="4" fontId="5" fillId="0" borderId="21" xfId="2" applyNumberFormat="1" applyFont="1" applyFill="1" applyBorder="1" applyAlignment="1" applyProtection="1">
      <alignment vertical="top"/>
      <protection locked="0"/>
    </xf>
    <xf numFmtId="0" fontId="2" fillId="0" borderId="23" xfId="9" applyFont="1" applyFill="1" applyBorder="1"/>
    <xf numFmtId="0" fontId="2" fillId="0" borderId="22" xfId="9" applyFont="1" applyFill="1" applyBorder="1"/>
    <xf numFmtId="0" fontId="8" fillId="0" borderId="21" xfId="9" quotePrefix="1" applyFont="1" applyBorder="1" applyAlignment="1">
      <alignment horizontal="left" indent="1"/>
    </xf>
    <xf numFmtId="0" fontId="12" fillId="5" borderId="0" xfId="9" applyFont="1" applyFill="1" applyAlignment="1">
      <alignment horizontal="right"/>
    </xf>
    <xf numFmtId="0" fontId="12" fillId="5" borderId="0" xfId="9" applyFont="1" applyFill="1" applyAlignment="1">
      <alignment horizontal="right" vertical="center"/>
    </xf>
    <xf numFmtId="0" fontId="8" fillId="7" borderId="24" xfId="13" applyFont="1" applyFill="1" applyBorder="1" applyAlignment="1">
      <alignment vertical="center"/>
    </xf>
    <xf numFmtId="0" fontId="8" fillId="7" borderId="25" xfId="13" applyFont="1" applyFill="1" applyBorder="1" applyAlignment="1">
      <alignment vertical="center"/>
    </xf>
    <xf numFmtId="4" fontId="8" fillId="7" borderId="26" xfId="13" applyNumberFormat="1" applyFont="1" applyFill="1" applyBorder="1" applyAlignment="1">
      <alignment horizontal="right" vertical="center" wrapText="1" indent="1"/>
    </xf>
    <xf numFmtId="0" fontId="8" fillId="0" borderId="27" xfId="13" applyFont="1" applyFill="1" applyBorder="1" applyAlignment="1">
      <alignment vertical="center"/>
    </xf>
    <xf numFmtId="0" fontId="8" fillId="0" borderId="28" xfId="13" applyFont="1" applyFill="1" applyBorder="1" applyAlignment="1">
      <alignment vertical="center"/>
    </xf>
    <xf numFmtId="4" fontId="8" fillId="0" borderId="29" xfId="13" applyNumberFormat="1" applyFont="1" applyFill="1" applyBorder="1" applyAlignment="1">
      <alignment horizontal="right" vertical="center" wrapText="1" indent="1"/>
    </xf>
    <xf numFmtId="0" fontId="2" fillId="0" borderId="28" xfId="13" applyFont="1" applyFill="1" applyBorder="1" applyAlignment="1">
      <alignment vertical="center"/>
    </xf>
    <xf numFmtId="0" fontId="2" fillId="0" borderId="27" xfId="13" applyFont="1" applyFill="1" applyBorder="1" applyAlignment="1">
      <alignment horizontal="left" vertical="center" indent="1"/>
    </xf>
    <xf numFmtId="4" fontId="9" fillId="0" borderId="29" xfId="13" applyNumberFormat="1" applyFont="1" applyFill="1" applyBorder="1" applyAlignment="1">
      <alignment horizontal="right" vertical="center" wrapText="1" indent="1"/>
    </xf>
    <xf numFmtId="0" fontId="5" fillId="0" borderId="28" xfId="13" applyFont="1" applyBorder="1"/>
    <xf numFmtId="0" fontId="9" fillId="0" borderId="27" xfId="13" applyFont="1" applyFill="1" applyBorder="1" applyAlignment="1">
      <alignment horizontal="left" vertical="center" wrapText="1" indent="1"/>
    </xf>
    <xf numFmtId="0" fontId="9" fillId="0" borderId="28" xfId="13" applyFont="1" applyFill="1" applyBorder="1" applyAlignment="1">
      <alignment horizontal="left" vertical="center"/>
    </xf>
    <xf numFmtId="0" fontId="9" fillId="0" borderId="27" xfId="13" applyFont="1" applyFill="1" applyBorder="1" applyAlignment="1">
      <alignment horizontal="left" vertical="center" indent="1"/>
    </xf>
    <xf numFmtId="0" fontId="9" fillId="0" borderId="27" xfId="13" applyFont="1" applyFill="1" applyBorder="1" applyAlignment="1">
      <alignment horizontal="left" vertical="center" wrapText="1"/>
    </xf>
    <xf numFmtId="0" fontId="2" fillId="0" borderId="28" xfId="13" applyFont="1" applyFill="1" applyBorder="1" applyAlignment="1">
      <alignment horizontal="left" vertical="center"/>
    </xf>
    <xf numFmtId="0" fontId="2" fillId="0" borderId="28" xfId="13" applyFont="1" applyBorder="1" applyAlignment="1">
      <alignment horizontal="left"/>
    </xf>
    <xf numFmtId="4" fontId="9" fillId="0" borderId="29" xfId="13" applyNumberFormat="1" applyFont="1" applyFill="1" applyBorder="1" applyAlignment="1">
      <alignment horizontal="right" vertical="center" indent="1"/>
    </xf>
    <xf numFmtId="0" fontId="5" fillId="0" borderId="28" xfId="13" applyFont="1" applyFill="1" applyBorder="1"/>
    <xf numFmtId="0" fontId="8" fillId="7" borderId="30" xfId="13" applyFont="1" applyFill="1" applyBorder="1" applyAlignment="1">
      <alignment vertical="center"/>
    </xf>
    <xf numFmtId="0" fontId="8" fillId="7" borderId="31" xfId="13" applyFont="1" applyFill="1" applyBorder="1" applyAlignment="1">
      <alignment vertical="center"/>
    </xf>
    <xf numFmtId="4" fontId="8" fillId="7" borderId="32" xfId="13" applyNumberFormat="1" applyFont="1" applyFill="1" applyBorder="1" applyAlignment="1">
      <alignment horizontal="right" vertical="center" wrapText="1" indent="1"/>
    </xf>
    <xf numFmtId="0" fontId="5" fillId="0" borderId="33" xfId="13" applyFont="1" applyBorder="1"/>
    <xf numFmtId="0" fontId="8" fillId="0" borderId="21" xfId="13" applyFont="1" applyFill="1" applyBorder="1" applyAlignment="1">
      <alignment vertical="center"/>
    </xf>
    <xf numFmtId="4" fontId="8" fillId="0" borderId="34" xfId="13" applyNumberFormat="1" applyFont="1" applyFill="1" applyBorder="1" applyAlignment="1">
      <alignment horizontal="right" vertical="center"/>
    </xf>
    <xf numFmtId="0" fontId="9" fillId="0" borderId="21" xfId="13" applyFont="1" applyFill="1" applyBorder="1" applyAlignment="1">
      <alignment horizontal="left" vertical="center"/>
    </xf>
    <xf numFmtId="4" fontId="9" fillId="0" borderId="34" xfId="13" applyNumberFormat="1" applyFont="1" applyFill="1" applyBorder="1" applyAlignment="1">
      <alignment horizontal="right" vertical="center" indent="1"/>
    </xf>
    <xf numFmtId="0" fontId="2" fillId="0" borderId="21" xfId="13" applyFont="1" applyFill="1" applyBorder="1" applyAlignment="1">
      <alignment vertical="center"/>
    </xf>
    <xf numFmtId="4" fontId="8" fillId="7" borderId="26" xfId="13" applyNumberFormat="1" applyFont="1" applyFill="1" applyBorder="1" applyAlignment="1">
      <alignment horizontal="right" vertical="center"/>
    </xf>
    <xf numFmtId="49" fontId="2" fillId="0" borderId="28" xfId="13" applyNumberFormat="1" applyFont="1" applyFill="1" applyBorder="1" applyAlignment="1">
      <alignment vertical="center"/>
    </xf>
    <xf numFmtId="4" fontId="2" fillId="0" borderId="29" xfId="13" applyNumberFormat="1" applyFont="1" applyFill="1" applyBorder="1" applyAlignment="1">
      <alignment horizontal="right" vertical="center" wrapText="1" indent="1"/>
    </xf>
    <xf numFmtId="49" fontId="2" fillId="0" borderId="28" xfId="13" applyNumberFormat="1" applyFont="1" applyFill="1" applyBorder="1"/>
    <xf numFmtId="0" fontId="2" fillId="0" borderId="27" xfId="13" applyFont="1" applyFill="1" applyBorder="1" applyAlignment="1">
      <alignment horizontal="left" vertical="center" wrapText="1" indent="1"/>
    </xf>
    <xf numFmtId="0" fontId="1" fillId="0" borderId="28" xfId="13" applyFont="1" applyFill="1" applyBorder="1" applyAlignment="1">
      <alignment vertical="center"/>
    </xf>
    <xf numFmtId="0" fontId="1" fillId="0" borderId="27" xfId="13" applyFont="1" applyFill="1" applyBorder="1" applyAlignment="1">
      <alignment vertical="center"/>
    </xf>
    <xf numFmtId="4" fontId="1" fillId="0" borderId="29" xfId="13" applyNumberFormat="1" applyFont="1" applyFill="1" applyBorder="1" applyAlignment="1">
      <alignment horizontal="right" vertical="center" wrapText="1" indent="1"/>
    </xf>
    <xf numFmtId="4" fontId="2" fillId="0" borderId="29" xfId="13" applyNumberFormat="1" applyFont="1" applyFill="1" applyBorder="1" applyAlignment="1">
      <alignment horizontal="right" vertical="center" indent="1"/>
    </xf>
    <xf numFmtId="0" fontId="9" fillId="0" borderId="27" xfId="13" applyFont="1" applyFill="1" applyBorder="1" applyAlignment="1">
      <alignment vertical="center"/>
    </xf>
    <xf numFmtId="0" fontId="8" fillId="2" borderId="30" xfId="13" applyFont="1" applyFill="1" applyBorder="1" applyAlignment="1">
      <alignment vertical="center"/>
    </xf>
    <xf numFmtId="4" fontId="9" fillId="0" borderId="29" xfId="13" applyNumberFormat="1" applyFont="1" applyFill="1" applyBorder="1" applyAlignment="1">
      <alignment horizontal="right" vertical="center"/>
    </xf>
    <xf numFmtId="0" fontId="2" fillId="0" borderId="33" xfId="13" applyFont="1" applyFill="1" applyBorder="1"/>
    <xf numFmtId="4" fontId="2" fillId="0" borderId="34" xfId="13" applyNumberFormat="1" applyFont="1" applyFill="1" applyBorder="1" applyAlignment="1">
      <alignment horizontal="right" vertical="center"/>
    </xf>
    <xf numFmtId="0" fontId="12" fillId="8" borderId="0" xfId="0" applyFont="1" applyFill="1" applyBorder="1" applyAlignment="1">
      <alignment horizontal="center" vertical="center" wrapText="1"/>
    </xf>
    <xf numFmtId="0" fontId="12" fillId="5" borderId="0" xfId="9" applyFont="1" applyFill="1" applyAlignment="1">
      <alignment horizontal="left" vertical="center"/>
    </xf>
    <xf numFmtId="0" fontId="12" fillId="5" borderId="0" xfId="9" applyFont="1" applyFill="1" applyAlignment="1">
      <alignment vertical="center"/>
    </xf>
    <xf numFmtId="0" fontId="8" fillId="0" borderId="0" xfId="9" applyFont="1" applyAlignment="1">
      <alignment vertical="center" wrapText="1"/>
    </xf>
    <xf numFmtId="0" fontId="9" fillId="0" borderId="0" xfId="9" applyFont="1" applyAlignment="1">
      <alignment vertical="center" wrapText="1"/>
    </xf>
    <xf numFmtId="0" fontId="8" fillId="0" borderId="22" xfId="9" applyFont="1" applyBorder="1" applyAlignment="1">
      <alignment horizontal="left" vertical="center" wrapText="1"/>
    </xf>
    <xf numFmtId="0" fontId="8" fillId="0" borderId="22" xfId="9" applyFont="1" applyBorder="1" applyAlignment="1">
      <alignment vertical="center" wrapText="1"/>
    </xf>
    <xf numFmtId="0" fontId="9" fillId="0" borderId="21" xfId="9" applyFont="1" applyBorder="1" applyAlignment="1">
      <alignment horizontal="left" vertical="center" wrapText="1"/>
    </xf>
    <xf numFmtId="0" fontId="9" fillId="0" borderId="21" xfId="9" applyFont="1" applyBorder="1" applyAlignment="1">
      <alignment vertical="center" wrapText="1"/>
    </xf>
    <xf numFmtId="4" fontId="9" fillId="0" borderId="21" xfId="9" applyNumberFormat="1" applyFont="1" applyBorder="1" applyAlignment="1">
      <alignment vertical="center" wrapText="1"/>
    </xf>
    <xf numFmtId="0" fontId="8" fillId="0" borderId="21" xfId="9" applyFont="1" applyBorder="1" applyAlignment="1">
      <alignment horizontal="left" vertical="center" wrapText="1"/>
    </xf>
    <xf numFmtId="0" fontId="8" fillId="0" borderId="21" xfId="9" applyFont="1" applyBorder="1" applyAlignment="1">
      <alignment vertical="center" wrapText="1"/>
    </xf>
    <xf numFmtId="0" fontId="7" fillId="7" borderId="14" xfId="13" applyFont="1" applyFill="1" applyBorder="1" applyAlignment="1">
      <alignment horizontal="center" vertical="center" wrapText="1"/>
    </xf>
    <xf numFmtId="0" fontId="7" fillId="7" borderId="16" xfId="13" applyFont="1" applyFill="1" applyBorder="1" applyAlignment="1">
      <alignment horizontal="center" vertical="center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53</xdr:row>
      <xdr:rowOff>85725</xdr:rowOff>
    </xdr:from>
    <xdr:to>
      <xdr:col>3</xdr:col>
      <xdr:colOff>761384</xdr:colOff>
      <xdr:row>58</xdr:row>
      <xdr:rowOff>121223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495300" y="7810500"/>
          <a:ext cx="6695459" cy="749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224</xdr:row>
      <xdr:rowOff>57150</xdr:rowOff>
    </xdr:from>
    <xdr:to>
      <xdr:col>3</xdr:col>
      <xdr:colOff>208934</xdr:colOff>
      <xdr:row>229</xdr:row>
      <xdr:rowOff>92647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752475" y="35204400"/>
          <a:ext cx="6695459" cy="749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1761227</xdr:colOff>
      <xdr:row>179</xdr:row>
      <xdr:rowOff>71887</xdr:rowOff>
    </xdr:from>
    <xdr:to>
      <xdr:col>6</xdr:col>
      <xdr:colOff>583285</xdr:colOff>
      <xdr:row>184</xdr:row>
      <xdr:rowOff>92540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2426180" y="22815071"/>
          <a:ext cx="6695459" cy="749873"/>
        </a:xfrm>
        <a:prstGeom prst="rect">
          <a:avLst/>
        </a:prstGeom>
      </xdr:spPr>
    </xdr:pic>
    <xdr:clientData/>
  </xdr:twoCellAnchor>
  <xdr:oneCellAnchor>
    <xdr:from>
      <xdr:col>1</xdr:col>
      <xdr:colOff>2078935</xdr:colOff>
      <xdr:row>8</xdr:row>
      <xdr:rowOff>107673</xdr:rowOff>
    </xdr:from>
    <xdr:ext cx="1433662" cy="210250"/>
    <xdr:sp macro="" textlink="">
      <xdr:nvSpPr>
        <xdr:cNvPr id="3" name="CuadroTexto 2"/>
        <xdr:cNvSpPr txBox="1"/>
      </xdr:nvSpPr>
      <xdr:spPr>
        <a:xfrm>
          <a:off x="2517913" y="1631673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3</xdr:col>
      <xdr:colOff>1010478</xdr:colOff>
      <xdr:row>35</xdr:row>
      <xdr:rowOff>16566</xdr:rowOff>
    </xdr:from>
    <xdr:ext cx="1433662" cy="210250"/>
    <xdr:sp macro="" textlink="">
      <xdr:nvSpPr>
        <xdr:cNvPr id="4" name="CuadroTexto 3"/>
        <xdr:cNvSpPr txBox="1"/>
      </xdr:nvSpPr>
      <xdr:spPr>
        <a:xfrm>
          <a:off x="5350565" y="5938631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4</xdr:col>
      <xdr:colOff>405848</xdr:colOff>
      <xdr:row>40</xdr:row>
      <xdr:rowOff>99392</xdr:rowOff>
    </xdr:from>
    <xdr:ext cx="1433662" cy="210250"/>
    <xdr:sp macro="" textlink="">
      <xdr:nvSpPr>
        <xdr:cNvPr id="5" name="CuadroTexto 4"/>
        <xdr:cNvSpPr txBox="1"/>
      </xdr:nvSpPr>
      <xdr:spPr>
        <a:xfrm>
          <a:off x="5822674" y="6874566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3</xdr:col>
      <xdr:colOff>458857</xdr:colOff>
      <xdr:row>44</xdr:row>
      <xdr:rowOff>110988</xdr:rowOff>
    </xdr:from>
    <xdr:ext cx="1433662" cy="210250"/>
    <xdr:sp macro="" textlink="">
      <xdr:nvSpPr>
        <xdr:cNvPr id="6" name="CuadroTexto 5"/>
        <xdr:cNvSpPr txBox="1"/>
      </xdr:nvSpPr>
      <xdr:spPr>
        <a:xfrm>
          <a:off x="4798944" y="7449379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1</xdr:col>
      <xdr:colOff>2019301</xdr:colOff>
      <xdr:row>49</xdr:row>
      <xdr:rowOff>114301</xdr:rowOff>
    </xdr:from>
    <xdr:ext cx="1433662" cy="210250"/>
    <xdr:sp macro="" textlink="">
      <xdr:nvSpPr>
        <xdr:cNvPr id="7" name="CuadroTexto 6"/>
        <xdr:cNvSpPr txBox="1"/>
      </xdr:nvSpPr>
      <xdr:spPr>
        <a:xfrm>
          <a:off x="2458279" y="8156714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1</xdr:col>
      <xdr:colOff>2244587</xdr:colOff>
      <xdr:row>92</xdr:row>
      <xdr:rowOff>115957</xdr:rowOff>
    </xdr:from>
    <xdr:ext cx="1433662" cy="210250"/>
    <xdr:sp macro="" textlink="">
      <xdr:nvSpPr>
        <xdr:cNvPr id="8" name="CuadroTexto 7"/>
        <xdr:cNvSpPr txBox="1"/>
      </xdr:nvSpPr>
      <xdr:spPr>
        <a:xfrm>
          <a:off x="2683565" y="14809305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1</xdr:col>
      <xdr:colOff>2256183</xdr:colOff>
      <xdr:row>100</xdr:row>
      <xdr:rowOff>61291</xdr:rowOff>
    </xdr:from>
    <xdr:ext cx="1433662" cy="210250"/>
    <xdr:sp macro="" textlink="">
      <xdr:nvSpPr>
        <xdr:cNvPr id="9" name="CuadroTexto 8"/>
        <xdr:cNvSpPr txBox="1"/>
      </xdr:nvSpPr>
      <xdr:spPr>
        <a:xfrm>
          <a:off x="2695161" y="16030161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3</xdr:col>
      <xdr:colOff>662609</xdr:colOff>
      <xdr:row>131</xdr:row>
      <xdr:rowOff>41413</xdr:rowOff>
    </xdr:from>
    <xdr:ext cx="1433662" cy="210250"/>
    <xdr:sp macro="" textlink="">
      <xdr:nvSpPr>
        <xdr:cNvPr id="10" name="CuadroTexto 9"/>
        <xdr:cNvSpPr txBox="1"/>
      </xdr:nvSpPr>
      <xdr:spPr>
        <a:xfrm>
          <a:off x="5002696" y="21269739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3</xdr:col>
      <xdr:colOff>405848</xdr:colOff>
      <xdr:row>147</xdr:row>
      <xdr:rowOff>0</xdr:rowOff>
    </xdr:from>
    <xdr:ext cx="1433662" cy="210250"/>
    <xdr:sp macro="" textlink="">
      <xdr:nvSpPr>
        <xdr:cNvPr id="11" name="CuadroTexto 10"/>
        <xdr:cNvSpPr txBox="1"/>
      </xdr:nvSpPr>
      <xdr:spPr>
        <a:xfrm>
          <a:off x="4745935" y="24326022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3</xdr:col>
      <xdr:colOff>339587</xdr:colOff>
      <xdr:row>158</xdr:row>
      <xdr:rowOff>182217</xdr:rowOff>
    </xdr:from>
    <xdr:ext cx="1433662" cy="210250"/>
    <xdr:sp macro="" textlink="">
      <xdr:nvSpPr>
        <xdr:cNvPr id="12" name="CuadroTexto 11"/>
        <xdr:cNvSpPr txBox="1"/>
      </xdr:nvSpPr>
      <xdr:spPr>
        <a:xfrm>
          <a:off x="4679674" y="26603739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  <xdr:oneCellAnchor>
    <xdr:from>
      <xdr:col>3</xdr:col>
      <xdr:colOff>323021</xdr:colOff>
      <xdr:row>167</xdr:row>
      <xdr:rowOff>8282</xdr:rowOff>
    </xdr:from>
    <xdr:ext cx="1433662" cy="210250"/>
    <xdr:sp macro="" textlink="">
      <xdr:nvSpPr>
        <xdr:cNvPr id="13" name="CuadroTexto 12"/>
        <xdr:cNvSpPr txBox="1"/>
      </xdr:nvSpPr>
      <xdr:spPr>
        <a:xfrm>
          <a:off x="4663108" y="27945521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36</xdr:row>
      <xdr:rowOff>47625</xdr:rowOff>
    </xdr:from>
    <xdr:to>
      <xdr:col>4</xdr:col>
      <xdr:colOff>860409</xdr:colOff>
      <xdr:row>41</xdr:row>
      <xdr:rowOff>86595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561975" y="5495925"/>
          <a:ext cx="6698501" cy="7533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446690</xdr:colOff>
      <xdr:row>126</xdr:row>
      <xdr:rowOff>26276</xdr:rowOff>
    </xdr:from>
    <xdr:to>
      <xdr:col>4</xdr:col>
      <xdr:colOff>300304</xdr:colOff>
      <xdr:row>131</xdr:row>
      <xdr:rowOff>75353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446690" y="18511345"/>
          <a:ext cx="6699234" cy="7716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123825</xdr:rowOff>
    </xdr:from>
    <xdr:to>
      <xdr:col>4</xdr:col>
      <xdr:colOff>317408</xdr:colOff>
      <xdr:row>35</xdr:row>
      <xdr:rowOff>48344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0" y="4610100"/>
          <a:ext cx="6689633" cy="7817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123825</xdr:rowOff>
    </xdr:from>
    <xdr:to>
      <xdr:col>4</xdr:col>
      <xdr:colOff>372177</xdr:colOff>
      <xdr:row>52</xdr:row>
      <xdr:rowOff>48344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0" y="6715125"/>
          <a:ext cx="6687252" cy="7817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67</xdr:row>
      <xdr:rowOff>28575</xdr:rowOff>
    </xdr:from>
    <xdr:to>
      <xdr:col>6</xdr:col>
      <xdr:colOff>230536</xdr:colOff>
      <xdr:row>72</xdr:row>
      <xdr:rowOff>64073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533400" y="9886950"/>
          <a:ext cx="6695459" cy="749873"/>
        </a:xfrm>
        <a:prstGeom prst="rect">
          <a:avLst/>
        </a:prstGeom>
      </xdr:spPr>
    </xdr:pic>
    <xdr:clientData/>
  </xdr:twoCellAnchor>
  <xdr:oneCellAnchor>
    <xdr:from>
      <xdr:col>6</xdr:col>
      <xdr:colOff>446943</xdr:colOff>
      <xdr:row>17</xdr:row>
      <xdr:rowOff>51289</xdr:rowOff>
    </xdr:from>
    <xdr:ext cx="1433662" cy="210250"/>
    <xdr:sp macro="" textlink="">
      <xdr:nvSpPr>
        <xdr:cNvPr id="3" name="CuadroTexto 2"/>
        <xdr:cNvSpPr txBox="1"/>
      </xdr:nvSpPr>
      <xdr:spPr>
        <a:xfrm>
          <a:off x="7751885" y="3245827"/>
          <a:ext cx="143366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Sin información que revelar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E46"/>
  <sheetViews>
    <sheetView showGridLines="0" tabSelected="1" topLeftCell="A5" zoomScale="130" zoomScaleNormal="130" zoomScaleSheetLayoutView="100" workbookViewId="0">
      <selection activeCell="F26" sqref="F26"/>
    </sheetView>
  </sheetViews>
  <sheetFormatPr baseColWidth="10" defaultColWidth="12.85546875" defaultRowHeight="11.25" x14ac:dyDescent="0.2"/>
  <cols>
    <col min="1" max="1" width="14.5703125" style="38" customWidth="1"/>
    <col min="2" max="2" width="73.85546875" style="38" bestFit="1" customWidth="1"/>
    <col min="3" max="3" width="8" style="38" customWidth="1"/>
    <col min="4" max="16384" width="12.85546875" style="38"/>
  </cols>
  <sheetData>
    <row r="1" spans="1:5" ht="18.95" customHeight="1" x14ac:dyDescent="0.2">
      <c r="A1" s="57" t="s">
        <v>575</v>
      </c>
      <c r="B1" s="57"/>
      <c r="C1" s="54"/>
      <c r="D1" s="122" t="s">
        <v>509</v>
      </c>
      <c r="E1" s="16">
        <v>2024</v>
      </c>
    </row>
    <row r="2" spans="1:5" ht="18.95" customHeight="1" x14ac:dyDescent="0.2">
      <c r="A2" s="57" t="s">
        <v>508</v>
      </c>
      <c r="B2" s="57"/>
      <c r="C2" s="54"/>
      <c r="D2" s="122" t="s">
        <v>510</v>
      </c>
      <c r="E2" s="54" t="s">
        <v>515</v>
      </c>
    </row>
    <row r="3" spans="1:5" ht="18.95" customHeight="1" x14ac:dyDescent="0.2">
      <c r="A3" s="123" t="s">
        <v>576</v>
      </c>
      <c r="B3" s="123"/>
      <c r="C3" s="54"/>
      <c r="D3" s="122" t="s">
        <v>511</v>
      </c>
      <c r="E3" s="16">
        <v>1</v>
      </c>
    </row>
    <row r="4" spans="1:5" ht="18.95" customHeight="1" x14ac:dyDescent="0.2">
      <c r="A4" s="123" t="s">
        <v>530</v>
      </c>
      <c r="B4" s="123"/>
      <c r="C4" s="123"/>
      <c r="D4" s="123"/>
      <c r="E4" s="123"/>
    </row>
    <row r="5" spans="1:5" ht="15" customHeight="1" x14ac:dyDescent="0.2">
      <c r="A5" s="42" t="s">
        <v>31</v>
      </c>
      <c r="B5" s="41" t="s">
        <v>32</v>
      </c>
    </row>
    <row r="6" spans="1:5" x14ac:dyDescent="0.2">
      <c r="A6" s="1"/>
      <c r="B6" s="2"/>
    </row>
    <row r="7" spans="1:5" x14ac:dyDescent="0.2">
      <c r="A7" s="3"/>
      <c r="B7" s="4" t="s">
        <v>35</v>
      </c>
    </row>
    <row r="8" spans="1:5" x14ac:dyDescent="0.2">
      <c r="A8" s="3"/>
      <c r="B8" s="4"/>
    </row>
    <row r="9" spans="1:5" x14ac:dyDescent="0.2">
      <c r="A9" s="3"/>
      <c r="B9" s="5" t="s">
        <v>0</v>
      </c>
    </row>
    <row r="10" spans="1:5" x14ac:dyDescent="0.2">
      <c r="A10" s="124" t="s">
        <v>490</v>
      </c>
      <c r="B10" s="125" t="s">
        <v>230</v>
      </c>
    </row>
    <row r="11" spans="1:5" x14ac:dyDescent="0.2">
      <c r="A11" s="124" t="s">
        <v>491</v>
      </c>
      <c r="B11" s="125" t="s">
        <v>492</v>
      </c>
    </row>
    <row r="12" spans="1:5" x14ac:dyDescent="0.2">
      <c r="A12" s="124" t="s">
        <v>493</v>
      </c>
      <c r="B12" s="125" t="s">
        <v>267</v>
      </c>
    </row>
    <row r="13" spans="1:5" x14ac:dyDescent="0.2">
      <c r="A13" s="124" t="s">
        <v>494</v>
      </c>
      <c r="B13" s="125" t="s">
        <v>284</v>
      </c>
    </row>
    <row r="14" spans="1:5" x14ac:dyDescent="0.2">
      <c r="A14" s="124" t="s">
        <v>1</v>
      </c>
      <c r="B14" s="125" t="s">
        <v>2</v>
      </c>
    </row>
    <row r="15" spans="1:5" x14ac:dyDescent="0.2">
      <c r="A15" s="124" t="s">
        <v>3</v>
      </c>
      <c r="B15" s="125" t="s">
        <v>4</v>
      </c>
    </row>
    <row r="16" spans="1:5" x14ac:dyDescent="0.2">
      <c r="A16" s="124" t="s">
        <v>5</v>
      </c>
      <c r="B16" s="125" t="s">
        <v>6</v>
      </c>
    </row>
    <row r="17" spans="1:2" x14ac:dyDescent="0.2">
      <c r="A17" s="124" t="s">
        <v>86</v>
      </c>
      <c r="B17" s="125" t="s">
        <v>503</v>
      </c>
    </row>
    <row r="18" spans="1:2" x14ac:dyDescent="0.2">
      <c r="A18" s="124" t="s">
        <v>7</v>
      </c>
      <c r="B18" s="125" t="s">
        <v>504</v>
      </c>
    </row>
    <row r="19" spans="1:2" x14ac:dyDescent="0.2">
      <c r="A19" s="124" t="s">
        <v>8</v>
      </c>
      <c r="B19" s="125" t="s">
        <v>85</v>
      </c>
    </row>
    <row r="20" spans="1:2" x14ac:dyDescent="0.2">
      <c r="A20" s="124" t="s">
        <v>9</v>
      </c>
      <c r="B20" s="125" t="s">
        <v>10</v>
      </c>
    </row>
    <row r="21" spans="1:2" x14ac:dyDescent="0.2">
      <c r="A21" s="124" t="s">
        <v>11</v>
      </c>
      <c r="B21" s="125" t="s">
        <v>12</v>
      </c>
    </row>
    <row r="22" spans="1:2" x14ac:dyDescent="0.2">
      <c r="A22" s="124" t="s">
        <v>13</v>
      </c>
      <c r="B22" s="125" t="s">
        <v>14</v>
      </c>
    </row>
    <row r="23" spans="1:2" x14ac:dyDescent="0.2">
      <c r="A23" s="124" t="s">
        <v>15</v>
      </c>
      <c r="B23" s="125" t="s">
        <v>16</v>
      </c>
    </row>
    <row r="24" spans="1:2" x14ac:dyDescent="0.2">
      <c r="A24" s="124" t="s">
        <v>17</v>
      </c>
      <c r="B24" s="125" t="s">
        <v>505</v>
      </c>
    </row>
    <row r="25" spans="1:2" x14ac:dyDescent="0.2">
      <c r="A25" s="124" t="s">
        <v>18</v>
      </c>
      <c r="B25" s="125" t="s">
        <v>19</v>
      </c>
    </row>
    <row r="26" spans="1:2" x14ac:dyDescent="0.2">
      <c r="A26" s="124" t="s">
        <v>20</v>
      </c>
      <c r="B26" s="125" t="s">
        <v>121</v>
      </c>
    </row>
    <row r="27" spans="1:2" x14ac:dyDescent="0.2">
      <c r="A27" s="124" t="s">
        <v>21</v>
      </c>
      <c r="B27" s="125" t="s">
        <v>608</v>
      </c>
    </row>
    <row r="28" spans="1:2" x14ac:dyDescent="0.2">
      <c r="A28" s="124" t="s">
        <v>603</v>
      </c>
      <c r="B28" s="125" t="s">
        <v>609</v>
      </c>
    </row>
    <row r="29" spans="1:2" x14ac:dyDescent="0.2">
      <c r="A29" s="124" t="s">
        <v>604</v>
      </c>
      <c r="B29" s="125" t="s">
        <v>610</v>
      </c>
    </row>
    <row r="30" spans="1:2" x14ac:dyDescent="0.2">
      <c r="A30" s="124" t="s">
        <v>22</v>
      </c>
      <c r="B30" s="125" t="s">
        <v>23</v>
      </c>
    </row>
    <row r="31" spans="1:2" x14ac:dyDescent="0.2">
      <c r="A31" s="124" t="s">
        <v>24</v>
      </c>
      <c r="B31" s="125" t="s">
        <v>25</v>
      </c>
    </row>
    <row r="32" spans="1:2" x14ac:dyDescent="0.2">
      <c r="A32" s="124" t="s">
        <v>26</v>
      </c>
      <c r="B32" s="125" t="s">
        <v>27</v>
      </c>
    </row>
    <row r="33" spans="1:2" x14ac:dyDescent="0.2">
      <c r="A33" s="124" t="s">
        <v>28</v>
      </c>
      <c r="B33" s="125" t="s">
        <v>29</v>
      </c>
    </row>
    <row r="34" spans="1:2" x14ac:dyDescent="0.2">
      <c r="A34" s="124" t="s">
        <v>40</v>
      </c>
      <c r="B34" s="125" t="s">
        <v>41</v>
      </c>
    </row>
    <row r="35" spans="1:2" x14ac:dyDescent="0.2">
      <c r="A35" s="3"/>
      <c r="B35" s="6"/>
    </row>
    <row r="36" spans="1:2" x14ac:dyDescent="0.2">
      <c r="A36" s="3"/>
      <c r="B36" s="5"/>
    </row>
    <row r="37" spans="1:2" x14ac:dyDescent="0.2">
      <c r="A37" s="124" t="s">
        <v>38</v>
      </c>
      <c r="B37" s="125" t="s">
        <v>33</v>
      </c>
    </row>
    <row r="38" spans="1:2" x14ac:dyDescent="0.2">
      <c r="A38" s="124" t="s">
        <v>39</v>
      </c>
      <c r="B38" s="125" t="s">
        <v>34</v>
      </c>
    </row>
    <row r="39" spans="1:2" x14ac:dyDescent="0.2">
      <c r="A39" s="3"/>
      <c r="B39" s="6"/>
    </row>
    <row r="40" spans="1:2" x14ac:dyDescent="0.2">
      <c r="A40" s="3"/>
      <c r="B40" s="4" t="s">
        <v>36</v>
      </c>
    </row>
    <row r="41" spans="1:2" x14ac:dyDescent="0.2">
      <c r="A41" s="3" t="s">
        <v>37</v>
      </c>
      <c r="B41" s="125" t="s">
        <v>30</v>
      </c>
    </row>
    <row r="42" spans="1:2" x14ac:dyDescent="0.2">
      <c r="A42" s="3"/>
      <c r="B42" s="125" t="s">
        <v>531</v>
      </c>
    </row>
    <row r="43" spans="1:2" ht="12" thickBot="1" x14ac:dyDescent="0.25">
      <c r="A43" s="7"/>
      <c r="B43" s="8"/>
    </row>
    <row r="46" spans="1:2" ht="12.75" x14ac:dyDescent="0.2">
      <c r="A46" s="121" t="s">
        <v>532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30:B30" location="VHP!A6" display="VHP-01"/>
    <hyperlink ref="A31:B31" location="VHP!A12" display="VHP-02"/>
    <hyperlink ref="A32:B32" location="EFE!A6" display="EFE-01"/>
    <hyperlink ref="A33:B33" location="EFE!A18" display="EFE-02"/>
    <hyperlink ref="A34:B34" location="EFE!A44" display="EFE-03"/>
    <hyperlink ref="A37:B37" location="Conciliacion_Ig!B6" display="Conciliacion_Ig"/>
    <hyperlink ref="A38:B38" location="Conciliacion_Eg!B5" display="Conciliacion_Eg"/>
    <hyperlink ref="B41" location="Memoria!A8" display="CONTABLES"/>
    <hyperlink ref="B42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  <hyperlink ref="A28" location="ESF!A125" display="ESF-13"/>
    <hyperlink ref="A29" location="ESF!A142" display="ESF-14"/>
  </hyperlink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18"/>
  <sheetViews>
    <sheetView showGridLines="0" zoomScale="115" zoomScaleNormal="115" zoomScaleSheetLayoutView="130" workbookViewId="0">
      <selection activeCell="H26" sqref="H26"/>
    </sheetView>
  </sheetViews>
  <sheetFormatPr baseColWidth="10" defaultColWidth="9.140625" defaultRowHeight="11.25" x14ac:dyDescent="0.2"/>
  <cols>
    <col min="1" max="1" width="10" style="13" customWidth="1"/>
    <col min="2" max="2" width="83" style="13" customWidth="1"/>
    <col min="3" max="4" width="15.5703125" style="13" customWidth="1"/>
    <col min="5" max="5" width="16.5703125" style="13" customWidth="1"/>
    <col min="6" max="16384" width="9.140625" style="13"/>
  </cols>
  <sheetData>
    <row r="1" spans="1:5" s="17" customFormat="1" ht="18.95" customHeight="1" x14ac:dyDescent="0.25">
      <c r="A1" s="56" t="s">
        <v>575</v>
      </c>
      <c r="B1" s="56"/>
      <c r="C1" s="56"/>
      <c r="D1" s="9" t="s">
        <v>512</v>
      </c>
      <c r="E1" s="16">
        <v>2024</v>
      </c>
    </row>
    <row r="2" spans="1:5" s="10" customFormat="1" ht="18.95" customHeight="1" x14ac:dyDescent="0.25">
      <c r="A2" s="56" t="s">
        <v>517</v>
      </c>
      <c r="B2" s="56"/>
      <c r="C2" s="56"/>
      <c r="D2" s="9" t="s">
        <v>513</v>
      </c>
      <c r="E2" s="16" t="s">
        <v>515</v>
      </c>
    </row>
    <row r="3" spans="1:5" s="10" customFormat="1" ht="18.95" customHeight="1" x14ac:dyDescent="0.25">
      <c r="A3" s="56" t="s">
        <v>576</v>
      </c>
      <c r="B3" s="56"/>
      <c r="C3" s="56"/>
      <c r="D3" s="9" t="s">
        <v>514</v>
      </c>
      <c r="E3" s="16">
        <v>1</v>
      </c>
    </row>
    <row r="4" spans="1:5" x14ac:dyDescent="0.2">
      <c r="A4" s="11" t="s">
        <v>124</v>
      </c>
      <c r="B4" s="12"/>
      <c r="C4" s="12"/>
      <c r="D4" s="12"/>
      <c r="E4" s="12"/>
    </row>
    <row r="6" spans="1:5" x14ac:dyDescent="0.2">
      <c r="A6" s="39" t="s">
        <v>488</v>
      </c>
      <c r="B6" s="31"/>
      <c r="C6" s="31"/>
      <c r="D6" s="31"/>
      <c r="E6" s="31"/>
    </row>
    <row r="7" spans="1:5" x14ac:dyDescent="0.2">
      <c r="A7" s="32" t="s">
        <v>90</v>
      </c>
      <c r="B7" s="32" t="s">
        <v>87</v>
      </c>
      <c r="C7" s="32" t="s">
        <v>88</v>
      </c>
      <c r="D7" s="32" t="s">
        <v>229</v>
      </c>
      <c r="E7" s="32"/>
    </row>
    <row r="8" spans="1:5" x14ac:dyDescent="0.2">
      <c r="A8" s="81">
        <v>4100</v>
      </c>
      <c r="B8" s="82" t="s">
        <v>230</v>
      </c>
      <c r="C8" s="83">
        <f>SUM(C9+C19+C25+C28+C34+C37+C46)</f>
        <v>3729.55</v>
      </c>
      <c r="D8" s="84"/>
      <c r="E8" s="85"/>
    </row>
    <row r="9" spans="1:5" x14ac:dyDescent="0.2">
      <c r="A9" s="86">
        <v>4110</v>
      </c>
      <c r="B9" s="87" t="s">
        <v>231</v>
      </c>
      <c r="C9" s="88">
        <f>SUM(C10:C18)</f>
        <v>0</v>
      </c>
      <c r="D9" s="89"/>
      <c r="E9" s="90"/>
    </row>
    <row r="10" spans="1:5" x14ac:dyDescent="0.2">
      <c r="A10" s="86">
        <v>4111</v>
      </c>
      <c r="B10" s="87" t="s">
        <v>232</v>
      </c>
      <c r="C10" s="88">
        <v>0</v>
      </c>
      <c r="D10" s="89"/>
      <c r="E10" s="90"/>
    </row>
    <row r="11" spans="1:5" x14ac:dyDescent="0.2">
      <c r="A11" s="86">
        <v>4112</v>
      </c>
      <c r="B11" s="87" t="s">
        <v>233</v>
      </c>
      <c r="C11" s="88">
        <v>0</v>
      </c>
      <c r="D11" s="89"/>
      <c r="E11" s="90"/>
    </row>
    <row r="12" spans="1:5" x14ac:dyDescent="0.2">
      <c r="A12" s="86">
        <v>4113</v>
      </c>
      <c r="B12" s="87" t="s">
        <v>234</v>
      </c>
      <c r="C12" s="88">
        <v>0</v>
      </c>
      <c r="D12" s="89"/>
      <c r="E12" s="90"/>
    </row>
    <row r="13" spans="1:5" x14ac:dyDescent="0.2">
      <c r="A13" s="86">
        <v>4114</v>
      </c>
      <c r="B13" s="87" t="s">
        <v>235</v>
      </c>
      <c r="C13" s="88">
        <v>0</v>
      </c>
      <c r="D13" s="89"/>
      <c r="E13" s="90"/>
    </row>
    <row r="14" spans="1:5" x14ac:dyDescent="0.2">
      <c r="A14" s="86">
        <v>4115</v>
      </c>
      <c r="B14" s="87" t="s">
        <v>236</v>
      </c>
      <c r="C14" s="88">
        <v>0</v>
      </c>
      <c r="D14" s="89"/>
      <c r="E14" s="90"/>
    </row>
    <row r="15" spans="1:5" x14ac:dyDescent="0.2">
      <c r="A15" s="86">
        <v>4116</v>
      </c>
      <c r="B15" s="87" t="s">
        <v>237</v>
      </c>
      <c r="C15" s="88">
        <v>0</v>
      </c>
      <c r="D15" s="89"/>
      <c r="E15" s="90"/>
    </row>
    <row r="16" spans="1:5" x14ac:dyDescent="0.2">
      <c r="A16" s="86">
        <v>4117</v>
      </c>
      <c r="B16" s="87" t="s">
        <v>238</v>
      </c>
      <c r="C16" s="88">
        <v>0</v>
      </c>
      <c r="D16" s="89"/>
      <c r="E16" s="90"/>
    </row>
    <row r="17" spans="1:5" ht="22.5" x14ac:dyDescent="0.2">
      <c r="A17" s="86">
        <v>4118</v>
      </c>
      <c r="B17" s="91" t="s">
        <v>416</v>
      </c>
      <c r="C17" s="88">
        <v>0</v>
      </c>
      <c r="D17" s="89"/>
      <c r="E17" s="90"/>
    </row>
    <row r="18" spans="1:5" x14ac:dyDescent="0.2">
      <c r="A18" s="86">
        <v>4119</v>
      </c>
      <c r="B18" s="87" t="s">
        <v>239</v>
      </c>
      <c r="C18" s="88">
        <v>0</v>
      </c>
      <c r="D18" s="89"/>
      <c r="E18" s="90"/>
    </row>
    <row r="19" spans="1:5" x14ac:dyDescent="0.2">
      <c r="A19" s="86">
        <v>4120</v>
      </c>
      <c r="B19" s="87" t="s">
        <v>240</v>
      </c>
      <c r="C19" s="88">
        <f>SUM(C20:C24)</f>
        <v>0</v>
      </c>
      <c r="D19" s="89"/>
      <c r="E19" s="90"/>
    </row>
    <row r="20" spans="1:5" x14ac:dyDescent="0.2">
      <c r="A20" s="86">
        <v>4121</v>
      </c>
      <c r="B20" s="87" t="s">
        <v>241</v>
      </c>
      <c r="C20" s="88">
        <v>0</v>
      </c>
      <c r="D20" s="89"/>
      <c r="E20" s="90"/>
    </row>
    <row r="21" spans="1:5" x14ac:dyDescent="0.2">
      <c r="A21" s="86">
        <v>4122</v>
      </c>
      <c r="B21" s="87" t="s">
        <v>417</v>
      </c>
      <c r="C21" s="88">
        <v>0</v>
      </c>
      <c r="D21" s="89"/>
      <c r="E21" s="90"/>
    </row>
    <row r="22" spans="1:5" x14ac:dyDescent="0.2">
      <c r="A22" s="86">
        <v>4123</v>
      </c>
      <c r="B22" s="87" t="s">
        <v>242</v>
      </c>
      <c r="C22" s="88">
        <v>0</v>
      </c>
      <c r="D22" s="89"/>
      <c r="E22" s="90"/>
    </row>
    <row r="23" spans="1:5" x14ac:dyDescent="0.2">
      <c r="A23" s="86">
        <v>4124</v>
      </c>
      <c r="B23" s="87" t="s">
        <v>243</v>
      </c>
      <c r="C23" s="88">
        <v>0</v>
      </c>
      <c r="D23" s="89"/>
      <c r="E23" s="90"/>
    </row>
    <row r="24" spans="1:5" x14ac:dyDescent="0.2">
      <c r="A24" s="86">
        <v>4129</v>
      </c>
      <c r="B24" s="87" t="s">
        <v>244</v>
      </c>
      <c r="C24" s="88">
        <v>0</v>
      </c>
      <c r="D24" s="89"/>
      <c r="E24" s="90"/>
    </row>
    <row r="25" spans="1:5" x14ac:dyDescent="0.2">
      <c r="A25" s="86">
        <v>4130</v>
      </c>
      <c r="B25" s="87" t="s">
        <v>245</v>
      </c>
      <c r="C25" s="88">
        <f>SUM(C26:C27)</f>
        <v>0</v>
      </c>
      <c r="D25" s="89"/>
      <c r="E25" s="90"/>
    </row>
    <row r="26" spans="1:5" x14ac:dyDescent="0.2">
      <c r="A26" s="86">
        <v>4131</v>
      </c>
      <c r="B26" s="87" t="s">
        <v>246</v>
      </c>
      <c r="C26" s="88">
        <v>0</v>
      </c>
      <c r="D26" s="89"/>
      <c r="E26" s="90"/>
    </row>
    <row r="27" spans="1:5" ht="22.5" x14ac:dyDescent="0.2">
      <c r="A27" s="86">
        <v>4132</v>
      </c>
      <c r="B27" s="91" t="s">
        <v>418</v>
      </c>
      <c r="C27" s="88">
        <v>0</v>
      </c>
      <c r="D27" s="89"/>
      <c r="E27" s="90"/>
    </row>
    <row r="28" spans="1:5" x14ac:dyDescent="0.2">
      <c r="A28" s="86">
        <v>4140</v>
      </c>
      <c r="B28" s="87" t="s">
        <v>247</v>
      </c>
      <c r="C28" s="88">
        <f>SUM(C29:C33)</f>
        <v>0</v>
      </c>
      <c r="D28" s="89"/>
      <c r="E28" s="90"/>
    </row>
    <row r="29" spans="1:5" x14ac:dyDescent="0.2">
      <c r="A29" s="86">
        <v>4141</v>
      </c>
      <c r="B29" s="87" t="s">
        <v>248</v>
      </c>
      <c r="C29" s="88">
        <v>0</v>
      </c>
      <c r="D29" s="89"/>
      <c r="E29" s="90"/>
    </row>
    <row r="30" spans="1:5" x14ac:dyDescent="0.2">
      <c r="A30" s="86">
        <v>4143</v>
      </c>
      <c r="B30" s="87" t="s">
        <v>249</v>
      </c>
      <c r="C30" s="88">
        <v>0</v>
      </c>
      <c r="D30" s="89"/>
      <c r="E30" s="90"/>
    </row>
    <row r="31" spans="1:5" x14ac:dyDescent="0.2">
      <c r="A31" s="86">
        <v>4144</v>
      </c>
      <c r="B31" s="87" t="s">
        <v>250</v>
      </c>
      <c r="C31" s="88">
        <v>0</v>
      </c>
      <c r="D31" s="89"/>
      <c r="E31" s="90"/>
    </row>
    <row r="32" spans="1:5" ht="22.5" x14ac:dyDescent="0.2">
      <c r="A32" s="86">
        <v>4145</v>
      </c>
      <c r="B32" s="91" t="s">
        <v>419</v>
      </c>
      <c r="C32" s="88">
        <v>0</v>
      </c>
      <c r="D32" s="89"/>
      <c r="E32" s="90"/>
    </row>
    <row r="33" spans="1:5" x14ac:dyDescent="0.2">
      <c r="A33" s="86">
        <v>4149</v>
      </c>
      <c r="B33" s="87" t="s">
        <v>251</v>
      </c>
      <c r="C33" s="88">
        <v>0</v>
      </c>
      <c r="D33" s="89"/>
      <c r="E33" s="90"/>
    </row>
    <row r="34" spans="1:5" x14ac:dyDescent="0.2">
      <c r="A34" s="86">
        <v>4150</v>
      </c>
      <c r="B34" s="87" t="s">
        <v>420</v>
      </c>
      <c r="C34" s="88">
        <f>SUM(C35:C36)</f>
        <v>0</v>
      </c>
      <c r="D34" s="89"/>
      <c r="E34" s="90"/>
    </row>
    <row r="35" spans="1:5" x14ac:dyDescent="0.2">
      <c r="A35" s="86">
        <v>4151</v>
      </c>
      <c r="B35" s="87" t="s">
        <v>420</v>
      </c>
      <c r="C35" s="88">
        <v>0</v>
      </c>
      <c r="D35" s="89"/>
      <c r="E35" s="90"/>
    </row>
    <row r="36" spans="1:5" ht="22.5" x14ac:dyDescent="0.2">
      <c r="A36" s="86">
        <v>4154</v>
      </c>
      <c r="B36" s="91" t="s">
        <v>421</v>
      </c>
      <c r="C36" s="88">
        <v>0</v>
      </c>
      <c r="D36" s="89"/>
      <c r="E36" s="90"/>
    </row>
    <row r="37" spans="1:5" x14ac:dyDescent="0.2">
      <c r="A37" s="86">
        <v>4160</v>
      </c>
      <c r="B37" s="87" t="s">
        <v>422</v>
      </c>
      <c r="C37" s="88">
        <f>SUM(C38:C45)</f>
        <v>0</v>
      </c>
      <c r="D37" s="89"/>
      <c r="E37" s="90"/>
    </row>
    <row r="38" spans="1:5" x14ac:dyDescent="0.2">
      <c r="A38" s="86">
        <v>4161</v>
      </c>
      <c r="B38" s="87" t="s">
        <v>252</v>
      </c>
      <c r="C38" s="88">
        <v>0</v>
      </c>
      <c r="D38" s="89"/>
      <c r="E38" s="90"/>
    </row>
    <row r="39" spans="1:5" x14ac:dyDescent="0.2">
      <c r="A39" s="86">
        <v>4162</v>
      </c>
      <c r="B39" s="87" t="s">
        <v>253</v>
      </c>
      <c r="C39" s="88">
        <v>0</v>
      </c>
      <c r="D39" s="89"/>
      <c r="E39" s="90"/>
    </row>
    <row r="40" spans="1:5" x14ac:dyDescent="0.2">
      <c r="A40" s="86">
        <v>4163</v>
      </c>
      <c r="B40" s="87" t="s">
        <v>254</v>
      </c>
      <c r="C40" s="88">
        <v>0</v>
      </c>
      <c r="D40" s="89"/>
      <c r="E40" s="90"/>
    </row>
    <row r="41" spans="1:5" x14ac:dyDescent="0.2">
      <c r="A41" s="86">
        <v>4164</v>
      </c>
      <c r="B41" s="87" t="s">
        <v>255</v>
      </c>
      <c r="C41" s="88">
        <v>0</v>
      </c>
      <c r="D41" s="89"/>
      <c r="E41" s="90"/>
    </row>
    <row r="42" spans="1:5" x14ac:dyDescent="0.2">
      <c r="A42" s="86">
        <v>4165</v>
      </c>
      <c r="B42" s="87" t="s">
        <v>256</v>
      </c>
      <c r="C42" s="88">
        <v>0</v>
      </c>
      <c r="D42" s="89"/>
      <c r="E42" s="90"/>
    </row>
    <row r="43" spans="1:5" ht="22.5" x14ac:dyDescent="0.2">
      <c r="A43" s="86">
        <v>4166</v>
      </c>
      <c r="B43" s="91" t="s">
        <v>423</v>
      </c>
      <c r="C43" s="88">
        <v>0</v>
      </c>
      <c r="D43" s="89"/>
      <c r="E43" s="90"/>
    </row>
    <row r="44" spans="1:5" x14ac:dyDescent="0.2">
      <c r="A44" s="86">
        <v>4168</v>
      </c>
      <c r="B44" s="87" t="s">
        <v>257</v>
      </c>
      <c r="C44" s="88">
        <v>0</v>
      </c>
      <c r="D44" s="89"/>
      <c r="E44" s="90"/>
    </row>
    <row r="45" spans="1:5" x14ac:dyDescent="0.2">
      <c r="A45" s="86">
        <v>4169</v>
      </c>
      <c r="B45" s="87" t="s">
        <v>258</v>
      </c>
      <c r="C45" s="88">
        <v>0</v>
      </c>
      <c r="D45" s="89"/>
      <c r="E45" s="90"/>
    </row>
    <row r="46" spans="1:5" x14ac:dyDescent="0.2">
      <c r="A46" s="86">
        <v>4170</v>
      </c>
      <c r="B46" s="87" t="s">
        <v>507</v>
      </c>
      <c r="C46" s="88">
        <f>SUM(C47:C54)</f>
        <v>3729.55</v>
      </c>
      <c r="D46" s="89"/>
      <c r="E46" s="90"/>
    </row>
    <row r="47" spans="1:5" x14ac:dyDescent="0.2">
      <c r="A47" s="86">
        <v>4171</v>
      </c>
      <c r="B47" s="92" t="s">
        <v>424</v>
      </c>
      <c r="C47" s="88">
        <v>0</v>
      </c>
      <c r="D47" s="89"/>
      <c r="E47" s="90"/>
    </row>
    <row r="48" spans="1:5" x14ac:dyDescent="0.2">
      <c r="A48" s="86">
        <v>4172</v>
      </c>
      <c r="B48" s="87" t="s">
        <v>425</v>
      </c>
      <c r="C48" s="88">
        <v>0</v>
      </c>
      <c r="D48" s="89"/>
      <c r="E48" s="90"/>
    </row>
    <row r="49" spans="1:5" ht="22.5" x14ac:dyDescent="0.2">
      <c r="A49" s="86">
        <v>4173</v>
      </c>
      <c r="B49" s="91" t="s">
        <v>426</v>
      </c>
      <c r="C49" s="88">
        <v>3729.55</v>
      </c>
      <c r="D49" s="89" t="s">
        <v>577</v>
      </c>
      <c r="E49" s="90"/>
    </row>
    <row r="50" spans="1:5" ht="22.5" x14ac:dyDescent="0.2">
      <c r="A50" s="86">
        <v>4174</v>
      </c>
      <c r="B50" s="91" t="s">
        <v>427</v>
      </c>
      <c r="C50" s="88">
        <v>0</v>
      </c>
      <c r="D50" s="89"/>
      <c r="E50" s="90"/>
    </row>
    <row r="51" spans="1:5" ht="22.5" x14ac:dyDescent="0.2">
      <c r="A51" s="86">
        <v>4175</v>
      </c>
      <c r="B51" s="91" t="s">
        <v>428</v>
      </c>
      <c r="C51" s="88">
        <v>0</v>
      </c>
      <c r="D51" s="89"/>
      <c r="E51" s="90"/>
    </row>
    <row r="52" spans="1:5" ht="22.5" x14ac:dyDescent="0.2">
      <c r="A52" s="86">
        <v>4176</v>
      </c>
      <c r="B52" s="91" t="s">
        <v>429</v>
      </c>
      <c r="C52" s="88">
        <v>0</v>
      </c>
      <c r="D52" s="89"/>
      <c r="E52" s="90"/>
    </row>
    <row r="53" spans="1:5" ht="22.5" x14ac:dyDescent="0.2">
      <c r="A53" s="86">
        <v>4177</v>
      </c>
      <c r="B53" s="91" t="s">
        <v>430</v>
      </c>
      <c r="C53" s="88">
        <v>0</v>
      </c>
      <c r="D53" s="89"/>
      <c r="E53" s="90"/>
    </row>
    <row r="54" spans="1:5" ht="22.5" x14ac:dyDescent="0.2">
      <c r="A54" s="86">
        <v>4178</v>
      </c>
      <c r="B54" s="91" t="s">
        <v>431</v>
      </c>
      <c r="C54" s="88">
        <v>0</v>
      </c>
      <c r="D54" s="89"/>
      <c r="E54" s="90"/>
    </row>
    <row r="55" spans="1:5" x14ac:dyDescent="0.2">
      <c r="A55" s="34"/>
      <c r="B55" s="35"/>
      <c r="C55" s="36"/>
      <c r="D55" s="37"/>
      <c r="E55" s="33"/>
    </row>
    <row r="56" spans="1:5" x14ac:dyDescent="0.2">
      <c r="A56" s="31" t="s">
        <v>487</v>
      </c>
      <c r="B56" s="31"/>
      <c r="C56" s="31"/>
      <c r="D56" s="31"/>
      <c r="E56" s="31"/>
    </row>
    <row r="57" spans="1:5" x14ac:dyDescent="0.2">
      <c r="A57" s="32" t="s">
        <v>90</v>
      </c>
      <c r="B57" s="32" t="s">
        <v>87</v>
      </c>
      <c r="C57" s="32" t="s">
        <v>88</v>
      </c>
      <c r="D57" s="32" t="s">
        <v>229</v>
      </c>
      <c r="E57" s="32"/>
    </row>
    <row r="58" spans="1:5" ht="33.75" x14ac:dyDescent="0.2">
      <c r="A58" s="81">
        <v>4200</v>
      </c>
      <c r="B58" s="93" t="s">
        <v>432</v>
      </c>
      <c r="C58" s="83">
        <f>+C59+C65</f>
        <v>13848409.43</v>
      </c>
      <c r="D58" s="84"/>
      <c r="E58" s="85"/>
    </row>
    <row r="59" spans="1:5" ht="22.5" x14ac:dyDescent="0.2">
      <c r="A59" s="86">
        <v>4210</v>
      </c>
      <c r="B59" s="91" t="s">
        <v>433</v>
      </c>
      <c r="C59" s="88">
        <f>SUM(C60:C64)</f>
        <v>0</v>
      </c>
      <c r="D59" s="89"/>
      <c r="E59" s="90"/>
    </row>
    <row r="60" spans="1:5" x14ac:dyDescent="0.2">
      <c r="A60" s="86">
        <v>4211</v>
      </c>
      <c r="B60" s="87" t="s">
        <v>259</v>
      </c>
      <c r="C60" s="88">
        <v>0</v>
      </c>
      <c r="D60" s="89"/>
      <c r="E60" s="90"/>
    </row>
    <row r="61" spans="1:5" x14ac:dyDescent="0.2">
      <c r="A61" s="86">
        <v>4212</v>
      </c>
      <c r="B61" s="87" t="s">
        <v>260</v>
      </c>
      <c r="C61" s="88">
        <v>0</v>
      </c>
      <c r="D61" s="89"/>
      <c r="E61" s="90"/>
    </row>
    <row r="62" spans="1:5" x14ac:dyDescent="0.2">
      <c r="A62" s="86">
        <v>4213</v>
      </c>
      <c r="B62" s="87" t="s">
        <v>261</v>
      </c>
      <c r="C62" s="88">
        <v>0</v>
      </c>
      <c r="D62" s="89"/>
      <c r="E62" s="90"/>
    </row>
    <row r="63" spans="1:5" x14ac:dyDescent="0.2">
      <c r="A63" s="86">
        <v>4214</v>
      </c>
      <c r="B63" s="87" t="s">
        <v>434</v>
      </c>
      <c r="C63" s="88">
        <v>0</v>
      </c>
      <c r="D63" s="89"/>
      <c r="E63" s="90"/>
    </row>
    <row r="64" spans="1:5" x14ac:dyDescent="0.2">
      <c r="A64" s="86">
        <v>4215</v>
      </c>
      <c r="B64" s="87" t="s">
        <v>435</v>
      </c>
      <c r="C64" s="88">
        <v>0</v>
      </c>
      <c r="D64" s="89"/>
      <c r="E64" s="90"/>
    </row>
    <row r="65" spans="1:5" x14ac:dyDescent="0.2">
      <c r="A65" s="86">
        <v>4220</v>
      </c>
      <c r="B65" s="87" t="s">
        <v>262</v>
      </c>
      <c r="C65" s="88">
        <f>SUM(C66:C69)</f>
        <v>13848409.43</v>
      </c>
      <c r="D65" s="89"/>
      <c r="E65" s="90"/>
    </row>
    <row r="66" spans="1:5" x14ac:dyDescent="0.2">
      <c r="A66" s="86">
        <v>4221</v>
      </c>
      <c r="B66" s="87" t="s">
        <v>263</v>
      </c>
      <c r="C66" s="88">
        <v>13848409.43</v>
      </c>
      <c r="D66" s="89" t="s">
        <v>578</v>
      </c>
      <c r="E66" s="90"/>
    </row>
    <row r="67" spans="1:5" x14ac:dyDescent="0.2">
      <c r="A67" s="86">
        <v>4223</v>
      </c>
      <c r="B67" s="87" t="s">
        <v>264</v>
      </c>
      <c r="C67" s="88">
        <v>0</v>
      </c>
      <c r="D67" s="89"/>
      <c r="E67" s="90"/>
    </row>
    <row r="68" spans="1:5" x14ac:dyDescent="0.2">
      <c r="A68" s="86">
        <v>4225</v>
      </c>
      <c r="B68" s="87" t="s">
        <v>266</v>
      </c>
      <c r="C68" s="88">
        <v>0</v>
      </c>
      <c r="D68" s="89"/>
      <c r="E68" s="90"/>
    </row>
    <row r="69" spans="1:5" x14ac:dyDescent="0.2">
      <c r="A69" s="86">
        <v>4227</v>
      </c>
      <c r="B69" s="87" t="s">
        <v>436</v>
      </c>
      <c r="C69" s="88">
        <v>0</v>
      </c>
      <c r="D69" s="89"/>
      <c r="E69" s="90"/>
    </row>
    <row r="70" spans="1:5" x14ac:dyDescent="0.2">
      <c r="A70" s="33"/>
      <c r="B70" s="33"/>
      <c r="C70" s="33"/>
      <c r="D70" s="33"/>
      <c r="E70" s="33"/>
    </row>
    <row r="71" spans="1:5" x14ac:dyDescent="0.2">
      <c r="A71" s="39" t="s">
        <v>495</v>
      </c>
      <c r="B71" s="31"/>
      <c r="C71" s="31"/>
      <c r="D71" s="31"/>
      <c r="E71" s="31"/>
    </row>
    <row r="72" spans="1:5" x14ac:dyDescent="0.2">
      <c r="A72" s="32" t="s">
        <v>90</v>
      </c>
      <c r="B72" s="32" t="s">
        <v>87</v>
      </c>
      <c r="C72" s="32" t="s">
        <v>88</v>
      </c>
      <c r="D72" s="32" t="s">
        <v>91</v>
      </c>
      <c r="E72" s="32" t="s">
        <v>135</v>
      </c>
    </row>
    <row r="73" spans="1:5" x14ac:dyDescent="0.2">
      <c r="A73" s="94">
        <v>4300</v>
      </c>
      <c r="B73" s="82" t="s">
        <v>267</v>
      </c>
      <c r="C73" s="83">
        <f>C74+C77+C83+C85+C87</f>
        <v>2815.32</v>
      </c>
      <c r="D73" s="95"/>
      <c r="E73" s="95"/>
    </row>
    <row r="74" spans="1:5" x14ac:dyDescent="0.2">
      <c r="A74" s="96">
        <v>4310</v>
      </c>
      <c r="B74" s="87" t="s">
        <v>268</v>
      </c>
      <c r="C74" s="88">
        <f>SUM(C75:C76)</f>
        <v>0</v>
      </c>
      <c r="D74" s="97"/>
      <c r="E74" s="97"/>
    </row>
    <row r="75" spans="1:5" x14ac:dyDescent="0.2">
      <c r="A75" s="96">
        <v>4311</v>
      </c>
      <c r="B75" s="87" t="s">
        <v>437</v>
      </c>
      <c r="C75" s="88">
        <v>0</v>
      </c>
      <c r="D75" s="97"/>
      <c r="E75" s="97"/>
    </row>
    <row r="76" spans="1:5" x14ac:dyDescent="0.2">
      <c r="A76" s="96">
        <v>4319</v>
      </c>
      <c r="B76" s="87" t="s">
        <v>269</v>
      </c>
      <c r="C76" s="88">
        <v>0</v>
      </c>
      <c r="D76" s="97"/>
      <c r="E76" s="97"/>
    </row>
    <row r="77" spans="1:5" x14ac:dyDescent="0.2">
      <c r="A77" s="96">
        <v>4320</v>
      </c>
      <c r="B77" s="87" t="s">
        <v>270</v>
      </c>
      <c r="C77" s="88">
        <f>SUM(C78:C82)</f>
        <v>0</v>
      </c>
      <c r="D77" s="97"/>
      <c r="E77" s="97"/>
    </row>
    <row r="78" spans="1:5" x14ac:dyDescent="0.2">
      <c r="A78" s="96">
        <v>4321</v>
      </c>
      <c r="B78" s="87" t="s">
        <v>271</v>
      </c>
      <c r="C78" s="88">
        <v>0</v>
      </c>
      <c r="D78" s="97"/>
      <c r="E78" s="97"/>
    </row>
    <row r="79" spans="1:5" x14ac:dyDescent="0.2">
      <c r="A79" s="96">
        <v>4322</v>
      </c>
      <c r="B79" s="87" t="s">
        <v>272</v>
      </c>
      <c r="C79" s="88">
        <v>0</v>
      </c>
      <c r="D79" s="97"/>
      <c r="E79" s="97"/>
    </row>
    <row r="80" spans="1:5" x14ac:dyDescent="0.2">
      <c r="A80" s="96">
        <v>4323</v>
      </c>
      <c r="B80" s="87" t="s">
        <v>273</v>
      </c>
      <c r="C80" s="88">
        <v>0</v>
      </c>
      <c r="D80" s="97"/>
      <c r="E80" s="97"/>
    </row>
    <row r="81" spans="1:5" x14ac:dyDescent="0.2">
      <c r="A81" s="96">
        <v>4324</v>
      </c>
      <c r="B81" s="87" t="s">
        <v>274</v>
      </c>
      <c r="C81" s="88">
        <v>0</v>
      </c>
      <c r="D81" s="97"/>
      <c r="E81" s="97"/>
    </row>
    <row r="82" spans="1:5" x14ac:dyDescent="0.2">
      <c r="A82" s="96">
        <v>4325</v>
      </c>
      <c r="B82" s="87" t="s">
        <v>275</v>
      </c>
      <c r="C82" s="88">
        <v>0</v>
      </c>
      <c r="D82" s="97"/>
      <c r="E82" s="97"/>
    </row>
    <row r="83" spans="1:5" x14ac:dyDescent="0.2">
      <c r="A83" s="96">
        <v>4330</v>
      </c>
      <c r="B83" s="87" t="s">
        <v>276</v>
      </c>
      <c r="C83" s="88">
        <f>SUM(C84)</f>
        <v>0</v>
      </c>
      <c r="D83" s="97"/>
      <c r="E83" s="97"/>
    </row>
    <row r="84" spans="1:5" x14ac:dyDescent="0.2">
      <c r="A84" s="96">
        <v>4331</v>
      </c>
      <c r="B84" s="87" t="s">
        <v>276</v>
      </c>
      <c r="C84" s="88">
        <v>0</v>
      </c>
      <c r="D84" s="97"/>
      <c r="E84" s="97"/>
    </row>
    <row r="85" spans="1:5" x14ac:dyDescent="0.2">
      <c r="A85" s="96">
        <v>4340</v>
      </c>
      <c r="B85" s="87" t="s">
        <v>277</v>
      </c>
      <c r="C85" s="88">
        <f>SUM(C86)</f>
        <v>0</v>
      </c>
      <c r="D85" s="97"/>
      <c r="E85" s="97"/>
    </row>
    <row r="86" spans="1:5" x14ac:dyDescent="0.2">
      <c r="A86" s="96">
        <v>4341</v>
      </c>
      <c r="B86" s="87" t="s">
        <v>277</v>
      </c>
      <c r="C86" s="88">
        <v>0</v>
      </c>
      <c r="D86" s="97"/>
      <c r="E86" s="97"/>
    </row>
    <row r="87" spans="1:5" x14ac:dyDescent="0.2">
      <c r="A87" s="96">
        <v>4390</v>
      </c>
      <c r="B87" s="87" t="s">
        <v>278</v>
      </c>
      <c r="C87" s="88">
        <f>SUM(C88:C94)</f>
        <v>2815.32</v>
      </c>
      <c r="D87" s="97"/>
      <c r="E87" s="97"/>
    </row>
    <row r="88" spans="1:5" x14ac:dyDescent="0.2">
      <c r="A88" s="96">
        <v>4392</v>
      </c>
      <c r="B88" s="87" t="s">
        <v>279</v>
      </c>
      <c r="C88" s="88">
        <v>0</v>
      </c>
      <c r="D88" s="97"/>
      <c r="E88" s="97"/>
    </row>
    <row r="89" spans="1:5" x14ac:dyDescent="0.2">
      <c r="A89" s="96">
        <v>4393</v>
      </c>
      <c r="B89" s="87" t="s">
        <v>438</v>
      </c>
      <c r="C89" s="88">
        <v>0</v>
      </c>
      <c r="D89" s="97"/>
      <c r="E89" s="97"/>
    </row>
    <row r="90" spans="1:5" x14ac:dyDescent="0.2">
      <c r="A90" s="96">
        <v>4394</v>
      </c>
      <c r="B90" s="87" t="s">
        <v>280</v>
      </c>
      <c r="C90" s="88">
        <v>0</v>
      </c>
      <c r="D90" s="97"/>
      <c r="E90" s="97"/>
    </row>
    <row r="91" spans="1:5" x14ac:dyDescent="0.2">
      <c r="A91" s="96">
        <v>4395</v>
      </c>
      <c r="B91" s="87" t="s">
        <v>281</v>
      </c>
      <c r="C91" s="88">
        <v>0</v>
      </c>
      <c r="D91" s="97"/>
      <c r="E91" s="97"/>
    </row>
    <row r="92" spans="1:5" x14ac:dyDescent="0.2">
      <c r="A92" s="96">
        <v>4396</v>
      </c>
      <c r="B92" s="87" t="s">
        <v>282</v>
      </c>
      <c r="C92" s="88">
        <v>0</v>
      </c>
      <c r="D92" s="97"/>
      <c r="E92" s="97"/>
    </row>
    <row r="93" spans="1:5" x14ac:dyDescent="0.2">
      <c r="A93" s="96">
        <v>4397</v>
      </c>
      <c r="B93" s="87" t="s">
        <v>439</v>
      </c>
      <c r="C93" s="88">
        <v>0</v>
      </c>
      <c r="D93" s="97"/>
      <c r="E93" s="97"/>
    </row>
    <row r="94" spans="1:5" x14ac:dyDescent="0.2">
      <c r="A94" s="96">
        <v>4399</v>
      </c>
      <c r="B94" s="87" t="s">
        <v>278</v>
      </c>
      <c r="C94" s="88">
        <v>2815.32</v>
      </c>
      <c r="D94" s="97" t="s">
        <v>579</v>
      </c>
      <c r="E94" s="97"/>
    </row>
    <row r="95" spans="1:5" x14ac:dyDescent="0.2">
      <c r="A95" s="33"/>
      <c r="B95" s="33"/>
      <c r="C95" s="33"/>
      <c r="D95" s="33"/>
      <c r="E95" s="33"/>
    </row>
    <row r="96" spans="1:5" x14ac:dyDescent="0.2">
      <c r="A96" s="39" t="s">
        <v>489</v>
      </c>
      <c r="B96" s="31"/>
      <c r="C96" s="31"/>
      <c r="D96" s="31"/>
      <c r="E96" s="31"/>
    </row>
    <row r="97" spans="1:5" x14ac:dyDescent="0.2">
      <c r="A97" s="32" t="s">
        <v>90</v>
      </c>
      <c r="B97" s="32" t="s">
        <v>87</v>
      </c>
      <c r="C97" s="32" t="s">
        <v>88</v>
      </c>
      <c r="D97" s="32" t="s">
        <v>283</v>
      </c>
      <c r="E97" s="32" t="s">
        <v>135</v>
      </c>
    </row>
    <row r="98" spans="1:5" x14ac:dyDescent="0.2">
      <c r="A98" s="81">
        <v>5000</v>
      </c>
      <c r="B98" s="98" t="s">
        <v>284</v>
      </c>
      <c r="C98" s="99">
        <f>C99+C127+C160+C170+C185+C214</f>
        <v>11480113.73</v>
      </c>
      <c r="D98" s="100">
        <v>1</v>
      </c>
      <c r="E98" s="101"/>
    </row>
    <row r="99" spans="1:5" x14ac:dyDescent="0.2">
      <c r="A99" s="86">
        <v>5100</v>
      </c>
      <c r="B99" s="102" t="s">
        <v>285</v>
      </c>
      <c r="C99" s="103">
        <f>C100+C107+C117</f>
        <v>11429378.07</v>
      </c>
      <c r="D99" s="104">
        <f>C99/$C$98</f>
        <v>0.99558056120407445</v>
      </c>
      <c r="E99" s="105"/>
    </row>
    <row r="100" spans="1:5" x14ac:dyDescent="0.2">
      <c r="A100" s="86">
        <v>5110</v>
      </c>
      <c r="B100" s="102" t="s">
        <v>286</v>
      </c>
      <c r="C100" s="103">
        <f>SUM(C101:C106)</f>
        <v>8185323.5800000001</v>
      </c>
      <c r="D100" s="104">
        <f t="shared" ref="D100:D163" si="0">C100/$C$98</f>
        <v>0.71300021694123061</v>
      </c>
      <c r="E100" s="105"/>
    </row>
    <row r="101" spans="1:5" ht="33.75" x14ac:dyDescent="0.2">
      <c r="A101" s="86">
        <v>5111</v>
      </c>
      <c r="B101" s="102" t="s">
        <v>287</v>
      </c>
      <c r="C101" s="103">
        <v>1963412.04</v>
      </c>
      <c r="D101" s="104">
        <f t="shared" si="0"/>
        <v>0.1710272290133488</v>
      </c>
      <c r="E101" s="80" t="s">
        <v>580</v>
      </c>
    </row>
    <row r="102" spans="1:5" x14ac:dyDescent="0.2">
      <c r="A102" s="86">
        <v>5112</v>
      </c>
      <c r="B102" s="102" t="s">
        <v>288</v>
      </c>
      <c r="C102" s="103">
        <v>810389.78</v>
      </c>
      <c r="D102" s="104">
        <f t="shared" si="0"/>
        <v>7.0590744922872817E-2</v>
      </c>
      <c r="E102" s="105"/>
    </row>
    <row r="103" spans="1:5" ht="33.75" x14ac:dyDescent="0.2">
      <c r="A103" s="86">
        <v>5113</v>
      </c>
      <c r="B103" s="102" t="s">
        <v>289</v>
      </c>
      <c r="C103" s="103">
        <v>1588901.92</v>
      </c>
      <c r="D103" s="104">
        <f t="shared" si="0"/>
        <v>0.13840471944523147</v>
      </c>
      <c r="E103" s="80" t="s">
        <v>580</v>
      </c>
    </row>
    <row r="104" spans="1:5" x14ac:dyDescent="0.2">
      <c r="A104" s="86">
        <v>5114</v>
      </c>
      <c r="B104" s="102" t="s">
        <v>290</v>
      </c>
      <c r="C104" s="103">
        <v>839319.39</v>
      </c>
      <c r="D104" s="104">
        <f t="shared" si="0"/>
        <v>7.3110720829069692E-2</v>
      </c>
      <c r="E104" s="105"/>
    </row>
    <row r="105" spans="1:5" ht="33.75" x14ac:dyDescent="0.2">
      <c r="A105" s="86">
        <v>5115</v>
      </c>
      <c r="B105" s="102" t="s">
        <v>291</v>
      </c>
      <c r="C105" s="103">
        <v>2983300.45</v>
      </c>
      <c r="D105" s="104">
        <f t="shared" si="0"/>
        <v>0.25986680273070778</v>
      </c>
      <c r="E105" s="80" t="s">
        <v>580</v>
      </c>
    </row>
    <row r="106" spans="1:5" x14ac:dyDescent="0.2">
      <c r="A106" s="86">
        <v>5116</v>
      </c>
      <c r="B106" s="102" t="s">
        <v>292</v>
      </c>
      <c r="C106" s="103">
        <v>0</v>
      </c>
      <c r="D106" s="104">
        <f t="shared" si="0"/>
        <v>0</v>
      </c>
      <c r="E106" s="105"/>
    </row>
    <row r="107" spans="1:5" x14ac:dyDescent="0.2">
      <c r="A107" s="86">
        <v>5120</v>
      </c>
      <c r="B107" s="102" t="s">
        <v>293</v>
      </c>
      <c r="C107" s="103">
        <f>SUM(C108:C116)</f>
        <v>396195.88</v>
      </c>
      <c r="D107" s="104">
        <f t="shared" si="0"/>
        <v>3.4511494338654081E-2</v>
      </c>
      <c r="E107" s="105"/>
    </row>
    <row r="108" spans="1:5" x14ac:dyDescent="0.2">
      <c r="A108" s="86">
        <v>5121</v>
      </c>
      <c r="B108" s="102" t="s">
        <v>294</v>
      </c>
      <c r="C108" s="103">
        <v>34747.01</v>
      </c>
      <c r="D108" s="104">
        <f t="shared" si="0"/>
        <v>3.0267130463349514E-3</v>
      </c>
      <c r="E108" s="105"/>
    </row>
    <row r="109" spans="1:5" x14ac:dyDescent="0.2">
      <c r="A109" s="86">
        <v>5122</v>
      </c>
      <c r="B109" s="102" t="s">
        <v>295</v>
      </c>
      <c r="C109" s="103">
        <v>64053.71</v>
      </c>
      <c r="D109" s="104">
        <f t="shared" si="0"/>
        <v>5.5795361880966307E-3</v>
      </c>
      <c r="E109" s="105"/>
    </row>
    <row r="110" spans="1:5" x14ac:dyDescent="0.2">
      <c r="A110" s="86">
        <v>5123</v>
      </c>
      <c r="B110" s="102" t="s">
        <v>296</v>
      </c>
      <c r="C110" s="103">
        <v>0</v>
      </c>
      <c r="D110" s="104">
        <f t="shared" si="0"/>
        <v>0</v>
      </c>
      <c r="E110" s="105"/>
    </row>
    <row r="111" spans="1:5" x14ac:dyDescent="0.2">
      <c r="A111" s="86">
        <v>5124</v>
      </c>
      <c r="B111" s="102" t="s">
        <v>297</v>
      </c>
      <c r="C111" s="103">
        <v>7036.03</v>
      </c>
      <c r="D111" s="104">
        <f t="shared" si="0"/>
        <v>6.1288852754248801E-4</v>
      </c>
      <c r="E111" s="105"/>
    </row>
    <row r="112" spans="1:5" x14ac:dyDescent="0.2">
      <c r="A112" s="86">
        <v>5125</v>
      </c>
      <c r="B112" s="102" t="s">
        <v>298</v>
      </c>
      <c r="C112" s="103">
        <v>0</v>
      </c>
      <c r="D112" s="104">
        <f t="shared" si="0"/>
        <v>0</v>
      </c>
      <c r="E112" s="105"/>
    </row>
    <row r="113" spans="1:5" x14ac:dyDescent="0.2">
      <c r="A113" s="86">
        <v>5126</v>
      </c>
      <c r="B113" s="102" t="s">
        <v>299</v>
      </c>
      <c r="C113" s="103">
        <v>290359.13</v>
      </c>
      <c r="D113" s="104">
        <f t="shared" si="0"/>
        <v>2.5292356576680011E-2</v>
      </c>
      <c r="E113" s="105"/>
    </row>
    <row r="114" spans="1:5" x14ac:dyDescent="0.2">
      <c r="A114" s="86">
        <v>5127</v>
      </c>
      <c r="B114" s="102" t="s">
        <v>300</v>
      </c>
      <c r="C114" s="103">
        <v>0</v>
      </c>
      <c r="D114" s="104">
        <f t="shared" si="0"/>
        <v>0</v>
      </c>
      <c r="E114" s="105"/>
    </row>
    <row r="115" spans="1:5" x14ac:dyDescent="0.2">
      <c r="A115" s="86">
        <v>5128</v>
      </c>
      <c r="B115" s="102" t="s">
        <v>301</v>
      </c>
      <c r="C115" s="103">
        <v>0</v>
      </c>
      <c r="D115" s="104">
        <f t="shared" si="0"/>
        <v>0</v>
      </c>
      <c r="E115" s="105"/>
    </row>
    <row r="116" spans="1:5" x14ac:dyDescent="0.2">
      <c r="A116" s="86">
        <v>5129</v>
      </c>
      <c r="B116" s="102" t="s">
        <v>302</v>
      </c>
      <c r="C116" s="103">
        <v>0</v>
      </c>
      <c r="D116" s="104">
        <f t="shared" si="0"/>
        <v>0</v>
      </c>
      <c r="E116" s="105"/>
    </row>
    <row r="117" spans="1:5" x14ac:dyDescent="0.2">
      <c r="A117" s="86">
        <v>5130</v>
      </c>
      <c r="B117" s="102" t="s">
        <v>303</v>
      </c>
      <c r="C117" s="103">
        <f>SUM(C118:C126)</f>
        <v>2847858.61</v>
      </c>
      <c r="D117" s="104">
        <f t="shared" si="0"/>
        <v>0.2480688499241897</v>
      </c>
      <c r="E117" s="105"/>
    </row>
    <row r="118" spans="1:5" x14ac:dyDescent="0.2">
      <c r="A118" s="86">
        <v>5131</v>
      </c>
      <c r="B118" s="102" t="s">
        <v>304</v>
      </c>
      <c r="C118" s="103">
        <v>115368.56</v>
      </c>
      <c r="D118" s="104">
        <f t="shared" si="0"/>
        <v>1.0049426574801014E-2</v>
      </c>
      <c r="E118" s="105"/>
    </row>
    <row r="119" spans="1:5" x14ac:dyDescent="0.2">
      <c r="A119" s="86">
        <v>5132</v>
      </c>
      <c r="B119" s="102" t="s">
        <v>305</v>
      </c>
      <c r="C119" s="103">
        <v>955144.63</v>
      </c>
      <c r="D119" s="104">
        <f t="shared" si="0"/>
        <v>8.3199927497582371E-2</v>
      </c>
      <c r="E119" s="105"/>
    </row>
    <row r="120" spans="1:5" x14ac:dyDescent="0.2">
      <c r="A120" s="86">
        <v>5133</v>
      </c>
      <c r="B120" s="102" t="s">
        <v>306</v>
      </c>
      <c r="C120" s="103">
        <v>1005374.2</v>
      </c>
      <c r="D120" s="104">
        <f t="shared" si="0"/>
        <v>8.7575282235466137E-2</v>
      </c>
      <c r="E120" s="105"/>
    </row>
    <row r="121" spans="1:5" x14ac:dyDescent="0.2">
      <c r="A121" s="86">
        <v>5134</v>
      </c>
      <c r="B121" s="102" t="s">
        <v>307</v>
      </c>
      <c r="C121" s="103">
        <v>98208.54</v>
      </c>
      <c r="D121" s="104">
        <f t="shared" si="0"/>
        <v>8.5546661217614957E-3</v>
      </c>
      <c r="E121" s="105"/>
    </row>
    <row r="122" spans="1:5" x14ac:dyDescent="0.2">
      <c r="A122" s="86">
        <v>5135</v>
      </c>
      <c r="B122" s="102" t="s">
        <v>308</v>
      </c>
      <c r="C122" s="103">
        <v>205516.23</v>
      </c>
      <c r="D122" s="104">
        <f t="shared" si="0"/>
        <v>1.7901933276404918E-2</v>
      </c>
      <c r="E122" s="105"/>
    </row>
    <row r="123" spans="1:5" x14ac:dyDescent="0.2">
      <c r="A123" s="86">
        <v>5136</v>
      </c>
      <c r="B123" s="102" t="s">
        <v>309</v>
      </c>
      <c r="C123" s="103">
        <v>69281.11</v>
      </c>
      <c r="D123" s="104">
        <f t="shared" si="0"/>
        <v>6.0348801091537618E-3</v>
      </c>
      <c r="E123" s="105"/>
    </row>
    <row r="124" spans="1:5" x14ac:dyDescent="0.2">
      <c r="A124" s="86">
        <v>5137</v>
      </c>
      <c r="B124" s="102" t="s">
        <v>310</v>
      </c>
      <c r="C124" s="103">
        <v>22180.5</v>
      </c>
      <c r="D124" s="104">
        <f t="shared" si="0"/>
        <v>1.9320801624149067E-3</v>
      </c>
      <c r="E124" s="105"/>
    </row>
    <row r="125" spans="1:5" x14ac:dyDescent="0.2">
      <c r="A125" s="86">
        <v>5138</v>
      </c>
      <c r="B125" s="102" t="s">
        <v>311</v>
      </c>
      <c r="C125" s="103">
        <v>159745.72</v>
      </c>
      <c r="D125" s="104">
        <f t="shared" si="0"/>
        <v>1.3914994551190739E-2</v>
      </c>
      <c r="E125" s="105"/>
    </row>
    <row r="126" spans="1:5" x14ac:dyDescent="0.2">
      <c r="A126" s="86">
        <v>5139</v>
      </c>
      <c r="B126" s="102" t="s">
        <v>312</v>
      </c>
      <c r="C126" s="103">
        <v>217039.12</v>
      </c>
      <c r="D126" s="104">
        <f t="shared" si="0"/>
        <v>1.890565939541437E-2</v>
      </c>
      <c r="E126" s="105"/>
    </row>
    <row r="127" spans="1:5" x14ac:dyDescent="0.2">
      <c r="A127" s="86">
        <v>5200</v>
      </c>
      <c r="B127" s="102" t="s">
        <v>313</v>
      </c>
      <c r="C127" s="103">
        <f>C128+C131+C134+C137+C142+C146+C149+C151+C157</f>
        <v>50735.66</v>
      </c>
      <c r="D127" s="104">
        <f t="shared" si="0"/>
        <v>4.4194387959255871E-3</v>
      </c>
      <c r="E127" s="105"/>
    </row>
    <row r="128" spans="1:5" x14ac:dyDescent="0.2">
      <c r="A128" s="86">
        <v>5210</v>
      </c>
      <c r="B128" s="102" t="s">
        <v>314</v>
      </c>
      <c r="C128" s="103">
        <f>SUM(C129:C130)</f>
        <v>0</v>
      </c>
      <c r="D128" s="104">
        <f t="shared" si="0"/>
        <v>0</v>
      </c>
      <c r="E128" s="105"/>
    </row>
    <row r="129" spans="1:5" x14ac:dyDescent="0.2">
      <c r="A129" s="86">
        <v>5211</v>
      </c>
      <c r="B129" s="102" t="s">
        <v>315</v>
      </c>
      <c r="C129" s="103">
        <v>0</v>
      </c>
      <c r="D129" s="104">
        <f t="shared" si="0"/>
        <v>0</v>
      </c>
      <c r="E129" s="105"/>
    </row>
    <row r="130" spans="1:5" x14ac:dyDescent="0.2">
      <c r="A130" s="86">
        <v>5212</v>
      </c>
      <c r="B130" s="102" t="s">
        <v>316</v>
      </c>
      <c r="C130" s="103">
        <v>0</v>
      </c>
      <c r="D130" s="104">
        <f t="shared" si="0"/>
        <v>0</v>
      </c>
      <c r="E130" s="105"/>
    </row>
    <row r="131" spans="1:5" x14ac:dyDescent="0.2">
      <c r="A131" s="86">
        <v>5220</v>
      </c>
      <c r="B131" s="102" t="s">
        <v>317</v>
      </c>
      <c r="C131" s="103">
        <f>SUM(C132:C133)</f>
        <v>0</v>
      </c>
      <c r="D131" s="104">
        <f t="shared" si="0"/>
        <v>0</v>
      </c>
      <c r="E131" s="105"/>
    </row>
    <row r="132" spans="1:5" x14ac:dyDescent="0.2">
      <c r="A132" s="86">
        <v>5221</v>
      </c>
      <c r="B132" s="102" t="s">
        <v>318</v>
      </c>
      <c r="C132" s="103">
        <v>0</v>
      </c>
      <c r="D132" s="104">
        <f t="shared" si="0"/>
        <v>0</v>
      </c>
      <c r="E132" s="105"/>
    </row>
    <row r="133" spans="1:5" x14ac:dyDescent="0.2">
      <c r="A133" s="86">
        <v>5222</v>
      </c>
      <c r="B133" s="102" t="s">
        <v>319</v>
      </c>
      <c r="C133" s="103">
        <v>0</v>
      </c>
      <c r="D133" s="104">
        <f t="shared" si="0"/>
        <v>0</v>
      </c>
      <c r="E133" s="105"/>
    </row>
    <row r="134" spans="1:5" x14ac:dyDescent="0.2">
      <c r="A134" s="86">
        <v>5230</v>
      </c>
      <c r="B134" s="102" t="s">
        <v>264</v>
      </c>
      <c r="C134" s="103">
        <f>SUM(C135:C136)</f>
        <v>0</v>
      </c>
      <c r="D134" s="104">
        <f t="shared" si="0"/>
        <v>0</v>
      </c>
      <c r="E134" s="105"/>
    </row>
    <row r="135" spans="1:5" x14ac:dyDescent="0.2">
      <c r="A135" s="86">
        <v>5231</v>
      </c>
      <c r="B135" s="102" t="s">
        <v>320</v>
      </c>
      <c r="C135" s="103">
        <v>0</v>
      </c>
      <c r="D135" s="104">
        <f t="shared" si="0"/>
        <v>0</v>
      </c>
      <c r="E135" s="105"/>
    </row>
    <row r="136" spans="1:5" x14ac:dyDescent="0.2">
      <c r="A136" s="86">
        <v>5232</v>
      </c>
      <c r="B136" s="102" t="s">
        <v>321</v>
      </c>
      <c r="C136" s="103">
        <v>0</v>
      </c>
      <c r="D136" s="104">
        <f t="shared" si="0"/>
        <v>0</v>
      </c>
      <c r="E136" s="105"/>
    </row>
    <row r="137" spans="1:5" x14ac:dyDescent="0.2">
      <c r="A137" s="86">
        <v>5240</v>
      </c>
      <c r="B137" s="102" t="s">
        <v>265</v>
      </c>
      <c r="C137" s="103">
        <f>SUM(C138:C141)</f>
        <v>0</v>
      </c>
      <c r="D137" s="104">
        <f t="shared" si="0"/>
        <v>0</v>
      </c>
      <c r="E137" s="105"/>
    </row>
    <row r="138" spans="1:5" x14ac:dyDescent="0.2">
      <c r="A138" s="86">
        <v>5241</v>
      </c>
      <c r="B138" s="102" t="s">
        <v>322</v>
      </c>
      <c r="C138" s="103">
        <v>0</v>
      </c>
      <c r="D138" s="104">
        <f t="shared" si="0"/>
        <v>0</v>
      </c>
      <c r="E138" s="105"/>
    </row>
    <row r="139" spans="1:5" x14ac:dyDescent="0.2">
      <c r="A139" s="86">
        <v>5242</v>
      </c>
      <c r="B139" s="102" t="s">
        <v>323</v>
      </c>
      <c r="C139" s="103">
        <v>0</v>
      </c>
      <c r="D139" s="104">
        <f t="shared" si="0"/>
        <v>0</v>
      </c>
      <c r="E139" s="105"/>
    </row>
    <row r="140" spans="1:5" x14ac:dyDescent="0.2">
      <c r="A140" s="86">
        <v>5243</v>
      </c>
      <c r="B140" s="102" t="s">
        <v>324</v>
      </c>
      <c r="C140" s="103">
        <v>0</v>
      </c>
      <c r="D140" s="104">
        <f t="shared" si="0"/>
        <v>0</v>
      </c>
      <c r="E140" s="105"/>
    </row>
    <row r="141" spans="1:5" x14ac:dyDescent="0.2">
      <c r="A141" s="86">
        <v>5244</v>
      </c>
      <c r="B141" s="102" t="s">
        <v>325</v>
      </c>
      <c r="C141" s="103">
        <v>0</v>
      </c>
      <c r="D141" s="104">
        <f t="shared" si="0"/>
        <v>0</v>
      </c>
      <c r="E141" s="105"/>
    </row>
    <row r="142" spans="1:5" x14ac:dyDescent="0.2">
      <c r="A142" s="86">
        <v>5250</v>
      </c>
      <c r="B142" s="102" t="s">
        <v>266</v>
      </c>
      <c r="C142" s="103">
        <f>SUM(C143:C145)</f>
        <v>50735.66</v>
      </c>
      <c r="D142" s="104">
        <f t="shared" si="0"/>
        <v>4.4194387959255871E-3</v>
      </c>
      <c r="E142" s="105"/>
    </row>
    <row r="143" spans="1:5" x14ac:dyDescent="0.2">
      <c r="A143" s="86">
        <v>5251</v>
      </c>
      <c r="B143" s="102" t="s">
        <v>326</v>
      </c>
      <c r="C143" s="103">
        <v>0</v>
      </c>
      <c r="D143" s="104">
        <f t="shared" si="0"/>
        <v>0</v>
      </c>
      <c r="E143" s="105"/>
    </row>
    <row r="144" spans="1:5" x14ac:dyDescent="0.2">
      <c r="A144" s="86">
        <v>5252</v>
      </c>
      <c r="B144" s="102" t="s">
        <v>327</v>
      </c>
      <c r="C144" s="103">
        <v>50735.66</v>
      </c>
      <c r="D144" s="104">
        <f t="shared" si="0"/>
        <v>4.4194387959255871E-3</v>
      </c>
      <c r="E144" s="105"/>
    </row>
    <row r="145" spans="1:5" x14ac:dyDescent="0.2">
      <c r="A145" s="86">
        <v>5259</v>
      </c>
      <c r="B145" s="102" t="s">
        <v>328</v>
      </c>
      <c r="C145" s="103">
        <v>0</v>
      </c>
      <c r="D145" s="104">
        <f t="shared" si="0"/>
        <v>0</v>
      </c>
      <c r="E145" s="105"/>
    </row>
    <row r="146" spans="1:5" x14ac:dyDescent="0.2">
      <c r="A146" s="86">
        <v>5260</v>
      </c>
      <c r="B146" s="102" t="s">
        <v>329</v>
      </c>
      <c r="C146" s="103">
        <f>SUM(C147:C148)</f>
        <v>0</v>
      </c>
      <c r="D146" s="104">
        <f t="shared" si="0"/>
        <v>0</v>
      </c>
      <c r="E146" s="105"/>
    </row>
    <row r="147" spans="1:5" x14ac:dyDescent="0.2">
      <c r="A147" s="86">
        <v>5261</v>
      </c>
      <c r="B147" s="102" t="s">
        <v>330</v>
      </c>
      <c r="C147" s="103">
        <v>0</v>
      </c>
      <c r="D147" s="104">
        <f t="shared" si="0"/>
        <v>0</v>
      </c>
      <c r="E147" s="105"/>
    </row>
    <row r="148" spans="1:5" x14ac:dyDescent="0.2">
      <c r="A148" s="86">
        <v>5262</v>
      </c>
      <c r="B148" s="102" t="s">
        <v>331</v>
      </c>
      <c r="C148" s="103">
        <v>0</v>
      </c>
      <c r="D148" s="104">
        <f t="shared" si="0"/>
        <v>0</v>
      </c>
      <c r="E148" s="105"/>
    </row>
    <row r="149" spans="1:5" x14ac:dyDescent="0.2">
      <c r="A149" s="86">
        <v>5270</v>
      </c>
      <c r="B149" s="102" t="s">
        <v>332</v>
      </c>
      <c r="C149" s="103">
        <f>SUM(C150)</f>
        <v>0</v>
      </c>
      <c r="D149" s="104">
        <f t="shared" si="0"/>
        <v>0</v>
      </c>
      <c r="E149" s="105"/>
    </row>
    <row r="150" spans="1:5" x14ac:dyDescent="0.2">
      <c r="A150" s="86">
        <v>5271</v>
      </c>
      <c r="B150" s="102" t="s">
        <v>333</v>
      </c>
      <c r="C150" s="103">
        <v>0</v>
      </c>
      <c r="D150" s="104">
        <f t="shared" si="0"/>
        <v>0</v>
      </c>
      <c r="E150" s="105"/>
    </row>
    <row r="151" spans="1:5" x14ac:dyDescent="0.2">
      <c r="A151" s="86">
        <v>5280</v>
      </c>
      <c r="B151" s="102" t="s">
        <v>334</v>
      </c>
      <c r="C151" s="103">
        <f>SUM(C152:C156)</f>
        <v>0</v>
      </c>
      <c r="D151" s="104">
        <f t="shared" si="0"/>
        <v>0</v>
      </c>
      <c r="E151" s="105"/>
    </row>
    <row r="152" spans="1:5" x14ac:dyDescent="0.2">
      <c r="A152" s="86">
        <v>5281</v>
      </c>
      <c r="B152" s="102" t="s">
        <v>335</v>
      </c>
      <c r="C152" s="103">
        <v>0</v>
      </c>
      <c r="D152" s="104">
        <f t="shared" si="0"/>
        <v>0</v>
      </c>
      <c r="E152" s="105"/>
    </row>
    <row r="153" spans="1:5" x14ac:dyDescent="0.2">
      <c r="A153" s="86">
        <v>5282</v>
      </c>
      <c r="B153" s="102" t="s">
        <v>336</v>
      </c>
      <c r="C153" s="103">
        <v>0</v>
      </c>
      <c r="D153" s="104">
        <f t="shared" si="0"/>
        <v>0</v>
      </c>
      <c r="E153" s="105"/>
    </row>
    <row r="154" spans="1:5" x14ac:dyDescent="0.2">
      <c r="A154" s="86">
        <v>5283</v>
      </c>
      <c r="B154" s="102" t="s">
        <v>337</v>
      </c>
      <c r="C154" s="103">
        <v>0</v>
      </c>
      <c r="D154" s="104">
        <f t="shared" si="0"/>
        <v>0</v>
      </c>
      <c r="E154" s="105"/>
    </row>
    <row r="155" spans="1:5" x14ac:dyDescent="0.2">
      <c r="A155" s="86">
        <v>5284</v>
      </c>
      <c r="B155" s="102" t="s">
        <v>338</v>
      </c>
      <c r="C155" s="103">
        <v>0</v>
      </c>
      <c r="D155" s="104">
        <f t="shared" si="0"/>
        <v>0</v>
      </c>
      <c r="E155" s="105"/>
    </row>
    <row r="156" spans="1:5" x14ac:dyDescent="0.2">
      <c r="A156" s="86">
        <v>5285</v>
      </c>
      <c r="B156" s="102" t="s">
        <v>339</v>
      </c>
      <c r="C156" s="103">
        <v>0</v>
      </c>
      <c r="D156" s="104">
        <f t="shared" si="0"/>
        <v>0</v>
      </c>
      <c r="E156" s="105"/>
    </row>
    <row r="157" spans="1:5" x14ac:dyDescent="0.2">
      <c r="A157" s="86">
        <v>5290</v>
      </c>
      <c r="B157" s="102" t="s">
        <v>340</v>
      </c>
      <c r="C157" s="103">
        <f>SUM(C158:C159)</f>
        <v>0</v>
      </c>
      <c r="D157" s="104">
        <f t="shared" si="0"/>
        <v>0</v>
      </c>
      <c r="E157" s="105"/>
    </row>
    <row r="158" spans="1:5" x14ac:dyDescent="0.2">
      <c r="A158" s="86">
        <v>5291</v>
      </c>
      <c r="B158" s="102" t="s">
        <v>341</v>
      </c>
      <c r="C158" s="103">
        <v>0</v>
      </c>
      <c r="D158" s="104">
        <f t="shared" si="0"/>
        <v>0</v>
      </c>
      <c r="E158" s="105"/>
    </row>
    <row r="159" spans="1:5" x14ac:dyDescent="0.2">
      <c r="A159" s="86">
        <v>5292</v>
      </c>
      <c r="B159" s="102" t="s">
        <v>342</v>
      </c>
      <c r="C159" s="103">
        <v>0</v>
      </c>
      <c r="D159" s="104">
        <f t="shared" si="0"/>
        <v>0</v>
      </c>
      <c r="E159" s="105"/>
    </row>
    <row r="160" spans="1:5" x14ac:dyDescent="0.2">
      <c r="A160" s="86">
        <v>5300</v>
      </c>
      <c r="B160" s="102" t="s">
        <v>343</v>
      </c>
      <c r="C160" s="103">
        <f>C161+C164+C167</f>
        <v>0</v>
      </c>
      <c r="D160" s="104">
        <f t="shared" si="0"/>
        <v>0</v>
      </c>
      <c r="E160" s="105"/>
    </row>
    <row r="161" spans="1:5" x14ac:dyDescent="0.2">
      <c r="A161" s="86">
        <v>5310</v>
      </c>
      <c r="B161" s="102" t="s">
        <v>259</v>
      </c>
      <c r="C161" s="103">
        <f>C162+C163</f>
        <v>0</v>
      </c>
      <c r="D161" s="104">
        <f t="shared" si="0"/>
        <v>0</v>
      </c>
      <c r="E161" s="105"/>
    </row>
    <row r="162" spans="1:5" x14ac:dyDescent="0.2">
      <c r="A162" s="86">
        <v>5311</v>
      </c>
      <c r="B162" s="102" t="s">
        <v>344</v>
      </c>
      <c r="C162" s="103">
        <v>0</v>
      </c>
      <c r="D162" s="104">
        <f t="shared" si="0"/>
        <v>0</v>
      </c>
      <c r="E162" s="105"/>
    </row>
    <row r="163" spans="1:5" x14ac:dyDescent="0.2">
      <c r="A163" s="86">
        <v>5312</v>
      </c>
      <c r="B163" s="102" t="s">
        <v>345</v>
      </c>
      <c r="C163" s="103">
        <v>0</v>
      </c>
      <c r="D163" s="104">
        <f t="shared" si="0"/>
        <v>0</v>
      </c>
      <c r="E163" s="105"/>
    </row>
    <row r="164" spans="1:5" x14ac:dyDescent="0.2">
      <c r="A164" s="86">
        <v>5320</v>
      </c>
      <c r="B164" s="102" t="s">
        <v>260</v>
      </c>
      <c r="C164" s="103">
        <f>SUM(C165:C166)</f>
        <v>0</v>
      </c>
      <c r="D164" s="104">
        <f t="shared" ref="D164:D216" si="1">C164/$C$98</f>
        <v>0</v>
      </c>
      <c r="E164" s="105"/>
    </row>
    <row r="165" spans="1:5" x14ac:dyDescent="0.2">
      <c r="A165" s="86">
        <v>5321</v>
      </c>
      <c r="B165" s="102" t="s">
        <v>346</v>
      </c>
      <c r="C165" s="103">
        <v>0</v>
      </c>
      <c r="D165" s="104">
        <f t="shared" si="1"/>
        <v>0</v>
      </c>
      <c r="E165" s="105"/>
    </row>
    <row r="166" spans="1:5" x14ac:dyDescent="0.2">
      <c r="A166" s="86">
        <v>5322</v>
      </c>
      <c r="B166" s="102" t="s">
        <v>347</v>
      </c>
      <c r="C166" s="103">
        <v>0</v>
      </c>
      <c r="D166" s="104">
        <f t="shared" si="1"/>
        <v>0</v>
      </c>
      <c r="E166" s="105"/>
    </row>
    <row r="167" spans="1:5" x14ac:dyDescent="0.2">
      <c r="A167" s="86">
        <v>5330</v>
      </c>
      <c r="B167" s="102" t="s">
        <v>261</v>
      </c>
      <c r="C167" s="103">
        <f>SUM(C168:C169)</f>
        <v>0</v>
      </c>
      <c r="D167" s="104">
        <f t="shared" si="1"/>
        <v>0</v>
      </c>
      <c r="E167" s="105"/>
    </row>
    <row r="168" spans="1:5" x14ac:dyDescent="0.2">
      <c r="A168" s="86">
        <v>5331</v>
      </c>
      <c r="B168" s="102" t="s">
        <v>348</v>
      </c>
      <c r="C168" s="103">
        <v>0</v>
      </c>
      <c r="D168" s="104">
        <f t="shared" si="1"/>
        <v>0</v>
      </c>
      <c r="E168" s="105"/>
    </row>
    <row r="169" spans="1:5" x14ac:dyDescent="0.2">
      <c r="A169" s="86">
        <v>5332</v>
      </c>
      <c r="B169" s="102" t="s">
        <v>349</v>
      </c>
      <c r="C169" s="103">
        <v>0</v>
      </c>
      <c r="D169" s="104">
        <f t="shared" si="1"/>
        <v>0</v>
      </c>
      <c r="E169" s="105"/>
    </row>
    <row r="170" spans="1:5" x14ac:dyDescent="0.2">
      <c r="A170" s="86">
        <v>5400</v>
      </c>
      <c r="B170" s="102" t="s">
        <v>350</v>
      </c>
      <c r="C170" s="103">
        <f>C171+C174+C177+C180+C182</f>
        <v>0</v>
      </c>
      <c r="D170" s="104">
        <f t="shared" si="1"/>
        <v>0</v>
      </c>
      <c r="E170" s="105"/>
    </row>
    <row r="171" spans="1:5" x14ac:dyDescent="0.2">
      <c r="A171" s="86">
        <v>5410</v>
      </c>
      <c r="B171" s="102" t="s">
        <v>351</v>
      </c>
      <c r="C171" s="103">
        <f>SUM(C172:C173)</f>
        <v>0</v>
      </c>
      <c r="D171" s="104">
        <f t="shared" si="1"/>
        <v>0</v>
      </c>
      <c r="E171" s="105"/>
    </row>
    <row r="172" spans="1:5" x14ac:dyDescent="0.2">
      <c r="A172" s="86">
        <v>5411</v>
      </c>
      <c r="B172" s="102" t="s">
        <v>352</v>
      </c>
      <c r="C172" s="103">
        <v>0</v>
      </c>
      <c r="D172" s="104">
        <f t="shared" si="1"/>
        <v>0</v>
      </c>
      <c r="E172" s="105"/>
    </row>
    <row r="173" spans="1:5" x14ac:dyDescent="0.2">
      <c r="A173" s="86">
        <v>5412</v>
      </c>
      <c r="B173" s="102" t="s">
        <v>353</v>
      </c>
      <c r="C173" s="103">
        <v>0</v>
      </c>
      <c r="D173" s="104">
        <f t="shared" si="1"/>
        <v>0</v>
      </c>
      <c r="E173" s="105"/>
    </row>
    <row r="174" spans="1:5" x14ac:dyDescent="0.2">
      <c r="A174" s="86">
        <v>5420</v>
      </c>
      <c r="B174" s="102" t="s">
        <v>354</v>
      </c>
      <c r="C174" s="103">
        <f>SUM(C175:C176)</f>
        <v>0</v>
      </c>
      <c r="D174" s="104">
        <f t="shared" si="1"/>
        <v>0</v>
      </c>
      <c r="E174" s="105"/>
    </row>
    <row r="175" spans="1:5" x14ac:dyDescent="0.2">
      <c r="A175" s="86">
        <v>5421</v>
      </c>
      <c r="B175" s="102" t="s">
        <v>355</v>
      </c>
      <c r="C175" s="103">
        <v>0</v>
      </c>
      <c r="D175" s="104">
        <f t="shared" si="1"/>
        <v>0</v>
      </c>
      <c r="E175" s="105"/>
    </row>
    <row r="176" spans="1:5" x14ac:dyDescent="0.2">
      <c r="A176" s="86">
        <v>5422</v>
      </c>
      <c r="B176" s="102" t="s">
        <v>356</v>
      </c>
      <c r="C176" s="103">
        <v>0</v>
      </c>
      <c r="D176" s="104">
        <f t="shared" si="1"/>
        <v>0</v>
      </c>
      <c r="E176" s="105"/>
    </row>
    <row r="177" spans="1:5" x14ac:dyDescent="0.2">
      <c r="A177" s="86">
        <v>5430</v>
      </c>
      <c r="B177" s="102" t="s">
        <v>357</v>
      </c>
      <c r="C177" s="103">
        <f>SUM(C178:C179)</f>
        <v>0</v>
      </c>
      <c r="D177" s="104">
        <f t="shared" si="1"/>
        <v>0</v>
      </c>
      <c r="E177" s="105"/>
    </row>
    <row r="178" spans="1:5" x14ac:dyDescent="0.2">
      <c r="A178" s="86">
        <v>5431</v>
      </c>
      <c r="B178" s="102" t="s">
        <v>358</v>
      </c>
      <c r="C178" s="103">
        <v>0</v>
      </c>
      <c r="D178" s="104">
        <f t="shared" si="1"/>
        <v>0</v>
      </c>
      <c r="E178" s="105"/>
    </row>
    <row r="179" spans="1:5" x14ac:dyDescent="0.2">
      <c r="A179" s="86">
        <v>5432</v>
      </c>
      <c r="B179" s="102" t="s">
        <v>359</v>
      </c>
      <c r="C179" s="103">
        <v>0</v>
      </c>
      <c r="D179" s="104">
        <f t="shared" si="1"/>
        <v>0</v>
      </c>
      <c r="E179" s="105"/>
    </row>
    <row r="180" spans="1:5" x14ac:dyDescent="0.2">
      <c r="A180" s="86">
        <v>5440</v>
      </c>
      <c r="B180" s="102" t="s">
        <v>360</v>
      </c>
      <c r="C180" s="103">
        <f>SUM(C181)</f>
        <v>0</v>
      </c>
      <c r="D180" s="104">
        <f t="shared" si="1"/>
        <v>0</v>
      </c>
      <c r="E180" s="105"/>
    </row>
    <row r="181" spans="1:5" x14ac:dyDescent="0.2">
      <c r="A181" s="86">
        <v>5441</v>
      </c>
      <c r="B181" s="102" t="s">
        <v>360</v>
      </c>
      <c r="C181" s="103">
        <v>0</v>
      </c>
      <c r="D181" s="104">
        <f t="shared" si="1"/>
        <v>0</v>
      </c>
      <c r="E181" s="105"/>
    </row>
    <row r="182" spans="1:5" x14ac:dyDescent="0.2">
      <c r="A182" s="86">
        <v>5450</v>
      </c>
      <c r="B182" s="102" t="s">
        <v>361</v>
      </c>
      <c r="C182" s="103">
        <f>SUM(C183:C184)</f>
        <v>0</v>
      </c>
      <c r="D182" s="104">
        <f t="shared" si="1"/>
        <v>0</v>
      </c>
      <c r="E182" s="105"/>
    </row>
    <row r="183" spans="1:5" x14ac:dyDescent="0.2">
      <c r="A183" s="86">
        <v>5451</v>
      </c>
      <c r="B183" s="102" t="s">
        <v>362</v>
      </c>
      <c r="C183" s="103">
        <v>0</v>
      </c>
      <c r="D183" s="104">
        <f t="shared" si="1"/>
        <v>0</v>
      </c>
      <c r="E183" s="105"/>
    </row>
    <row r="184" spans="1:5" x14ac:dyDescent="0.2">
      <c r="A184" s="86">
        <v>5452</v>
      </c>
      <c r="B184" s="102" t="s">
        <v>363</v>
      </c>
      <c r="C184" s="103">
        <v>0</v>
      </c>
      <c r="D184" s="104">
        <f t="shared" si="1"/>
        <v>0</v>
      </c>
      <c r="E184" s="105"/>
    </row>
    <row r="185" spans="1:5" x14ac:dyDescent="0.2">
      <c r="A185" s="86">
        <v>5500</v>
      </c>
      <c r="B185" s="102" t="s">
        <v>364</v>
      </c>
      <c r="C185" s="103">
        <f>C186+C195+C198+C204</f>
        <v>0</v>
      </c>
      <c r="D185" s="104">
        <f t="shared" si="1"/>
        <v>0</v>
      </c>
      <c r="E185" s="105"/>
    </row>
    <row r="186" spans="1:5" x14ac:dyDescent="0.2">
      <c r="A186" s="86">
        <v>5510</v>
      </c>
      <c r="B186" s="102" t="s">
        <v>365</v>
      </c>
      <c r="C186" s="103">
        <f>SUM(C187:C194)</f>
        <v>0</v>
      </c>
      <c r="D186" s="104">
        <f t="shared" si="1"/>
        <v>0</v>
      </c>
      <c r="E186" s="105"/>
    </row>
    <row r="187" spans="1:5" x14ac:dyDescent="0.2">
      <c r="A187" s="86">
        <v>5511</v>
      </c>
      <c r="B187" s="102" t="s">
        <v>366</v>
      </c>
      <c r="C187" s="103">
        <v>0</v>
      </c>
      <c r="D187" s="104">
        <f t="shared" si="1"/>
        <v>0</v>
      </c>
      <c r="E187" s="105"/>
    </row>
    <row r="188" spans="1:5" x14ac:dyDescent="0.2">
      <c r="A188" s="86">
        <v>5512</v>
      </c>
      <c r="B188" s="102" t="s">
        <v>367</v>
      </c>
      <c r="C188" s="103">
        <v>0</v>
      </c>
      <c r="D188" s="104">
        <f t="shared" si="1"/>
        <v>0</v>
      </c>
      <c r="E188" s="105"/>
    </row>
    <row r="189" spans="1:5" x14ac:dyDescent="0.2">
      <c r="A189" s="86">
        <v>5513</v>
      </c>
      <c r="B189" s="102" t="s">
        <v>368</v>
      </c>
      <c r="C189" s="103">
        <v>0</v>
      </c>
      <c r="D189" s="104">
        <f t="shared" si="1"/>
        <v>0</v>
      </c>
      <c r="E189" s="105"/>
    </row>
    <row r="190" spans="1:5" x14ac:dyDescent="0.2">
      <c r="A190" s="86">
        <v>5514</v>
      </c>
      <c r="B190" s="102" t="s">
        <v>369</v>
      </c>
      <c r="C190" s="103">
        <v>0</v>
      </c>
      <c r="D190" s="104">
        <f t="shared" si="1"/>
        <v>0</v>
      </c>
      <c r="E190" s="105"/>
    </row>
    <row r="191" spans="1:5" x14ac:dyDescent="0.2">
      <c r="A191" s="86">
        <v>5515</v>
      </c>
      <c r="B191" s="102" t="s">
        <v>370</v>
      </c>
      <c r="C191" s="103">
        <v>0</v>
      </c>
      <c r="D191" s="104">
        <f t="shared" si="1"/>
        <v>0</v>
      </c>
      <c r="E191" s="105"/>
    </row>
    <row r="192" spans="1:5" x14ac:dyDescent="0.2">
      <c r="A192" s="86">
        <v>5516</v>
      </c>
      <c r="B192" s="102" t="s">
        <v>371</v>
      </c>
      <c r="C192" s="103">
        <v>0</v>
      </c>
      <c r="D192" s="104">
        <f t="shared" si="1"/>
        <v>0</v>
      </c>
      <c r="E192" s="105"/>
    </row>
    <row r="193" spans="1:5" x14ac:dyDescent="0.2">
      <c r="A193" s="86">
        <v>5517</v>
      </c>
      <c r="B193" s="102" t="s">
        <v>372</v>
      </c>
      <c r="C193" s="103">
        <v>0</v>
      </c>
      <c r="D193" s="104">
        <f t="shared" si="1"/>
        <v>0</v>
      </c>
      <c r="E193" s="105"/>
    </row>
    <row r="194" spans="1:5" x14ac:dyDescent="0.2">
      <c r="A194" s="86">
        <v>5518</v>
      </c>
      <c r="B194" s="102" t="s">
        <v>44</v>
      </c>
      <c r="C194" s="103">
        <v>0</v>
      </c>
      <c r="D194" s="104">
        <f t="shared" si="1"/>
        <v>0</v>
      </c>
      <c r="E194" s="105"/>
    </row>
    <row r="195" spans="1:5" x14ac:dyDescent="0.2">
      <c r="A195" s="86">
        <v>5520</v>
      </c>
      <c r="B195" s="102" t="s">
        <v>43</v>
      </c>
      <c r="C195" s="103">
        <f>SUM(C196:C197)</f>
        <v>0</v>
      </c>
      <c r="D195" s="104">
        <f t="shared" si="1"/>
        <v>0</v>
      </c>
      <c r="E195" s="105"/>
    </row>
    <row r="196" spans="1:5" x14ac:dyDescent="0.2">
      <c r="A196" s="86">
        <v>5521</v>
      </c>
      <c r="B196" s="102" t="s">
        <v>373</v>
      </c>
      <c r="C196" s="103">
        <v>0</v>
      </c>
      <c r="D196" s="104">
        <f t="shared" si="1"/>
        <v>0</v>
      </c>
      <c r="E196" s="105"/>
    </row>
    <row r="197" spans="1:5" x14ac:dyDescent="0.2">
      <c r="A197" s="86">
        <v>5522</v>
      </c>
      <c r="B197" s="102" t="s">
        <v>374</v>
      </c>
      <c r="C197" s="103">
        <v>0</v>
      </c>
      <c r="D197" s="104">
        <f t="shared" si="1"/>
        <v>0</v>
      </c>
      <c r="E197" s="105"/>
    </row>
    <row r="198" spans="1:5" x14ac:dyDescent="0.2">
      <c r="A198" s="86">
        <v>5530</v>
      </c>
      <c r="B198" s="102" t="s">
        <v>375</v>
      </c>
      <c r="C198" s="103">
        <f>SUM(C199:C203)</f>
        <v>0</v>
      </c>
      <c r="D198" s="104">
        <f t="shared" si="1"/>
        <v>0</v>
      </c>
      <c r="E198" s="105"/>
    </row>
    <row r="199" spans="1:5" x14ac:dyDescent="0.2">
      <c r="A199" s="86">
        <v>5531</v>
      </c>
      <c r="B199" s="102" t="s">
        <v>376</v>
      </c>
      <c r="C199" s="103">
        <v>0</v>
      </c>
      <c r="D199" s="104">
        <f t="shared" si="1"/>
        <v>0</v>
      </c>
      <c r="E199" s="105"/>
    </row>
    <row r="200" spans="1:5" x14ac:dyDescent="0.2">
      <c r="A200" s="86">
        <v>5532</v>
      </c>
      <c r="B200" s="102" t="s">
        <v>377</v>
      </c>
      <c r="C200" s="103">
        <v>0</v>
      </c>
      <c r="D200" s="104">
        <f t="shared" si="1"/>
        <v>0</v>
      </c>
      <c r="E200" s="105"/>
    </row>
    <row r="201" spans="1:5" x14ac:dyDescent="0.2">
      <c r="A201" s="86">
        <v>5533</v>
      </c>
      <c r="B201" s="102" t="s">
        <v>378</v>
      </c>
      <c r="C201" s="103">
        <v>0</v>
      </c>
      <c r="D201" s="104">
        <f t="shared" si="1"/>
        <v>0</v>
      </c>
      <c r="E201" s="105"/>
    </row>
    <row r="202" spans="1:5" x14ac:dyDescent="0.2">
      <c r="A202" s="86">
        <v>5534</v>
      </c>
      <c r="B202" s="102" t="s">
        <v>379</v>
      </c>
      <c r="C202" s="103">
        <v>0</v>
      </c>
      <c r="D202" s="104">
        <f t="shared" si="1"/>
        <v>0</v>
      </c>
      <c r="E202" s="105"/>
    </row>
    <row r="203" spans="1:5" x14ac:dyDescent="0.2">
      <c r="A203" s="86">
        <v>5535</v>
      </c>
      <c r="B203" s="102" t="s">
        <v>380</v>
      </c>
      <c r="C203" s="103">
        <v>0</v>
      </c>
      <c r="D203" s="104">
        <f t="shared" si="1"/>
        <v>0</v>
      </c>
      <c r="E203" s="105"/>
    </row>
    <row r="204" spans="1:5" x14ac:dyDescent="0.2">
      <c r="A204" s="86">
        <v>5590</v>
      </c>
      <c r="B204" s="102" t="s">
        <v>381</v>
      </c>
      <c r="C204" s="103">
        <f>SUM(C205:C213)</f>
        <v>0</v>
      </c>
      <c r="D204" s="104">
        <f t="shared" si="1"/>
        <v>0</v>
      </c>
      <c r="E204" s="105"/>
    </row>
    <row r="205" spans="1:5" x14ac:dyDescent="0.2">
      <c r="A205" s="86">
        <v>5591</v>
      </c>
      <c r="B205" s="102" t="s">
        <v>382</v>
      </c>
      <c r="C205" s="103">
        <v>0</v>
      </c>
      <c r="D205" s="104">
        <f t="shared" si="1"/>
        <v>0</v>
      </c>
      <c r="E205" s="105"/>
    </row>
    <row r="206" spans="1:5" x14ac:dyDescent="0.2">
      <c r="A206" s="86">
        <v>5592</v>
      </c>
      <c r="B206" s="102" t="s">
        <v>383</v>
      </c>
      <c r="C206" s="103">
        <v>0</v>
      </c>
      <c r="D206" s="104">
        <f t="shared" si="1"/>
        <v>0</v>
      </c>
      <c r="E206" s="105"/>
    </row>
    <row r="207" spans="1:5" x14ac:dyDescent="0.2">
      <c r="A207" s="86">
        <v>5593</v>
      </c>
      <c r="B207" s="102" t="s">
        <v>384</v>
      </c>
      <c r="C207" s="103">
        <v>0</v>
      </c>
      <c r="D207" s="104">
        <f t="shared" si="1"/>
        <v>0</v>
      </c>
      <c r="E207" s="105"/>
    </row>
    <row r="208" spans="1:5" x14ac:dyDescent="0.2">
      <c r="A208" s="86">
        <v>5594</v>
      </c>
      <c r="B208" s="102" t="s">
        <v>440</v>
      </c>
      <c r="C208" s="103">
        <v>0</v>
      </c>
      <c r="D208" s="104">
        <f t="shared" si="1"/>
        <v>0</v>
      </c>
      <c r="E208" s="105"/>
    </row>
    <row r="209" spans="1:5" x14ac:dyDescent="0.2">
      <c r="A209" s="86">
        <v>5595</v>
      </c>
      <c r="B209" s="102" t="s">
        <v>386</v>
      </c>
      <c r="C209" s="103">
        <v>0</v>
      </c>
      <c r="D209" s="104">
        <f t="shared" si="1"/>
        <v>0</v>
      </c>
      <c r="E209" s="105"/>
    </row>
    <row r="210" spans="1:5" x14ac:dyDescent="0.2">
      <c r="A210" s="86">
        <v>5596</v>
      </c>
      <c r="B210" s="102" t="s">
        <v>281</v>
      </c>
      <c r="C210" s="103">
        <v>0</v>
      </c>
      <c r="D210" s="104">
        <f t="shared" si="1"/>
        <v>0</v>
      </c>
      <c r="E210" s="105"/>
    </row>
    <row r="211" spans="1:5" x14ac:dyDescent="0.2">
      <c r="A211" s="86">
        <v>5597</v>
      </c>
      <c r="B211" s="102" t="s">
        <v>387</v>
      </c>
      <c r="C211" s="103">
        <v>0</v>
      </c>
      <c r="D211" s="104">
        <f t="shared" si="1"/>
        <v>0</v>
      </c>
      <c r="E211" s="105"/>
    </row>
    <row r="212" spans="1:5" x14ac:dyDescent="0.2">
      <c r="A212" s="86">
        <v>5598</v>
      </c>
      <c r="B212" s="102" t="s">
        <v>441</v>
      </c>
      <c r="C212" s="103">
        <v>0</v>
      </c>
      <c r="D212" s="104">
        <f t="shared" si="1"/>
        <v>0</v>
      </c>
      <c r="E212" s="105"/>
    </row>
    <row r="213" spans="1:5" x14ac:dyDescent="0.2">
      <c r="A213" s="86">
        <v>5599</v>
      </c>
      <c r="B213" s="102" t="s">
        <v>388</v>
      </c>
      <c r="C213" s="103">
        <v>0</v>
      </c>
      <c r="D213" s="104">
        <f t="shared" si="1"/>
        <v>0</v>
      </c>
      <c r="E213" s="105"/>
    </row>
    <row r="214" spans="1:5" x14ac:dyDescent="0.2">
      <c r="A214" s="86">
        <v>5600</v>
      </c>
      <c r="B214" s="102" t="s">
        <v>42</v>
      </c>
      <c r="C214" s="103">
        <f>C215</f>
        <v>0</v>
      </c>
      <c r="D214" s="104">
        <f t="shared" si="1"/>
        <v>0</v>
      </c>
      <c r="E214" s="105"/>
    </row>
    <row r="215" spans="1:5" x14ac:dyDescent="0.2">
      <c r="A215" s="86">
        <v>5610</v>
      </c>
      <c r="B215" s="102" t="s">
        <v>389</v>
      </c>
      <c r="C215" s="103">
        <f>C216</f>
        <v>0</v>
      </c>
      <c r="D215" s="104">
        <f t="shared" si="1"/>
        <v>0</v>
      </c>
      <c r="E215" s="105"/>
    </row>
    <row r="216" spans="1:5" x14ac:dyDescent="0.2">
      <c r="A216" s="86">
        <v>5611</v>
      </c>
      <c r="B216" s="102" t="s">
        <v>390</v>
      </c>
      <c r="C216" s="103">
        <v>0</v>
      </c>
      <c r="D216" s="104">
        <f t="shared" si="1"/>
        <v>0</v>
      </c>
      <c r="E216" s="105"/>
    </row>
    <row r="218" spans="1:5" ht="12.75" x14ac:dyDescent="0.2">
      <c r="A218" s="111" t="s">
        <v>532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43307086614173229" right="0.43307086614173229" top="0.39370078740157483" bottom="0.39370078740157483" header="0.31496062992125984" footer="0.31496062992125984"/>
  <pageSetup scale="85" orientation="landscape" r:id="rId1"/>
  <rowBreaks count="1" manualBreakCount="1">
    <brk id="9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72"/>
  <sheetViews>
    <sheetView showGridLines="0" topLeftCell="A165" zoomScale="130" zoomScaleNormal="130" workbookViewId="0">
      <selection activeCell="A172" sqref="A172"/>
    </sheetView>
  </sheetViews>
  <sheetFormatPr baseColWidth="10" defaultColWidth="9.140625" defaultRowHeight="11.25" x14ac:dyDescent="0.2"/>
  <cols>
    <col min="1" max="1" width="6.5703125" style="119" customWidth="1"/>
    <col min="2" max="2" width="42.140625" style="132" customWidth="1"/>
    <col min="3" max="3" width="16.42578125" style="13" bestFit="1" customWidth="1"/>
    <col min="4" max="4" width="16.140625" style="13" bestFit="1" customWidth="1"/>
    <col min="5" max="5" width="22.7109375" style="13" bestFit="1" customWidth="1"/>
    <col min="6" max="6" width="20.5703125" style="13" customWidth="1"/>
    <col min="7" max="7" width="12.85546875" style="13" customWidth="1"/>
    <col min="8" max="8" width="16.5703125" style="13" customWidth="1"/>
    <col min="9" max="9" width="7.7109375" style="13" customWidth="1"/>
    <col min="10" max="10" width="11.85546875" style="13" bestFit="1" customWidth="1"/>
    <col min="11" max="16384" width="9.140625" style="13"/>
  </cols>
  <sheetData>
    <row r="1" spans="1:11" s="10" customFormat="1" ht="18.95" customHeight="1" x14ac:dyDescent="0.25">
      <c r="A1" s="57" t="s">
        <v>575</v>
      </c>
      <c r="B1" s="58"/>
      <c r="C1" s="58"/>
      <c r="D1" s="58"/>
      <c r="E1" s="58"/>
      <c r="F1" s="58"/>
      <c r="G1" s="9" t="s">
        <v>512</v>
      </c>
      <c r="H1" s="16">
        <v>2024</v>
      </c>
    </row>
    <row r="2" spans="1:11" s="10" customFormat="1" ht="18.95" customHeight="1" x14ac:dyDescent="0.25">
      <c r="A2" s="57" t="s">
        <v>516</v>
      </c>
      <c r="B2" s="58"/>
      <c r="C2" s="58"/>
      <c r="D2" s="58"/>
      <c r="E2" s="58"/>
      <c r="F2" s="58"/>
      <c r="G2" s="9" t="s">
        <v>513</v>
      </c>
      <c r="H2" s="16" t="s">
        <v>515</v>
      </c>
    </row>
    <row r="3" spans="1:11" s="10" customFormat="1" ht="18.95" customHeight="1" x14ac:dyDescent="0.25">
      <c r="A3" s="57" t="s">
        <v>576</v>
      </c>
      <c r="B3" s="58"/>
      <c r="C3" s="58"/>
      <c r="D3" s="58"/>
      <c r="E3" s="58"/>
      <c r="F3" s="58"/>
      <c r="G3" s="9" t="s">
        <v>514</v>
      </c>
      <c r="H3" s="16">
        <v>1</v>
      </c>
    </row>
    <row r="4" spans="1:11" s="10" customFormat="1" ht="18.95" customHeight="1" x14ac:dyDescent="0.2">
      <c r="A4" s="57" t="s">
        <v>530</v>
      </c>
      <c r="B4" s="57"/>
      <c r="C4" s="57"/>
      <c r="D4" s="57"/>
      <c r="E4" s="57"/>
      <c r="F4" s="57"/>
      <c r="G4" s="9"/>
      <c r="H4" s="16"/>
      <c r="K4" s="13"/>
    </row>
    <row r="5" spans="1:11" x14ac:dyDescent="0.2">
      <c r="A5" s="112" t="s">
        <v>124</v>
      </c>
      <c r="B5" s="133"/>
      <c r="C5" s="12"/>
      <c r="D5" s="12"/>
      <c r="E5" s="12"/>
      <c r="F5" s="12"/>
      <c r="G5" s="12"/>
      <c r="H5" s="12"/>
    </row>
    <row r="7" spans="1:11" x14ac:dyDescent="0.2">
      <c r="A7" s="113" t="s">
        <v>92</v>
      </c>
      <c r="B7" s="133"/>
      <c r="C7" s="12"/>
      <c r="D7" s="12"/>
    </row>
    <row r="8" spans="1:11" x14ac:dyDescent="0.2">
      <c r="A8" s="114" t="s">
        <v>90</v>
      </c>
      <c r="B8" s="129" t="s">
        <v>87</v>
      </c>
      <c r="C8" s="142" t="s">
        <v>88</v>
      </c>
      <c r="D8" s="142" t="s">
        <v>89</v>
      </c>
    </row>
    <row r="9" spans="1:11" x14ac:dyDescent="0.2">
      <c r="A9" s="115">
        <v>1114</v>
      </c>
      <c r="B9" s="134" t="s">
        <v>125</v>
      </c>
      <c r="C9" s="107">
        <v>0</v>
      </c>
      <c r="D9" s="106"/>
    </row>
    <row r="10" spans="1:11" x14ac:dyDescent="0.2">
      <c r="A10" s="116">
        <v>1115</v>
      </c>
      <c r="B10" s="136" t="s">
        <v>126</v>
      </c>
      <c r="C10" s="110">
        <v>0</v>
      </c>
      <c r="D10" s="109"/>
    </row>
    <row r="11" spans="1:11" x14ac:dyDescent="0.2">
      <c r="A11" s="116">
        <v>1121</v>
      </c>
      <c r="B11" s="136" t="s">
        <v>127</v>
      </c>
      <c r="C11" s="110">
        <v>0</v>
      </c>
      <c r="D11" s="109"/>
    </row>
    <row r="13" spans="1:11" x14ac:dyDescent="0.2">
      <c r="A13" s="113" t="s">
        <v>93</v>
      </c>
      <c r="B13" s="133"/>
      <c r="C13" s="12"/>
      <c r="D13" s="12"/>
      <c r="E13" s="12"/>
      <c r="F13" s="12"/>
      <c r="G13" s="12"/>
      <c r="H13" s="12"/>
    </row>
    <row r="14" spans="1:11" x14ac:dyDescent="0.2">
      <c r="A14" s="114" t="s">
        <v>90</v>
      </c>
      <c r="B14" s="129" t="s">
        <v>87</v>
      </c>
      <c r="C14" s="14" t="s">
        <v>88</v>
      </c>
      <c r="D14" s="14">
        <v>2023</v>
      </c>
      <c r="E14" s="14">
        <v>2022</v>
      </c>
      <c r="F14" s="14">
        <v>2021</v>
      </c>
      <c r="G14" s="14">
        <v>2020</v>
      </c>
      <c r="H14" s="14" t="s">
        <v>123</v>
      </c>
    </row>
    <row r="15" spans="1:11" x14ac:dyDescent="0.2">
      <c r="A15" s="115">
        <v>1122</v>
      </c>
      <c r="B15" s="134" t="s">
        <v>129</v>
      </c>
      <c r="C15" s="107">
        <v>0</v>
      </c>
      <c r="D15" s="107">
        <v>0</v>
      </c>
      <c r="E15" s="107">
        <v>0</v>
      </c>
      <c r="F15" s="107">
        <v>0</v>
      </c>
      <c r="G15" s="107">
        <v>34577.4</v>
      </c>
      <c r="H15" s="106"/>
    </row>
    <row r="16" spans="1:11" x14ac:dyDescent="0.2">
      <c r="A16" s="116">
        <v>1124</v>
      </c>
      <c r="B16" s="136" t="s">
        <v>130</v>
      </c>
      <c r="C16" s="110">
        <v>0</v>
      </c>
      <c r="D16" s="110">
        <v>0</v>
      </c>
      <c r="E16" s="110">
        <v>0</v>
      </c>
      <c r="F16" s="110">
        <v>0</v>
      </c>
      <c r="G16" s="110">
        <v>0</v>
      </c>
      <c r="H16" s="109"/>
    </row>
    <row r="18" spans="1:8" x14ac:dyDescent="0.2">
      <c r="A18" s="113" t="s">
        <v>94</v>
      </c>
      <c r="B18" s="133"/>
      <c r="C18" s="12"/>
      <c r="D18" s="12"/>
      <c r="E18" s="12"/>
      <c r="F18" s="12"/>
      <c r="G18" s="12"/>
      <c r="H18" s="12"/>
    </row>
    <row r="19" spans="1:8" x14ac:dyDescent="0.2">
      <c r="A19" s="114" t="s">
        <v>90</v>
      </c>
      <c r="B19" s="129" t="s">
        <v>87</v>
      </c>
      <c r="C19" s="142" t="s">
        <v>88</v>
      </c>
      <c r="D19" s="142" t="s">
        <v>131</v>
      </c>
      <c r="E19" s="142" t="s">
        <v>132</v>
      </c>
      <c r="F19" s="142" t="s">
        <v>133</v>
      </c>
      <c r="G19" s="142" t="s">
        <v>134</v>
      </c>
      <c r="H19" s="142" t="s">
        <v>135</v>
      </c>
    </row>
    <row r="20" spans="1:8" x14ac:dyDescent="0.2">
      <c r="A20" s="115">
        <v>1123</v>
      </c>
      <c r="B20" s="134" t="s">
        <v>136</v>
      </c>
      <c r="C20" s="107">
        <v>4843.67</v>
      </c>
      <c r="D20" s="107">
        <v>4843.67</v>
      </c>
      <c r="E20" s="107">
        <v>0</v>
      </c>
      <c r="F20" s="107">
        <v>0</v>
      </c>
      <c r="G20" s="107">
        <v>0</v>
      </c>
      <c r="H20" s="106"/>
    </row>
    <row r="21" spans="1:8" ht="33.75" x14ac:dyDescent="0.2">
      <c r="A21" s="135">
        <v>1125</v>
      </c>
      <c r="B21" s="136" t="s">
        <v>137</v>
      </c>
      <c r="C21" s="137">
        <v>22000</v>
      </c>
      <c r="D21" s="137">
        <v>22000</v>
      </c>
      <c r="E21" s="137">
        <v>0</v>
      </c>
      <c r="F21" s="137">
        <v>0</v>
      </c>
      <c r="G21" s="137">
        <v>0</v>
      </c>
      <c r="H21" s="136" t="s">
        <v>611</v>
      </c>
    </row>
    <row r="22" spans="1:8" x14ac:dyDescent="0.2">
      <c r="A22" s="116">
        <v>1126</v>
      </c>
      <c r="B22" s="136" t="s">
        <v>496</v>
      </c>
      <c r="C22" s="110">
        <v>0</v>
      </c>
      <c r="D22" s="110">
        <v>0</v>
      </c>
      <c r="E22" s="110">
        <v>0</v>
      </c>
      <c r="F22" s="110">
        <v>0</v>
      </c>
      <c r="G22" s="110">
        <v>0</v>
      </c>
      <c r="H22" s="109"/>
    </row>
    <row r="23" spans="1:8" ht="22.5" x14ac:dyDescent="0.2">
      <c r="A23" s="116">
        <v>1129</v>
      </c>
      <c r="B23" s="136" t="s">
        <v>497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109"/>
    </row>
    <row r="24" spans="1:8" ht="22.5" x14ac:dyDescent="0.2">
      <c r="A24" s="116">
        <v>1131</v>
      </c>
      <c r="B24" s="136" t="s">
        <v>138</v>
      </c>
      <c r="C24" s="110">
        <v>0</v>
      </c>
      <c r="D24" s="110">
        <v>0</v>
      </c>
      <c r="E24" s="110">
        <v>0</v>
      </c>
      <c r="F24" s="110">
        <v>0</v>
      </c>
      <c r="G24" s="110">
        <v>0</v>
      </c>
      <c r="H24" s="109"/>
    </row>
    <row r="25" spans="1:8" ht="22.5" x14ac:dyDescent="0.2">
      <c r="A25" s="116">
        <v>1132</v>
      </c>
      <c r="B25" s="136" t="s">
        <v>139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09"/>
    </row>
    <row r="26" spans="1:8" ht="22.5" x14ac:dyDescent="0.2">
      <c r="A26" s="116">
        <v>1133</v>
      </c>
      <c r="B26" s="136" t="s">
        <v>140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09"/>
    </row>
    <row r="27" spans="1:8" x14ac:dyDescent="0.2">
      <c r="A27" s="116">
        <v>1134</v>
      </c>
      <c r="B27" s="136" t="s">
        <v>141</v>
      </c>
      <c r="C27" s="110">
        <v>0</v>
      </c>
      <c r="D27" s="110">
        <v>0</v>
      </c>
      <c r="E27" s="110">
        <v>0</v>
      </c>
      <c r="F27" s="110">
        <v>0</v>
      </c>
      <c r="G27" s="110">
        <v>0</v>
      </c>
      <c r="H27" s="109"/>
    </row>
    <row r="28" spans="1:8" x14ac:dyDescent="0.2">
      <c r="A28" s="116">
        <v>1139</v>
      </c>
      <c r="B28" s="136" t="s">
        <v>142</v>
      </c>
      <c r="C28" s="110">
        <v>0</v>
      </c>
      <c r="D28" s="110">
        <v>0</v>
      </c>
      <c r="E28" s="110">
        <v>0</v>
      </c>
      <c r="F28" s="110">
        <v>0</v>
      </c>
      <c r="G28" s="110">
        <v>0</v>
      </c>
      <c r="H28" s="109"/>
    </row>
    <row r="30" spans="1:8" x14ac:dyDescent="0.2">
      <c r="A30" s="113" t="s">
        <v>498</v>
      </c>
      <c r="B30" s="133"/>
      <c r="C30" s="12"/>
      <c r="D30" s="12"/>
      <c r="E30" s="12"/>
      <c r="F30" s="12"/>
      <c r="G30" s="12"/>
    </row>
    <row r="31" spans="1:8" x14ac:dyDescent="0.2">
      <c r="A31" s="114" t="s">
        <v>90</v>
      </c>
      <c r="B31" s="129" t="s">
        <v>87</v>
      </c>
      <c r="C31" s="142" t="s">
        <v>88</v>
      </c>
      <c r="D31" s="14" t="s">
        <v>97</v>
      </c>
      <c r="E31" s="14" t="s">
        <v>96</v>
      </c>
      <c r="F31" s="126" t="s">
        <v>99</v>
      </c>
      <c r="G31" s="126"/>
    </row>
    <row r="32" spans="1:8" x14ac:dyDescent="0.2">
      <c r="A32" s="143">
        <v>1140</v>
      </c>
      <c r="B32" s="134" t="s">
        <v>143</v>
      </c>
      <c r="C32" s="144">
        <f>SUM(C33:C37)</f>
        <v>0</v>
      </c>
      <c r="D32" s="145"/>
      <c r="E32" s="145"/>
      <c r="F32" s="145"/>
      <c r="G32" s="145"/>
    </row>
    <row r="33" spans="1:8" x14ac:dyDescent="0.2">
      <c r="A33" s="146">
        <v>1141</v>
      </c>
      <c r="B33" s="136" t="s">
        <v>144</v>
      </c>
      <c r="C33" s="147">
        <v>0</v>
      </c>
      <c r="D33" s="148"/>
      <c r="E33" s="148"/>
      <c r="F33" s="148"/>
      <c r="G33" s="148"/>
    </row>
    <row r="34" spans="1:8" x14ac:dyDescent="0.2">
      <c r="A34" s="146">
        <v>1142</v>
      </c>
      <c r="B34" s="136" t="s">
        <v>145</v>
      </c>
      <c r="C34" s="147">
        <v>0</v>
      </c>
      <c r="D34" s="148"/>
      <c r="E34" s="148"/>
      <c r="F34" s="148"/>
      <c r="G34" s="148"/>
    </row>
    <row r="35" spans="1:8" x14ac:dyDescent="0.2">
      <c r="A35" s="146">
        <v>1143</v>
      </c>
      <c r="B35" s="136" t="s">
        <v>146</v>
      </c>
      <c r="C35" s="147">
        <v>0</v>
      </c>
      <c r="D35" s="148"/>
      <c r="E35" s="148"/>
      <c r="F35" s="148"/>
      <c r="G35" s="148"/>
    </row>
    <row r="36" spans="1:8" ht="22.5" x14ac:dyDescent="0.2">
      <c r="A36" s="146">
        <v>1144</v>
      </c>
      <c r="B36" s="136" t="s">
        <v>147</v>
      </c>
      <c r="C36" s="147">
        <v>0</v>
      </c>
      <c r="D36" s="148"/>
      <c r="E36" s="148"/>
      <c r="F36" s="148"/>
      <c r="G36" s="148"/>
    </row>
    <row r="37" spans="1:8" x14ac:dyDescent="0.2">
      <c r="A37" s="146">
        <v>1145</v>
      </c>
      <c r="B37" s="136" t="s">
        <v>148</v>
      </c>
      <c r="C37" s="147">
        <v>0</v>
      </c>
      <c r="D37" s="148"/>
      <c r="E37" s="148"/>
      <c r="F37" s="148"/>
      <c r="G37" s="148"/>
    </row>
    <row r="39" spans="1:8" x14ac:dyDescent="0.2">
      <c r="A39" s="113" t="s">
        <v>149</v>
      </c>
      <c r="B39" s="133"/>
      <c r="C39" s="12"/>
      <c r="D39" s="12"/>
      <c r="E39" s="12"/>
      <c r="F39" s="12"/>
      <c r="G39" s="12"/>
      <c r="H39" s="12"/>
    </row>
    <row r="40" spans="1:8" x14ac:dyDescent="0.2">
      <c r="A40" s="114" t="s">
        <v>90</v>
      </c>
      <c r="B40" s="129" t="s">
        <v>87</v>
      </c>
      <c r="C40" s="142" t="s">
        <v>88</v>
      </c>
      <c r="D40" s="149" t="s">
        <v>95</v>
      </c>
      <c r="E40" s="14" t="s">
        <v>98</v>
      </c>
      <c r="F40" s="14" t="s">
        <v>150</v>
      </c>
      <c r="G40" s="14"/>
      <c r="H40" s="14"/>
    </row>
    <row r="41" spans="1:8" x14ac:dyDescent="0.2">
      <c r="A41" s="115">
        <v>1150</v>
      </c>
      <c r="B41" s="134" t="s">
        <v>151</v>
      </c>
      <c r="C41" s="107">
        <f>C42</f>
        <v>0</v>
      </c>
      <c r="D41" s="106"/>
      <c r="E41" s="106"/>
      <c r="F41" s="106"/>
      <c r="G41" s="106"/>
      <c r="H41" s="106"/>
    </row>
    <row r="42" spans="1:8" x14ac:dyDescent="0.2">
      <c r="A42" s="116">
        <v>1151</v>
      </c>
      <c r="B42" s="136" t="s">
        <v>152</v>
      </c>
      <c r="C42" s="110">
        <v>0</v>
      </c>
      <c r="D42" s="109"/>
      <c r="E42" s="109"/>
      <c r="F42" s="109"/>
      <c r="G42" s="109"/>
      <c r="H42" s="109"/>
    </row>
    <row r="44" spans="1:8" x14ac:dyDescent="0.2">
      <c r="A44" s="113" t="s">
        <v>100</v>
      </c>
      <c r="B44" s="133"/>
      <c r="C44" s="12"/>
      <c r="D44" s="12"/>
      <c r="E44" s="12"/>
    </row>
    <row r="45" spans="1:8" x14ac:dyDescent="0.2">
      <c r="A45" s="114" t="s">
        <v>90</v>
      </c>
      <c r="B45" s="129" t="s">
        <v>87</v>
      </c>
      <c r="C45" s="14" t="s">
        <v>88</v>
      </c>
      <c r="D45" s="14" t="s">
        <v>89</v>
      </c>
      <c r="E45" s="14" t="s">
        <v>135</v>
      </c>
    </row>
    <row r="46" spans="1:8" x14ac:dyDescent="0.2">
      <c r="A46" s="115">
        <v>1213</v>
      </c>
      <c r="B46" s="134" t="s">
        <v>153</v>
      </c>
      <c r="C46" s="107">
        <v>0</v>
      </c>
      <c r="D46" s="106"/>
      <c r="E46" s="106"/>
    </row>
    <row r="48" spans="1:8" x14ac:dyDescent="0.2">
      <c r="A48" s="113" t="s">
        <v>101</v>
      </c>
      <c r="B48" s="133"/>
      <c r="C48" s="12"/>
    </row>
    <row r="49" spans="1:11" x14ac:dyDescent="0.2">
      <c r="A49" s="114" t="s">
        <v>90</v>
      </c>
      <c r="B49" s="129" t="s">
        <v>87</v>
      </c>
      <c r="C49" s="14" t="s">
        <v>88</v>
      </c>
    </row>
    <row r="50" spans="1:11" x14ac:dyDescent="0.2">
      <c r="A50" s="115">
        <v>1211</v>
      </c>
      <c r="B50" s="134" t="s">
        <v>128</v>
      </c>
      <c r="C50" s="107">
        <v>0</v>
      </c>
    </row>
    <row r="51" spans="1:11" x14ac:dyDescent="0.2">
      <c r="A51" s="115">
        <v>1212</v>
      </c>
      <c r="B51" s="134" t="s">
        <v>583</v>
      </c>
      <c r="C51" s="107">
        <v>0</v>
      </c>
    </row>
    <row r="52" spans="1:11" x14ac:dyDescent="0.2">
      <c r="A52" s="115">
        <v>1214</v>
      </c>
      <c r="B52" s="134" t="s">
        <v>154</v>
      </c>
      <c r="C52" s="107">
        <v>0</v>
      </c>
    </row>
    <row r="54" spans="1:11" x14ac:dyDescent="0.2">
      <c r="A54" s="113" t="s">
        <v>105</v>
      </c>
      <c r="B54" s="133"/>
      <c r="C54" s="12"/>
      <c r="D54" s="12"/>
      <c r="E54" s="12"/>
      <c r="F54" s="12"/>
      <c r="G54" s="12"/>
      <c r="H54" s="12"/>
    </row>
    <row r="55" spans="1:11" ht="22.5" x14ac:dyDescent="0.2">
      <c r="A55" s="128" t="s">
        <v>90</v>
      </c>
      <c r="B55" s="129" t="s">
        <v>87</v>
      </c>
      <c r="C55" s="153" t="s">
        <v>88</v>
      </c>
      <c r="D55" s="153" t="s">
        <v>102</v>
      </c>
      <c r="E55" s="153" t="s">
        <v>103</v>
      </c>
      <c r="F55" s="129" t="s">
        <v>605</v>
      </c>
      <c r="G55" s="129" t="s">
        <v>606</v>
      </c>
      <c r="H55" s="129" t="s">
        <v>104</v>
      </c>
      <c r="I55" s="130" t="s">
        <v>581</v>
      </c>
      <c r="J55" s="130" t="s">
        <v>582</v>
      </c>
      <c r="K55" s="127"/>
    </row>
    <row r="56" spans="1:11" s="127" customFormat="1" ht="22.5" x14ac:dyDescent="0.2">
      <c r="A56" s="143">
        <v>1230</v>
      </c>
      <c r="B56" s="134" t="s">
        <v>156</v>
      </c>
      <c r="C56" s="144">
        <f>SUM(C57:C63)</f>
        <v>4233868.4000000004</v>
      </c>
      <c r="D56" s="144">
        <f>SUM(D57:D63)</f>
        <v>0</v>
      </c>
      <c r="E56" s="144">
        <f>SUM(E57:E63)</f>
        <v>0</v>
      </c>
      <c r="F56" s="145"/>
      <c r="G56" s="145"/>
      <c r="H56" s="145"/>
      <c r="I56" s="145"/>
      <c r="J56" s="145"/>
      <c r="K56" s="13"/>
    </row>
    <row r="57" spans="1:11" x14ac:dyDescent="0.2">
      <c r="A57" s="146">
        <v>1231</v>
      </c>
      <c r="B57" s="136" t="s">
        <v>157</v>
      </c>
      <c r="C57" s="147">
        <v>0</v>
      </c>
      <c r="D57" s="147">
        <v>0</v>
      </c>
      <c r="E57" s="147">
        <v>0</v>
      </c>
      <c r="F57" s="148"/>
      <c r="G57" s="148"/>
      <c r="H57" s="148"/>
      <c r="I57" s="148"/>
      <c r="J57" s="148"/>
    </row>
    <row r="58" spans="1:11" x14ac:dyDescent="0.2">
      <c r="A58" s="146">
        <v>1232</v>
      </c>
      <c r="B58" s="136" t="s">
        <v>158</v>
      </c>
      <c r="C58" s="147">
        <v>0</v>
      </c>
      <c r="D58" s="147">
        <v>0</v>
      </c>
      <c r="E58" s="147">
        <v>0</v>
      </c>
      <c r="F58" s="148"/>
      <c r="G58" s="148"/>
      <c r="H58" s="148"/>
      <c r="I58" s="148"/>
      <c r="J58" s="148"/>
    </row>
    <row r="59" spans="1:11" x14ac:dyDescent="0.2">
      <c r="A59" s="146">
        <v>1233</v>
      </c>
      <c r="B59" s="136" t="s">
        <v>159</v>
      </c>
      <c r="C59" s="147">
        <v>4233868.4000000004</v>
      </c>
      <c r="D59" s="147">
        <v>0</v>
      </c>
      <c r="E59" s="147">
        <v>0</v>
      </c>
      <c r="F59" s="148"/>
      <c r="G59" s="148"/>
      <c r="H59" s="148"/>
      <c r="I59" s="148"/>
      <c r="J59" s="148"/>
    </row>
    <row r="60" spans="1:11" x14ac:dyDescent="0.2">
      <c r="A60" s="146">
        <v>1234</v>
      </c>
      <c r="B60" s="136" t="s">
        <v>160</v>
      </c>
      <c r="C60" s="147">
        <v>0</v>
      </c>
      <c r="D60" s="147">
        <v>0</v>
      </c>
      <c r="E60" s="147">
        <v>0</v>
      </c>
      <c r="F60" s="148"/>
      <c r="G60" s="148"/>
      <c r="H60" s="148"/>
      <c r="I60" s="148"/>
      <c r="J60" s="148"/>
    </row>
    <row r="61" spans="1:11" x14ac:dyDescent="0.2">
      <c r="A61" s="146">
        <v>1235</v>
      </c>
      <c r="B61" s="136" t="s">
        <v>161</v>
      </c>
      <c r="C61" s="147">
        <v>0</v>
      </c>
      <c r="D61" s="147">
        <v>0</v>
      </c>
      <c r="E61" s="147">
        <v>0</v>
      </c>
      <c r="F61" s="148"/>
      <c r="G61" s="148"/>
      <c r="H61" s="148"/>
      <c r="I61" s="148"/>
      <c r="J61" s="148"/>
    </row>
    <row r="62" spans="1:11" x14ac:dyDescent="0.2">
      <c r="A62" s="146">
        <v>1236</v>
      </c>
      <c r="B62" s="136" t="s">
        <v>162</v>
      </c>
      <c r="C62" s="147">
        <v>0</v>
      </c>
      <c r="D62" s="147">
        <v>0</v>
      </c>
      <c r="E62" s="147">
        <v>0</v>
      </c>
      <c r="F62" s="148"/>
      <c r="G62" s="148"/>
      <c r="H62" s="148"/>
      <c r="I62" s="148"/>
      <c r="J62" s="148"/>
    </row>
    <row r="63" spans="1:11" x14ac:dyDescent="0.2">
      <c r="A63" s="146">
        <v>1239</v>
      </c>
      <c r="B63" s="136" t="s">
        <v>163</v>
      </c>
      <c r="C63" s="147">
        <v>0</v>
      </c>
      <c r="D63" s="147">
        <v>0</v>
      </c>
      <c r="E63" s="147">
        <v>0</v>
      </c>
      <c r="F63" s="148"/>
      <c r="G63" s="148"/>
      <c r="H63" s="148"/>
      <c r="I63" s="148"/>
      <c r="J63" s="148"/>
    </row>
    <row r="64" spans="1:11" x14ac:dyDescent="0.2">
      <c r="A64" s="146">
        <v>1240</v>
      </c>
      <c r="B64" s="136" t="s">
        <v>164</v>
      </c>
      <c r="C64" s="147">
        <f>SUM(C65:C72)</f>
        <v>30844260.850000001</v>
      </c>
      <c r="D64" s="147">
        <f t="shared" ref="D64:E64" si="0">SUM(D65:D72)</f>
        <v>0</v>
      </c>
      <c r="E64" s="147">
        <f t="shared" si="0"/>
        <v>24681644.869999997</v>
      </c>
      <c r="F64" s="148"/>
      <c r="G64" s="148"/>
      <c r="H64" s="148"/>
      <c r="I64" s="148"/>
      <c r="J64" s="148"/>
    </row>
    <row r="65" spans="1:10" x14ac:dyDescent="0.2">
      <c r="A65" s="146">
        <v>1241</v>
      </c>
      <c r="B65" s="136" t="s">
        <v>165</v>
      </c>
      <c r="C65" s="147">
        <v>8013805.75</v>
      </c>
      <c r="D65" s="147">
        <v>0</v>
      </c>
      <c r="E65" s="147">
        <v>3575227.38</v>
      </c>
      <c r="F65" s="108" t="s">
        <v>612</v>
      </c>
      <c r="G65" s="148"/>
      <c r="H65" s="150" t="s">
        <v>613</v>
      </c>
      <c r="I65" s="148"/>
      <c r="J65" s="148"/>
    </row>
    <row r="66" spans="1:10" x14ac:dyDescent="0.2">
      <c r="A66" s="146">
        <v>1242</v>
      </c>
      <c r="B66" s="136" t="s">
        <v>166</v>
      </c>
      <c r="C66" s="147">
        <v>5594782.0800000001</v>
      </c>
      <c r="D66" s="147">
        <v>0</v>
      </c>
      <c r="E66" s="147">
        <v>5572064.0899999999</v>
      </c>
      <c r="F66" s="108" t="s">
        <v>612</v>
      </c>
      <c r="G66" s="148"/>
      <c r="H66" s="151"/>
      <c r="I66" s="148"/>
      <c r="J66" s="148"/>
    </row>
    <row r="67" spans="1:10" x14ac:dyDescent="0.2">
      <c r="A67" s="146">
        <v>1243</v>
      </c>
      <c r="B67" s="136" t="s">
        <v>167</v>
      </c>
      <c r="C67" s="147">
        <v>1182188.5</v>
      </c>
      <c r="D67" s="147">
        <v>0</v>
      </c>
      <c r="E67" s="147">
        <v>1182188.5</v>
      </c>
      <c r="F67" s="108" t="s">
        <v>612</v>
      </c>
      <c r="G67" s="148"/>
      <c r="H67" s="151"/>
      <c r="I67" s="148"/>
      <c r="J67" s="148"/>
    </row>
    <row r="68" spans="1:10" x14ac:dyDescent="0.2">
      <c r="A68" s="146">
        <v>1244</v>
      </c>
      <c r="B68" s="136" t="s">
        <v>168</v>
      </c>
      <c r="C68" s="147">
        <v>12939259.01</v>
      </c>
      <c r="D68" s="147">
        <v>0</v>
      </c>
      <c r="E68" s="147">
        <v>11952349.09</v>
      </c>
      <c r="F68" s="108" t="s">
        <v>612</v>
      </c>
      <c r="G68" s="148"/>
      <c r="H68" s="151"/>
      <c r="I68" s="148"/>
      <c r="J68" s="148"/>
    </row>
    <row r="69" spans="1:10" x14ac:dyDescent="0.2">
      <c r="A69" s="146">
        <v>1245</v>
      </c>
      <c r="B69" s="136" t="s">
        <v>169</v>
      </c>
      <c r="C69" s="147">
        <v>224677</v>
      </c>
      <c r="D69" s="147">
        <v>0</v>
      </c>
      <c r="E69" s="147">
        <v>224677</v>
      </c>
      <c r="F69" s="108" t="s">
        <v>612</v>
      </c>
      <c r="G69" s="148"/>
      <c r="H69" s="151"/>
      <c r="I69" s="148"/>
      <c r="J69" s="148"/>
    </row>
    <row r="70" spans="1:10" x14ac:dyDescent="0.2">
      <c r="A70" s="146">
        <v>1246</v>
      </c>
      <c r="B70" s="136" t="s">
        <v>170</v>
      </c>
      <c r="C70" s="147">
        <v>2889548.51</v>
      </c>
      <c r="D70" s="147">
        <v>0</v>
      </c>
      <c r="E70" s="147">
        <v>2175138.81</v>
      </c>
      <c r="F70" s="108" t="s">
        <v>612</v>
      </c>
      <c r="G70" s="148"/>
      <c r="H70" s="152"/>
      <c r="I70" s="148"/>
      <c r="J70" s="148"/>
    </row>
    <row r="71" spans="1:10" x14ac:dyDescent="0.2">
      <c r="A71" s="146">
        <v>1247</v>
      </c>
      <c r="B71" s="136" t="s">
        <v>171</v>
      </c>
      <c r="C71" s="147">
        <v>0</v>
      </c>
      <c r="D71" s="147">
        <v>0</v>
      </c>
      <c r="E71" s="147">
        <v>0</v>
      </c>
      <c r="F71" s="148"/>
      <c r="G71" s="148"/>
      <c r="H71" s="148"/>
      <c r="I71" s="148"/>
      <c r="J71" s="148"/>
    </row>
    <row r="72" spans="1:10" x14ac:dyDescent="0.2">
      <c r="A72" s="146">
        <v>1248</v>
      </c>
      <c r="B72" s="136" t="s">
        <v>172</v>
      </c>
      <c r="C72" s="147">
        <v>0</v>
      </c>
      <c r="D72" s="147">
        <v>0</v>
      </c>
      <c r="E72" s="147">
        <v>0</v>
      </c>
      <c r="F72" s="148"/>
      <c r="G72" s="148"/>
      <c r="H72" s="148"/>
      <c r="I72" s="148"/>
      <c r="J72" s="148"/>
    </row>
    <row r="74" spans="1:10" x14ac:dyDescent="0.2">
      <c r="A74" s="113" t="s">
        <v>106</v>
      </c>
      <c r="B74" s="133"/>
      <c r="C74" s="12"/>
      <c r="D74" s="12"/>
      <c r="E74" s="12"/>
      <c r="F74" s="12"/>
      <c r="G74" s="12"/>
    </row>
    <row r="75" spans="1:10" x14ac:dyDescent="0.2">
      <c r="A75" s="114" t="s">
        <v>90</v>
      </c>
      <c r="B75" s="129" t="s">
        <v>87</v>
      </c>
      <c r="C75" s="142" t="s">
        <v>88</v>
      </c>
      <c r="D75" s="142" t="s">
        <v>107</v>
      </c>
      <c r="E75" s="142" t="s">
        <v>173</v>
      </c>
      <c r="F75" s="154" t="s">
        <v>584</v>
      </c>
      <c r="G75" s="154" t="s">
        <v>155</v>
      </c>
    </row>
    <row r="76" spans="1:10" x14ac:dyDescent="0.2">
      <c r="A76" s="115">
        <v>1250</v>
      </c>
      <c r="B76" s="134" t="s">
        <v>174</v>
      </c>
      <c r="C76" s="107">
        <f>SUM(C77:C81)</f>
        <v>0</v>
      </c>
      <c r="D76" s="107">
        <f>SUM(D77:D81)</f>
        <v>0</v>
      </c>
      <c r="E76" s="107">
        <f>SUM(E77:E81)</f>
        <v>0</v>
      </c>
      <c r="F76" s="106"/>
      <c r="G76" s="106"/>
    </row>
    <row r="77" spans="1:10" x14ac:dyDescent="0.2">
      <c r="A77" s="116">
        <v>1251</v>
      </c>
      <c r="B77" s="136" t="s">
        <v>175</v>
      </c>
      <c r="C77" s="110">
        <v>0</v>
      </c>
      <c r="D77" s="110">
        <v>0</v>
      </c>
      <c r="E77" s="110">
        <v>0</v>
      </c>
      <c r="F77" s="109"/>
      <c r="G77" s="109"/>
    </row>
    <row r="78" spans="1:10" x14ac:dyDescent="0.2">
      <c r="A78" s="116">
        <v>1252</v>
      </c>
      <c r="B78" s="136" t="s">
        <v>176</v>
      </c>
      <c r="C78" s="110">
        <v>0</v>
      </c>
      <c r="D78" s="110">
        <v>0</v>
      </c>
      <c r="E78" s="110">
        <v>0</v>
      </c>
      <c r="F78" s="109"/>
      <c r="G78" s="109"/>
    </row>
    <row r="79" spans="1:10" x14ac:dyDescent="0.2">
      <c r="A79" s="116">
        <v>1253</v>
      </c>
      <c r="B79" s="136" t="s">
        <v>177</v>
      </c>
      <c r="C79" s="110">
        <v>0</v>
      </c>
      <c r="D79" s="110">
        <v>0</v>
      </c>
      <c r="E79" s="110">
        <v>0</v>
      </c>
      <c r="F79" s="109"/>
      <c r="G79" s="109"/>
    </row>
    <row r="80" spans="1:10" x14ac:dyDescent="0.2">
      <c r="A80" s="116">
        <v>1254</v>
      </c>
      <c r="B80" s="136" t="s">
        <v>178</v>
      </c>
      <c r="C80" s="110">
        <v>0</v>
      </c>
      <c r="D80" s="110">
        <v>0</v>
      </c>
      <c r="E80" s="110">
        <v>0</v>
      </c>
      <c r="F80" s="109"/>
      <c r="G80" s="109"/>
    </row>
    <row r="81" spans="1:7" x14ac:dyDescent="0.2">
      <c r="A81" s="116">
        <v>1259</v>
      </c>
      <c r="B81" s="136" t="s">
        <v>179</v>
      </c>
      <c r="C81" s="110">
        <v>0</v>
      </c>
      <c r="D81" s="110">
        <v>0</v>
      </c>
      <c r="E81" s="110">
        <v>0</v>
      </c>
      <c r="F81" s="109"/>
      <c r="G81" s="109"/>
    </row>
    <row r="82" spans="1:7" x14ac:dyDescent="0.2">
      <c r="A82" s="116">
        <v>1270</v>
      </c>
      <c r="B82" s="136" t="s">
        <v>180</v>
      </c>
      <c r="C82" s="110">
        <f>SUM(C83:C88)</f>
        <v>662612.66</v>
      </c>
      <c r="D82" s="110">
        <f>SUM(D83:D88)</f>
        <v>0</v>
      </c>
      <c r="E82" s="110">
        <f>SUM(E83:E88)</f>
        <v>0</v>
      </c>
      <c r="F82" s="109"/>
      <c r="G82" s="109"/>
    </row>
    <row r="83" spans="1:7" x14ac:dyDescent="0.2">
      <c r="A83" s="116">
        <v>1271</v>
      </c>
      <c r="B83" s="136" t="s">
        <v>181</v>
      </c>
      <c r="C83" s="110">
        <v>0</v>
      </c>
      <c r="D83" s="110">
        <v>0</v>
      </c>
      <c r="E83" s="110">
        <v>0</v>
      </c>
      <c r="F83" s="109"/>
      <c r="G83" s="109"/>
    </row>
    <row r="84" spans="1:7" ht="22.5" x14ac:dyDescent="0.2">
      <c r="A84" s="116">
        <v>1272</v>
      </c>
      <c r="B84" s="136" t="s">
        <v>182</v>
      </c>
      <c r="C84" s="110">
        <v>0</v>
      </c>
      <c r="D84" s="110">
        <v>0</v>
      </c>
      <c r="E84" s="110">
        <v>0</v>
      </c>
      <c r="F84" s="109"/>
      <c r="G84" s="109"/>
    </row>
    <row r="85" spans="1:7" x14ac:dyDescent="0.2">
      <c r="A85" s="116">
        <v>1273</v>
      </c>
      <c r="B85" s="136" t="s">
        <v>183</v>
      </c>
      <c r="C85" s="110">
        <v>662612.66</v>
      </c>
      <c r="D85" s="110">
        <v>0</v>
      </c>
      <c r="E85" s="110">
        <v>0</v>
      </c>
      <c r="F85" s="108" t="s">
        <v>614</v>
      </c>
      <c r="G85" s="108" t="s">
        <v>614</v>
      </c>
    </row>
    <row r="86" spans="1:7" x14ac:dyDescent="0.2">
      <c r="A86" s="116">
        <v>1274</v>
      </c>
      <c r="B86" s="136" t="s">
        <v>184</v>
      </c>
      <c r="C86" s="110">
        <v>0</v>
      </c>
      <c r="D86" s="110">
        <v>0</v>
      </c>
      <c r="E86" s="110">
        <v>0</v>
      </c>
      <c r="F86" s="109"/>
      <c r="G86" s="109"/>
    </row>
    <row r="87" spans="1:7" ht="22.5" x14ac:dyDescent="0.2">
      <c r="A87" s="116">
        <v>1275</v>
      </c>
      <c r="B87" s="136" t="s">
        <v>185</v>
      </c>
      <c r="C87" s="110">
        <v>0</v>
      </c>
      <c r="D87" s="110">
        <v>0</v>
      </c>
      <c r="E87" s="110">
        <v>0</v>
      </c>
      <c r="F87" s="109"/>
      <c r="G87" s="109"/>
    </row>
    <row r="88" spans="1:7" x14ac:dyDescent="0.2">
      <c r="A88" s="116">
        <v>1279</v>
      </c>
      <c r="B88" s="136" t="s">
        <v>186</v>
      </c>
      <c r="C88" s="110">
        <v>0</v>
      </c>
      <c r="D88" s="110">
        <v>0</v>
      </c>
      <c r="E88" s="110">
        <v>0</v>
      </c>
      <c r="F88" s="109"/>
      <c r="G88" s="109"/>
    </row>
    <row r="90" spans="1:7" x14ac:dyDescent="0.2">
      <c r="A90" s="113" t="s">
        <v>108</v>
      </c>
      <c r="B90" s="133"/>
      <c r="C90" s="12"/>
      <c r="D90" s="12"/>
    </row>
    <row r="91" spans="1:7" x14ac:dyDescent="0.2">
      <c r="A91" s="114" t="s">
        <v>90</v>
      </c>
      <c r="B91" s="129" t="s">
        <v>87</v>
      </c>
      <c r="C91" s="14" t="s">
        <v>88</v>
      </c>
      <c r="D91" s="14" t="s">
        <v>104</v>
      </c>
    </row>
    <row r="92" spans="1:7" x14ac:dyDescent="0.2">
      <c r="A92" s="115">
        <v>1160</v>
      </c>
      <c r="B92" s="134" t="s">
        <v>187</v>
      </c>
      <c r="C92" s="107">
        <f>SUM(C93:C94)</f>
        <v>0</v>
      </c>
      <c r="D92" s="106"/>
    </row>
    <row r="93" spans="1:7" ht="22.5" x14ac:dyDescent="0.2">
      <c r="A93" s="116">
        <v>1161</v>
      </c>
      <c r="B93" s="136" t="s">
        <v>188</v>
      </c>
      <c r="C93" s="110">
        <v>0</v>
      </c>
      <c r="D93" s="109"/>
    </row>
    <row r="94" spans="1:7" x14ac:dyDescent="0.2">
      <c r="A94" s="116">
        <v>1162</v>
      </c>
      <c r="B94" s="136" t="s">
        <v>189</v>
      </c>
      <c r="C94" s="110">
        <v>0</v>
      </c>
      <c r="D94" s="109"/>
    </row>
    <row r="96" spans="1:7" x14ac:dyDescent="0.2">
      <c r="A96" s="113" t="s">
        <v>533</v>
      </c>
      <c r="B96" s="133"/>
      <c r="C96" s="12"/>
      <c r="D96" s="12"/>
    </row>
    <row r="97" spans="1:8" x14ac:dyDescent="0.2">
      <c r="A97" s="114" t="s">
        <v>90</v>
      </c>
      <c r="B97" s="129" t="s">
        <v>87</v>
      </c>
      <c r="C97" s="14" t="s">
        <v>88</v>
      </c>
      <c r="D97" s="14" t="s">
        <v>135</v>
      </c>
    </row>
    <row r="98" spans="1:8" x14ac:dyDescent="0.2">
      <c r="A98" s="115">
        <v>1190</v>
      </c>
      <c r="B98" s="134" t="s">
        <v>506</v>
      </c>
      <c r="C98" s="107">
        <f>SUM(C99:C102)</f>
        <v>0</v>
      </c>
      <c r="D98" s="106"/>
    </row>
    <row r="99" spans="1:8" x14ac:dyDescent="0.2">
      <c r="A99" s="116">
        <v>1191</v>
      </c>
      <c r="B99" s="136" t="s">
        <v>499</v>
      </c>
      <c r="C99" s="110">
        <v>0</v>
      </c>
      <c r="D99" s="109"/>
    </row>
    <row r="100" spans="1:8" x14ac:dyDescent="0.2">
      <c r="A100" s="116">
        <v>1192</v>
      </c>
      <c r="B100" s="136" t="s">
        <v>500</v>
      </c>
      <c r="C100" s="110">
        <v>0</v>
      </c>
      <c r="D100" s="109"/>
    </row>
    <row r="101" spans="1:8" ht="22.5" x14ac:dyDescent="0.2">
      <c r="A101" s="116">
        <v>1193</v>
      </c>
      <c r="B101" s="136" t="s">
        <v>501</v>
      </c>
      <c r="C101" s="110">
        <v>0</v>
      </c>
      <c r="D101" s="109"/>
    </row>
    <row r="102" spans="1:8" x14ac:dyDescent="0.2">
      <c r="A102" s="116">
        <v>1194</v>
      </c>
      <c r="B102" s="136" t="s">
        <v>502</v>
      </c>
      <c r="C102" s="110">
        <v>0</v>
      </c>
      <c r="D102" s="109"/>
    </row>
    <row r="103" spans="1:8" x14ac:dyDescent="0.2">
      <c r="A103" s="115">
        <v>1290</v>
      </c>
      <c r="B103" s="134" t="s">
        <v>190</v>
      </c>
      <c r="C103" s="107">
        <f>SUM(C104:C106)</f>
        <v>0</v>
      </c>
      <c r="D103" s="106"/>
    </row>
    <row r="104" spans="1:8" x14ac:dyDescent="0.2">
      <c r="A104" s="116">
        <v>1291</v>
      </c>
      <c r="B104" s="136" t="s">
        <v>191</v>
      </c>
      <c r="C104" s="110">
        <v>0</v>
      </c>
      <c r="D104" s="109"/>
    </row>
    <row r="105" spans="1:8" x14ac:dyDescent="0.2">
      <c r="A105" s="116">
        <v>1292</v>
      </c>
      <c r="B105" s="136" t="s">
        <v>192</v>
      </c>
      <c r="C105" s="110">
        <v>0</v>
      </c>
      <c r="D105" s="109"/>
    </row>
    <row r="106" spans="1:8" x14ac:dyDescent="0.2">
      <c r="A106" s="116">
        <v>1293</v>
      </c>
      <c r="B106" s="136" t="s">
        <v>193</v>
      </c>
      <c r="C106" s="110">
        <v>0</v>
      </c>
      <c r="D106" s="109"/>
    </row>
    <row r="108" spans="1:8" x14ac:dyDescent="0.2">
      <c r="A108" s="113" t="s">
        <v>109</v>
      </c>
      <c r="B108" s="133"/>
      <c r="C108" s="12"/>
      <c r="D108" s="12"/>
      <c r="E108" s="12"/>
      <c r="F108" s="12"/>
      <c r="G108" s="12"/>
      <c r="H108" s="12"/>
    </row>
    <row r="109" spans="1:8" x14ac:dyDescent="0.2">
      <c r="A109" s="114" t="s">
        <v>90</v>
      </c>
      <c r="B109" s="129" t="s">
        <v>87</v>
      </c>
      <c r="C109" s="142" t="s">
        <v>88</v>
      </c>
      <c r="D109" s="142" t="s">
        <v>131</v>
      </c>
      <c r="E109" s="142" t="s">
        <v>132</v>
      </c>
      <c r="F109" s="142" t="s">
        <v>133</v>
      </c>
      <c r="G109" s="142" t="s">
        <v>194</v>
      </c>
      <c r="H109" s="126" t="s">
        <v>585</v>
      </c>
    </row>
    <row r="110" spans="1:8" x14ac:dyDescent="0.2">
      <c r="A110" s="115">
        <v>2110</v>
      </c>
      <c r="B110" s="134" t="s">
        <v>195</v>
      </c>
      <c r="C110" s="107">
        <f>SUM(C111:C119)</f>
        <v>515277.29000000004</v>
      </c>
      <c r="D110" s="107">
        <f>SUM(D111:D119)</f>
        <v>515277.29000000004</v>
      </c>
      <c r="E110" s="107">
        <f>SUM(E111:E119)</f>
        <v>0</v>
      </c>
      <c r="F110" s="107">
        <f>SUM(F111:F119)</f>
        <v>0</v>
      </c>
      <c r="G110" s="107">
        <f>SUM(G111:G119)</f>
        <v>0</v>
      </c>
      <c r="H110" s="106"/>
    </row>
    <row r="111" spans="1:8" ht="22.5" x14ac:dyDescent="0.2">
      <c r="A111" s="146">
        <v>2111</v>
      </c>
      <c r="B111" s="148" t="s">
        <v>196</v>
      </c>
      <c r="C111" s="155">
        <v>38251.53</v>
      </c>
      <c r="D111" s="155">
        <f>C111</f>
        <v>38251.53</v>
      </c>
      <c r="E111" s="147">
        <v>0</v>
      </c>
      <c r="F111" s="147">
        <v>0</v>
      </c>
      <c r="G111" s="147">
        <v>0</v>
      </c>
      <c r="H111" s="156" t="s">
        <v>615</v>
      </c>
    </row>
    <row r="112" spans="1:8" x14ac:dyDescent="0.2">
      <c r="A112" s="116">
        <v>2112</v>
      </c>
      <c r="B112" s="136" t="s">
        <v>197</v>
      </c>
      <c r="C112" s="110">
        <v>0</v>
      </c>
      <c r="D112" s="110">
        <f t="shared" ref="D112:D119" si="1">C112</f>
        <v>0</v>
      </c>
      <c r="E112" s="110">
        <v>0</v>
      </c>
      <c r="F112" s="110">
        <v>0</v>
      </c>
      <c r="G112" s="110">
        <v>0</v>
      </c>
      <c r="H112" s="109"/>
    </row>
    <row r="113" spans="1:8" x14ac:dyDescent="0.2">
      <c r="A113" s="116">
        <v>2113</v>
      </c>
      <c r="B113" s="136" t="s">
        <v>198</v>
      </c>
      <c r="C113" s="110">
        <v>0</v>
      </c>
      <c r="D113" s="110">
        <f t="shared" si="1"/>
        <v>0</v>
      </c>
      <c r="E113" s="110">
        <v>0</v>
      </c>
      <c r="F113" s="110">
        <v>0</v>
      </c>
      <c r="G113" s="110">
        <v>0</v>
      </c>
      <c r="H113" s="109"/>
    </row>
    <row r="114" spans="1:8" x14ac:dyDescent="0.2">
      <c r="A114" s="116">
        <v>2114</v>
      </c>
      <c r="B114" s="136" t="s">
        <v>199</v>
      </c>
      <c r="C114" s="110">
        <v>0</v>
      </c>
      <c r="D114" s="110">
        <f t="shared" si="1"/>
        <v>0</v>
      </c>
      <c r="E114" s="110">
        <v>0</v>
      </c>
      <c r="F114" s="110">
        <v>0</v>
      </c>
      <c r="G114" s="110">
        <v>0</v>
      </c>
      <c r="H114" s="109"/>
    </row>
    <row r="115" spans="1:8" x14ac:dyDescent="0.2">
      <c r="A115" s="116">
        <v>2115</v>
      </c>
      <c r="B115" s="136" t="s">
        <v>200</v>
      </c>
      <c r="C115" s="110">
        <v>0</v>
      </c>
      <c r="D115" s="110">
        <f t="shared" si="1"/>
        <v>0</v>
      </c>
      <c r="E115" s="110">
        <v>0</v>
      </c>
      <c r="F115" s="110">
        <v>0</v>
      </c>
      <c r="G115" s="110">
        <v>0</v>
      </c>
      <c r="H115" s="109"/>
    </row>
    <row r="116" spans="1:8" ht="22.5" x14ac:dyDescent="0.2">
      <c r="A116" s="116">
        <v>2116</v>
      </c>
      <c r="B116" s="136" t="s">
        <v>201</v>
      </c>
      <c r="C116" s="110">
        <v>0</v>
      </c>
      <c r="D116" s="110">
        <f t="shared" si="1"/>
        <v>0</v>
      </c>
      <c r="E116" s="110">
        <v>0</v>
      </c>
      <c r="F116" s="110">
        <v>0</v>
      </c>
      <c r="G116" s="110">
        <v>0</v>
      </c>
      <c r="H116" s="109"/>
    </row>
    <row r="117" spans="1:8" ht="33.75" x14ac:dyDescent="0.2">
      <c r="A117" s="146">
        <v>2117</v>
      </c>
      <c r="B117" s="148" t="s">
        <v>202</v>
      </c>
      <c r="C117" s="155">
        <v>477025.76</v>
      </c>
      <c r="D117" s="155">
        <f t="shared" si="1"/>
        <v>477025.76</v>
      </c>
      <c r="E117" s="147">
        <v>0</v>
      </c>
      <c r="F117" s="147">
        <v>0</v>
      </c>
      <c r="G117" s="147">
        <v>0</v>
      </c>
      <c r="H117" s="156" t="s">
        <v>616</v>
      </c>
    </row>
    <row r="118" spans="1:8" ht="22.5" x14ac:dyDescent="0.2">
      <c r="A118" s="116">
        <v>2118</v>
      </c>
      <c r="B118" s="136" t="s">
        <v>203</v>
      </c>
      <c r="C118" s="110">
        <v>0</v>
      </c>
      <c r="D118" s="110">
        <f t="shared" si="1"/>
        <v>0</v>
      </c>
      <c r="E118" s="110">
        <v>0</v>
      </c>
      <c r="F118" s="110">
        <v>0</v>
      </c>
      <c r="G118" s="110">
        <v>0</v>
      </c>
      <c r="H118" s="109"/>
    </row>
    <row r="119" spans="1:8" x14ac:dyDescent="0.2">
      <c r="A119" s="116">
        <v>2119</v>
      </c>
      <c r="B119" s="136" t="s">
        <v>204</v>
      </c>
      <c r="C119" s="110">
        <v>0</v>
      </c>
      <c r="D119" s="110">
        <f t="shared" si="1"/>
        <v>0</v>
      </c>
      <c r="E119" s="110">
        <v>0</v>
      </c>
      <c r="F119" s="110">
        <v>0</v>
      </c>
      <c r="G119" s="110">
        <v>0</v>
      </c>
      <c r="H119" s="109"/>
    </row>
    <row r="120" spans="1:8" x14ac:dyDescent="0.2">
      <c r="A120" s="116">
        <v>2120</v>
      </c>
      <c r="B120" s="136" t="s">
        <v>205</v>
      </c>
      <c r="C120" s="110">
        <f>SUM(C121:C123)</f>
        <v>0</v>
      </c>
      <c r="D120" s="110">
        <f t="shared" ref="D120:G120" si="2">SUM(D121:D123)</f>
        <v>0</v>
      </c>
      <c r="E120" s="110">
        <f t="shared" si="2"/>
        <v>0</v>
      </c>
      <c r="F120" s="110">
        <f t="shared" si="2"/>
        <v>0</v>
      </c>
      <c r="G120" s="110">
        <f t="shared" si="2"/>
        <v>0</v>
      </c>
      <c r="H120" s="109"/>
    </row>
    <row r="121" spans="1:8" x14ac:dyDescent="0.2">
      <c r="A121" s="116">
        <v>2121</v>
      </c>
      <c r="B121" s="136" t="s">
        <v>206</v>
      </c>
      <c r="C121" s="110">
        <v>0</v>
      </c>
      <c r="D121" s="110">
        <f>C121</f>
        <v>0</v>
      </c>
      <c r="E121" s="110">
        <v>0</v>
      </c>
      <c r="F121" s="110">
        <v>0</v>
      </c>
      <c r="G121" s="110">
        <v>0</v>
      </c>
      <c r="H121" s="109"/>
    </row>
    <row r="122" spans="1:8" ht="22.5" x14ac:dyDescent="0.2">
      <c r="A122" s="116">
        <v>2122</v>
      </c>
      <c r="B122" s="136" t="s">
        <v>207</v>
      </c>
      <c r="C122" s="110">
        <v>0</v>
      </c>
      <c r="D122" s="110">
        <f t="shared" ref="D122:D123" si="3">C122</f>
        <v>0</v>
      </c>
      <c r="E122" s="110">
        <v>0</v>
      </c>
      <c r="F122" s="110">
        <v>0</v>
      </c>
      <c r="G122" s="110">
        <v>0</v>
      </c>
      <c r="H122" s="109"/>
    </row>
    <row r="123" spans="1:8" x14ac:dyDescent="0.2">
      <c r="A123" s="116">
        <v>2129</v>
      </c>
      <c r="B123" s="136" t="s">
        <v>208</v>
      </c>
      <c r="C123" s="110">
        <v>0</v>
      </c>
      <c r="D123" s="110">
        <f t="shared" si="3"/>
        <v>0</v>
      </c>
      <c r="E123" s="110">
        <v>0</v>
      </c>
      <c r="F123" s="110">
        <v>0</v>
      </c>
      <c r="G123" s="110">
        <v>0</v>
      </c>
      <c r="H123" s="109"/>
    </row>
    <row r="125" spans="1:8" x14ac:dyDescent="0.2">
      <c r="A125" s="113" t="s">
        <v>110</v>
      </c>
      <c r="B125" s="133"/>
      <c r="C125" s="12"/>
      <c r="D125" s="12"/>
      <c r="E125" s="12"/>
    </row>
    <row r="126" spans="1:8" x14ac:dyDescent="0.2">
      <c r="A126" s="114" t="s">
        <v>90</v>
      </c>
      <c r="B126" s="129" t="s">
        <v>87</v>
      </c>
      <c r="C126" s="14" t="s">
        <v>88</v>
      </c>
      <c r="D126" s="14" t="s">
        <v>91</v>
      </c>
      <c r="E126" s="14" t="s">
        <v>135</v>
      </c>
    </row>
    <row r="127" spans="1:8" ht="22.5" x14ac:dyDescent="0.2">
      <c r="A127" s="115">
        <v>2160</v>
      </c>
      <c r="B127" s="134" t="s">
        <v>209</v>
      </c>
      <c r="C127" s="107">
        <f>SUM(C128:C133)</f>
        <v>0</v>
      </c>
      <c r="D127" s="106"/>
      <c r="E127" s="106"/>
    </row>
    <row r="128" spans="1:8" x14ac:dyDescent="0.2">
      <c r="A128" s="116">
        <v>2161</v>
      </c>
      <c r="B128" s="136" t="s">
        <v>210</v>
      </c>
      <c r="C128" s="110">
        <v>0</v>
      </c>
      <c r="D128" s="109"/>
      <c r="E128" s="109"/>
    </row>
    <row r="129" spans="1:10" x14ac:dyDescent="0.2">
      <c r="A129" s="116">
        <v>2162</v>
      </c>
      <c r="B129" s="136" t="s">
        <v>211</v>
      </c>
      <c r="C129" s="110">
        <v>0</v>
      </c>
      <c r="D129" s="109"/>
      <c r="E129" s="109"/>
    </row>
    <row r="130" spans="1:10" x14ac:dyDescent="0.2">
      <c r="A130" s="116">
        <v>2163</v>
      </c>
      <c r="B130" s="136" t="s">
        <v>212</v>
      </c>
      <c r="C130" s="110">
        <v>0</v>
      </c>
      <c r="D130" s="109"/>
      <c r="E130" s="109"/>
    </row>
    <row r="131" spans="1:10" ht="22.5" x14ac:dyDescent="0.2">
      <c r="A131" s="116">
        <v>2164</v>
      </c>
      <c r="B131" s="136" t="s">
        <v>213</v>
      </c>
      <c r="C131" s="110">
        <v>0</v>
      </c>
      <c r="D131" s="109"/>
      <c r="E131" s="109"/>
    </row>
    <row r="132" spans="1:10" ht="22.5" x14ac:dyDescent="0.2">
      <c r="A132" s="116">
        <v>2165</v>
      </c>
      <c r="B132" s="136" t="s">
        <v>214</v>
      </c>
      <c r="C132" s="110">
        <v>0</v>
      </c>
      <c r="D132" s="109"/>
      <c r="E132" s="109"/>
    </row>
    <row r="133" spans="1:10" x14ac:dyDescent="0.2">
      <c r="A133" s="116">
        <v>2166</v>
      </c>
      <c r="B133" s="136" t="s">
        <v>215</v>
      </c>
      <c r="C133" s="110">
        <v>0</v>
      </c>
      <c r="D133" s="109"/>
      <c r="E133" s="109"/>
    </row>
    <row r="134" spans="1:10" ht="22.5" x14ac:dyDescent="0.2">
      <c r="A134" s="116">
        <v>2250</v>
      </c>
      <c r="B134" s="136" t="s">
        <v>216</v>
      </c>
      <c r="C134" s="110">
        <f>SUM(C135:C140)</f>
        <v>0</v>
      </c>
      <c r="D134" s="109"/>
      <c r="E134" s="109"/>
    </row>
    <row r="135" spans="1:10" x14ac:dyDescent="0.2">
      <c r="A135" s="116">
        <v>2251</v>
      </c>
      <c r="B135" s="136" t="s">
        <v>217</v>
      </c>
      <c r="C135" s="110">
        <v>0</v>
      </c>
      <c r="D135" s="109"/>
      <c r="E135" s="109"/>
    </row>
    <row r="136" spans="1:10" x14ac:dyDescent="0.2">
      <c r="A136" s="116">
        <v>2252</v>
      </c>
      <c r="B136" s="136" t="s">
        <v>218</v>
      </c>
      <c r="C136" s="110">
        <v>0</v>
      </c>
      <c r="D136" s="109"/>
      <c r="E136" s="109"/>
    </row>
    <row r="137" spans="1:10" x14ac:dyDescent="0.2">
      <c r="A137" s="116">
        <v>2253</v>
      </c>
      <c r="B137" s="136" t="s">
        <v>219</v>
      </c>
      <c r="C137" s="110">
        <v>0</v>
      </c>
      <c r="D137" s="109"/>
      <c r="E137" s="109"/>
    </row>
    <row r="138" spans="1:10" ht="22.5" x14ac:dyDescent="0.2">
      <c r="A138" s="116">
        <v>2254</v>
      </c>
      <c r="B138" s="136" t="s">
        <v>220</v>
      </c>
      <c r="C138" s="110">
        <v>0</v>
      </c>
      <c r="D138" s="109"/>
      <c r="E138" s="109"/>
    </row>
    <row r="139" spans="1:10" ht="22.5" x14ac:dyDescent="0.2">
      <c r="A139" s="116">
        <v>2255</v>
      </c>
      <c r="B139" s="136" t="s">
        <v>221</v>
      </c>
      <c r="C139" s="110">
        <v>0</v>
      </c>
      <c r="D139" s="109"/>
      <c r="E139" s="109"/>
    </row>
    <row r="140" spans="1:10" x14ac:dyDescent="0.2">
      <c r="A140" s="116">
        <v>2256</v>
      </c>
      <c r="B140" s="136" t="s">
        <v>222</v>
      </c>
      <c r="C140" s="110">
        <v>0</v>
      </c>
      <c r="D140" s="109"/>
      <c r="E140" s="109"/>
    </row>
    <row r="142" spans="1:10" x14ac:dyDescent="0.2">
      <c r="A142" s="113" t="s">
        <v>607</v>
      </c>
      <c r="B142" s="133"/>
      <c r="C142" s="12"/>
      <c r="D142" s="12"/>
      <c r="E142" s="12"/>
    </row>
    <row r="143" spans="1:10" ht="15" x14ac:dyDescent="0.25">
      <c r="A143" s="117" t="s">
        <v>90</v>
      </c>
      <c r="B143" s="138" t="s">
        <v>87</v>
      </c>
      <c r="C143" s="15" t="s">
        <v>88</v>
      </c>
      <c r="D143" s="15" t="s">
        <v>91</v>
      </c>
      <c r="E143" s="15" t="s">
        <v>135</v>
      </c>
      <c r="F143"/>
      <c r="G143"/>
      <c r="H143"/>
      <c r="I143"/>
      <c r="J143"/>
    </row>
    <row r="144" spans="1:10" ht="15" x14ac:dyDescent="0.25">
      <c r="A144" s="116">
        <v>2150</v>
      </c>
      <c r="B144" s="136" t="s">
        <v>600</v>
      </c>
      <c r="C144" s="110">
        <v>0</v>
      </c>
      <c r="D144" s="109"/>
      <c r="E144" s="109"/>
      <c r="F144"/>
      <c r="G144"/>
      <c r="H144"/>
      <c r="I144"/>
      <c r="J144"/>
    </row>
    <row r="145" spans="1:10" ht="15" x14ac:dyDescent="0.25">
      <c r="A145" s="116">
        <v>2151</v>
      </c>
      <c r="B145" s="136" t="s">
        <v>601</v>
      </c>
      <c r="C145" s="110">
        <v>0</v>
      </c>
      <c r="D145" s="109"/>
      <c r="E145" s="109"/>
      <c r="F145"/>
      <c r="G145"/>
      <c r="H145"/>
      <c r="I145"/>
      <c r="J145"/>
    </row>
    <row r="146" spans="1:10" ht="15" x14ac:dyDescent="0.25">
      <c r="A146" s="116">
        <v>2152</v>
      </c>
      <c r="B146" s="136" t="s">
        <v>602</v>
      </c>
      <c r="C146" s="110">
        <v>0</v>
      </c>
      <c r="D146" s="109"/>
      <c r="E146" s="109"/>
      <c r="F146"/>
      <c r="G146"/>
      <c r="H146"/>
      <c r="I146"/>
      <c r="J146"/>
    </row>
    <row r="147" spans="1:10" ht="15" x14ac:dyDescent="0.25">
      <c r="A147" s="116">
        <v>2159</v>
      </c>
      <c r="B147" s="136" t="s">
        <v>223</v>
      </c>
      <c r="C147" s="110">
        <v>0</v>
      </c>
      <c r="D147" s="109"/>
      <c r="E147" s="109"/>
      <c r="F147"/>
      <c r="G147"/>
      <c r="H147"/>
      <c r="I147"/>
      <c r="J147"/>
    </row>
    <row r="148" spans="1:10" ht="15" x14ac:dyDescent="0.25">
      <c r="A148" s="116">
        <v>2240</v>
      </c>
      <c r="B148" s="136" t="s">
        <v>225</v>
      </c>
      <c r="C148" s="110">
        <v>0</v>
      </c>
      <c r="D148" s="109"/>
      <c r="E148" s="109"/>
      <c r="F148"/>
      <c r="G148"/>
      <c r="H148"/>
      <c r="I148"/>
      <c r="J148"/>
    </row>
    <row r="149" spans="1:10" ht="15" x14ac:dyDescent="0.25">
      <c r="A149" s="116">
        <v>2241</v>
      </c>
      <c r="B149" s="136" t="s">
        <v>226</v>
      </c>
      <c r="C149" s="110">
        <v>0</v>
      </c>
      <c r="D149" s="109"/>
      <c r="E149" s="109"/>
      <c r="F149"/>
      <c r="G149"/>
      <c r="H149"/>
      <c r="I149"/>
      <c r="J149"/>
    </row>
    <row r="150" spans="1:10" ht="15" x14ac:dyDescent="0.25">
      <c r="A150" s="116">
        <v>2242</v>
      </c>
      <c r="B150" s="136" t="s">
        <v>227</v>
      </c>
      <c r="C150" s="110">
        <v>0</v>
      </c>
      <c r="D150" s="109"/>
      <c r="E150" s="109"/>
      <c r="F150"/>
      <c r="G150"/>
      <c r="H150"/>
      <c r="I150"/>
      <c r="J150"/>
    </row>
    <row r="151" spans="1:10" ht="15" x14ac:dyDescent="0.25">
      <c r="A151" s="116">
        <v>2249</v>
      </c>
      <c r="B151" s="136" t="s">
        <v>228</v>
      </c>
      <c r="C151" s="110">
        <v>0</v>
      </c>
      <c r="D151" s="109"/>
      <c r="E151" s="109"/>
      <c r="F151"/>
      <c r="G151"/>
      <c r="H151"/>
      <c r="I151"/>
      <c r="J151"/>
    </row>
    <row r="152" spans="1:10" ht="15" x14ac:dyDescent="0.25">
      <c r="F152"/>
      <c r="G152"/>
      <c r="H152"/>
      <c r="I152"/>
      <c r="J152"/>
    </row>
    <row r="153" spans="1:10" ht="15" x14ac:dyDescent="0.25">
      <c r="A153" s="113" t="s">
        <v>586</v>
      </c>
      <c r="B153" s="133"/>
      <c r="C153" s="12"/>
      <c r="D153" s="12"/>
      <c r="E153" s="12"/>
      <c r="F153"/>
      <c r="G153"/>
      <c r="H153"/>
      <c r="I153"/>
      <c r="J153"/>
    </row>
    <row r="154" spans="1:10" ht="15" x14ac:dyDescent="0.25">
      <c r="A154" s="117" t="s">
        <v>90</v>
      </c>
      <c r="B154" s="138" t="s">
        <v>87</v>
      </c>
      <c r="C154" s="15" t="s">
        <v>88</v>
      </c>
      <c r="D154" s="15" t="s">
        <v>91</v>
      </c>
      <c r="E154" s="15" t="s">
        <v>135</v>
      </c>
      <c r="F154"/>
      <c r="G154"/>
      <c r="H154"/>
      <c r="I154"/>
      <c r="J154"/>
    </row>
    <row r="155" spans="1:10" ht="15" x14ac:dyDescent="0.25">
      <c r="A155" s="116">
        <v>2170</v>
      </c>
      <c r="B155" s="136" t="s">
        <v>587</v>
      </c>
      <c r="C155" s="110">
        <v>0</v>
      </c>
      <c r="D155" s="109"/>
      <c r="E155" s="109"/>
      <c r="F155"/>
      <c r="G155"/>
      <c r="H155"/>
      <c r="I155"/>
      <c r="J155"/>
    </row>
    <row r="156" spans="1:10" ht="15" x14ac:dyDescent="0.25">
      <c r="A156" s="116">
        <v>2171</v>
      </c>
      <c r="B156" s="136" t="s">
        <v>588</v>
      </c>
      <c r="C156" s="110">
        <v>0</v>
      </c>
      <c r="D156" s="109"/>
      <c r="E156" s="109"/>
      <c r="F156"/>
      <c r="G156"/>
      <c r="H156"/>
      <c r="I156"/>
      <c r="J156"/>
    </row>
    <row r="157" spans="1:10" ht="15" x14ac:dyDescent="0.25">
      <c r="A157" s="116">
        <v>2172</v>
      </c>
      <c r="B157" s="136" t="s">
        <v>589</v>
      </c>
      <c r="C157" s="110">
        <v>0</v>
      </c>
      <c r="D157" s="109"/>
      <c r="E157" s="109"/>
      <c r="F157"/>
      <c r="G157"/>
      <c r="H157"/>
      <c r="I157"/>
      <c r="J157"/>
    </row>
    <row r="158" spans="1:10" ht="15" x14ac:dyDescent="0.25">
      <c r="A158" s="116">
        <v>2179</v>
      </c>
      <c r="B158" s="136" t="s">
        <v>590</v>
      </c>
      <c r="C158" s="110">
        <v>0</v>
      </c>
      <c r="D158" s="109"/>
      <c r="E158" s="109"/>
      <c r="F158"/>
      <c r="G158"/>
      <c r="H158"/>
      <c r="I158"/>
      <c r="J158"/>
    </row>
    <row r="159" spans="1:10" ht="15" x14ac:dyDescent="0.25">
      <c r="A159" s="116">
        <v>2260</v>
      </c>
      <c r="B159" s="136" t="s">
        <v>591</v>
      </c>
      <c r="C159" s="110">
        <v>0</v>
      </c>
      <c r="D159" s="109"/>
      <c r="E159" s="109"/>
      <c r="F159"/>
      <c r="G159"/>
      <c r="H159"/>
      <c r="I159"/>
      <c r="J159"/>
    </row>
    <row r="160" spans="1:10" ht="15" x14ac:dyDescent="0.25">
      <c r="A160" s="116">
        <v>2261</v>
      </c>
      <c r="B160" s="136" t="s">
        <v>592</v>
      </c>
      <c r="C160" s="110">
        <v>0</v>
      </c>
      <c r="D160" s="109"/>
      <c r="E160" s="109"/>
      <c r="F160"/>
      <c r="G160"/>
      <c r="H160"/>
      <c r="I160"/>
      <c r="J160"/>
    </row>
    <row r="161" spans="1:11" ht="15" x14ac:dyDescent="0.25">
      <c r="A161" s="116">
        <v>2262</v>
      </c>
      <c r="B161" s="136" t="s">
        <v>593</v>
      </c>
      <c r="C161" s="110">
        <v>0</v>
      </c>
      <c r="D161" s="109"/>
      <c r="E161" s="109"/>
      <c r="F161"/>
      <c r="G161"/>
      <c r="H161"/>
      <c r="I161"/>
      <c r="J161"/>
    </row>
    <row r="162" spans="1:11" ht="15" x14ac:dyDescent="0.25">
      <c r="A162" s="116">
        <v>2263</v>
      </c>
      <c r="B162" s="136" t="s">
        <v>594</v>
      </c>
      <c r="C162" s="110">
        <v>0</v>
      </c>
      <c r="D162" s="109"/>
      <c r="E162" s="109"/>
      <c r="F162"/>
      <c r="G162"/>
      <c r="H162"/>
      <c r="I162"/>
      <c r="J162"/>
    </row>
    <row r="163" spans="1:11" ht="15" x14ac:dyDescent="0.25">
      <c r="A163" s="116">
        <v>2269</v>
      </c>
      <c r="B163" s="136" t="s">
        <v>595</v>
      </c>
      <c r="C163" s="110">
        <v>0</v>
      </c>
      <c r="D163" s="109"/>
      <c r="E163" s="109"/>
      <c r="F163"/>
      <c r="G163"/>
      <c r="H163"/>
      <c r="I163"/>
      <c r="J163"/>
    </row>
    <row r="164" spans="1:11" ht="15" x14ac:dyDescent="0.25">
      <c r="A164" s="131"/>
      <c r="B164" s="131"/>
      <c r="C164" s="131"/>
      <c r="D164" s="131"/>
      <c r="E164" s="131"/>
      <c r="F164"/>
      <c r="G164"/>
      <c r="H164"/>
      <c r="I164"/>
      <c r="J164"/>
      <c r="K164"/>
    </row>
    <row r="165" spans="1:11" customFormat="1" ht="15" x14ac:dyDescent="0.25">
      <c r="A165" s="140" t="s">
        <v>596</v>
      </c>
      <c r="B165" s="140"/>
      <c r="C165" s="140"/>
      <c r="D165" s="140"/>
      <c r="E165" s="140"/>
    </row>
    <row r="166" spans="1:11" customFormat="1" ht="15" x14ac:dyDescent="0.25">
      <c r="A166" s="141" t="s">
        <v>90</v>
      </c>
      <c r="B166" s="141" t="s">
        <v>87</v>
      </c>
      <c r="C166" s="141" t="s">
        <v>88</v>
      </c>
      <c r="D166" s="126" t="s">
        <v>91</v>
      </c>
      <c r="E166" s="126" t="s">
        <v>135</v>
      </c>
    </row>
    <row r="167" spans="1:11" customFormat="1" ht="15" x14ac:dyDescent="0.25">
      <c r="A167" s="116">
        <v>2190</v>
      </c>
      <c r="B167" s="136" t="s">
        <v>597</v>
      </c>
      <c r="C167" s="110">
        <v>0</v>
      </c>
      <c r="D167" s="109"/>
      <c r="E167" s="109"/>
      <c r="K167" s="13"/>
    </row>
    <row r="168" spans="1:11" ht="15" x14ac:dyDescent="0.25">
      <c r="A168" s="116">
        <v>2191</v>
      </c>
      <c r="B168" s="136" t="s">
        <v>598</v>
      </c>
      <c r="C168" s="110">
        <v>0</v>
      </c>
      <c r="D168" s="109"/>
      <c r="E168" s="109"/>
      <c r="F168"/>
      <c r="G168"/>
      <c r="H168"/>
      <c r="I168"/>
      <c r="J168"/>
    </row>
    <row r="169" spans="1:11" x14ac:dyDescent="0.2">
      <c r="A169" s="116">
        <v>2192</v>
      </c>
      <c r="B169" s="136" t="s">
        <v>599</v>
      </c>
      <c r="C169" s="110">
        <v>0</v>
      </c>
      <c r="D169" s="109"/>
      <c r="E169" s="109"/>
    </row>
    <row r="170" spans="1:11" x14ac:dyDescent="0.2">
      <c r="A170" s="116">
        <v>2199</v>
      </c>
      <c r="B170" s="136" t="s">
        <v>224</v>
      </c>
      <c r="C170" s="110">
        <v>0</v>
      </c>
      <c r="D170" s="109"/>
      <c r="E170" s="109"/>
    </row>
    <row r="171" spans="1:11" ht="15" x14ac:dyDescent="0.25">
      <c r="A171" s="131"/>
      <c r="B171" s="131"/>
      <c r="C171" s="131"/>
      <c r="D171" s="131"/>
      <c r="E171" s="131"/>
      <c r="F171"/>
      <c r="G171"/>
      <c r="H171"/>
      <c r="I171"/>
      <c r="J171"/>
      <c r="K171"/>
    </row>
    <row r="172" spans="1:11" customFormat="1" ht="15" x14ac:dyDescent="0.25">
      <c r="A172" s="118" t="s">
        <v>532</v>
      </c>
      <c r="B172" s="139"/>
      <c r="C172" s="13"/>
      <c r="D172" s="13"/>
      <c r="E172" s="13"/>
      <c r="F172" s="13"/>
      <c r="G172" s="13"/>
      <c r="H172" s="13"/>
      <c r="I172" s="13"/>
      <c r="J172" s="13"/>
      <c r="K172" s="13"/>
    </row>
  </sheetData>
  <sheetProtection formatCells="0" formatColumns="0" formatRows="0" insertColumns="0" insertRows="0" insertHyperlinks="0" deleteColumns="0" deleteRows="0" sort="0" autoFilter="0" pivotTables="0"/>
  <mergeCells count="5">
    <mergeCell ref="A4:F4"/>
    <mergeCell ref="H65:H70"/>
    <mergeCell ref="A1:F1"/>
    <mergeCell ref="A2:F2"/>
    <mergeCell ref="A3:F3"/>
  </mergeCells>
  <printOptions horizontalCentered="1"/>
  <pageMargins left="0.43307086614173229" right="0.43307086614173229" top="0.43307086614173229" bottom="0.43307086614173229" header="0.31496062992125984" footer="0.31496062992125984"/>
  <pageSetup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9"/>
  <sheetViews>
    <sheetView showGridLines="0" zoomScale="130" zoomScaleNormal="130" workbookViewId="0">
      <selection activeCell="A29" sqref="A29"/>
    </sheetView>
  </sheetViews>
  <sheetFormatPr baseColWidth="10" defaultColWidth="9.140625" defaultRowHeight="11.25" x14ac:dyDescent="0.2"/>
  <cols>
    <col min="1" max="1" width="6.7109375" style="167" customWidth="1"/>
    <col min="2" max="2" width="48.140625" style="20" customWidth="1"/>
    <col min="3" max="3" width="22.85546875" style="20" customWidth="1"/>
    <col min="4" max="5" width="16.5703125" style="20" customWidth="1"/>
    <col min="6" max="16384" width="9.140625" style="20"/>
  </cols>
  <sheetData>
    <row r="1" spans="1:5" ht="18.95" customHeight="1" x14ac:dyDescent="0.2">
      <c r="A1" s="59" t="s">
        <v>575</v>
      </c>
      <c r="B1" s="59"/>
      <c r="C1" s="59"/>
      <c r="D1" s="18" t="s">
        <v>512</v>
      </c>
      <c r="E1" s="19">
        <v>2024</v>
      </c>
    </row>
    <row r="2" spans="1:5" ht="18.95" customHeight="1" x14ac:dyDescent="0.2">
      <c r="A2" s="59" t="s">
        <v>518</v>
      </c>
      <c r="B2" s="59"/>
      <c r="C2" s="59"/>
      <c r="D2" s="18" t="s">
        <v>513</v>
      </c>
      <c r="E2" s="19" t="s">
        <v>515</v>
      </c>
    </row>
    <row r="3" spans="1:5" ht="18.95" customHeight="1" x14ac:dyDescent="0.2">
      <c r="A3" s="59" t="s">
        <v>576</v>
      </c>
      <c r="B3" s="59"/>
      <c r="C3" s="59"/>
      <c r="D3" s="18" t="s">
        <v>514</v>
      </c>
      <c r="E3" s="19">
        <v>1</v>
      </c>
    </row>
    <row r="4" spans="1:5" x14ac:dyDescent="0.2">
      <c r="A4" s="161" t="s">
        <v>124</v>
      </c>
      <c r="B4" s="21"/>
      <c r="C4" s="21"/>
      <c r="D4" s="21"/>
      <c r="E4" s="21"/>
    </row>
    <row r="6" spans="1:5" x14ac:dyDescent="0.2">
      <c r="A6" s="162" t="s">
        <v>111</v>
      </c>
      <c r="B6" s="21"/>
      <c r="C6" s="21"/>
      <c r="D6" s="21"/>
      <c r="E6" s="21"/>
    </row>
    <row r="7" spans="1:5" x14ac:dyDescent="0.2">
      <c r="A7" s="163" t="s">
        <v>90</v>
      </c>
      <c r="B7" s="22" t="s">
        <v>87</v>
      </c>
      <c r="C7" s="22" t="s">
        <v>88</v>
      </c>
      <c r="D7" s="22" t="s">
        <v>89</v>
      </c>
      <c r="E7" s="22" t="s">
        <v>91</v>
      </c>
    </row>
    <row r="8" spans="1:5" x14ac:dyDescent="0.2">
      <c r="A8" s="164">
        <v>3110</v>
      </c>
      <c r="B8" s="157" t="s">
        <v>260</v>
      </c>
      <c r="C8" s="158">
        <v>53209347.710000001</v>
      </c>
      <c r="D8" s="157"/>
      <c r="E8" s="157"/>
    </row>
    <row r="9" spans="1:5" x14ac:dyDescent="0.2">
      <c r="A9" s="165">
        <v>3120</v>
      </c>
      <c r="B9" s="159" t="s">
        <v>391</v>
      </c>
      <c r="C9" s="160">
        <v>0</v>
      </c>
      <c r="D9" s="159"/>
      <c r="E9" s="159"/>
    </row>
    <row r="10" spans="1:5" x14ac:dyDescent="0.2">
      <c r="A10" s="165">
        <v>3130</v>
      </c>
      <c r="B10" s="159" t="s">
        <v>392</v>
      </c>
      <c r="C10" s="160">
        <v>0</v>
      </c>
      <c r="D10" s="159"/>
      <c r="E10" s="159"/>
    </row>
    <row r="12" spans="1:5" x14ac:dyDescent="0.2">
      <c r="A12" s="162" t="s">
        <v>112</v>
      </c>
      <c r="B12" s="21"/>
      <c r="C12" s="21"/>
      <c r="D12" s="21"/>
      <c r="E12" s="21"/>
    </row>
    <row r="13" spans="1:5" x14ac:dyDescent="0.2">
      <c r="A13" s="163" t="s">
        <v>90</v>
      </c>
      <c r="B13" s="22" t="s">
        <v>87</v>
      </c>
      <c r="C13" s="22" t="s">
        <v>88</v>
      </c>
      <c r="D13" s="22" t="s">
        <v>393</v>
      </c>
      <c r="E13" s="22"/>
    </row>
    <row r="14" spans="1:5" x14ac:dyDescent="0.2">
      <c r="A14" s="164">
        <v>3210</v>
      </c>
      <c r="B14" s="157" t="s">
        <v>394</v>
      </c>
      <c r="C14" s="158">
        <v>2374840.5699999998</v>
      </c>
      <c r="D14" s="157"/>
      <c r="E14" s="157"/>
    </row>
    <row r="15" spans="1:5" x14ac:dyDescent="0.2">
      <c r="A15" s="165">
        <v>3220</v>
      </c>
      <c r="B15" s="159" t="s">
        <v>395</v>
      </c>
      <c r="C15" s="160">
        <v>-40361022.630000003</v>
      </c>
      <c r="D15" s="159"/>
      <c r="E15" s="159"/>
    </row>
    <row r="16" spans="1:5" x14ac:dyDescent="0.2">
      <c r="A16" s="165">
        <v>3230</v>
      </c>
      <c r="B16" s="159" t="s">
        <v>396</v>
      </c>
      <c r="C16" s="160">
        <f>SUM(C17:C20)</f>
        <v>0</v>
      </c>
      <c r="D16" s="159"/>
      <c r="E16" s="159"/>
    </row>
    <row r="17" spans="1:5" x14ac:dyDescent="0.2">
      <c r="A17" s="165">
        <v>3231</v>
      </c>
      <c r="B17" s="159" t="s">
        <v>397</v>
      </c>
      <c r="C17" s="160">
        <v>0</v>
      </c>
      <c r="D17" s="159"/>
      <c r="E17" s="159"/>
    </row>
    <row r="18" spans="1:5" x14ac:dyDescent="0.2">
      <c r="A18" s="165">
        <v>3232</v>
      </c>
      <c r="B18" s="159" t="s">
        <v>398</v>
      </c>
      <c r="C18" s="160">
        <v>0</v>
      </c>
      <c r="D18" s="159"/>
      <c r="E18" s="159"/>
    </row>
    <row r="19" spans="1:5" x14ac:dyDescent="0.2">
      <c r="A19" s="165">
        <v>3233</v>
      </c>
      <c r="B19" s="159" t="s">
        <v>399</v>
      </c>
      <c r="C19" s="160">
        <v>0</v>
      </c>
      <c r="D19" s="159"/>
      <c r="E19" s="159"/>
    </row>
    <row r="20" spans="1:5" x14ac:dyDescent="0.2">
      <c r="A20" s="165">
        <v>3239</v>
      </c>
      <c r="B20" s="159" t="s">
        <v>400</v>
      </c>
      <c r="C20" s="160">
        <v>0</v>
      </c>
      <c r="D20" s="159"/>
      <c r="E20" s="159"/>
    </row>
    <row r="21" spans="1:5" x14ac:dyDescent="0.2">
      <c r="A21" s="165">
        <v>3240</v>
      </c>
      <c r="B21" s="159" t="s">
        <v>401</v>
      </c>
      <c r="C21" s="160">
        <f>SUM(C22:C24)</f>
        <v>0</v>
      </c>
      <c r="D21" s="159"/>
      <c r="E21" s="159"/>
    </row>
    <row r="22" spans="1:5" x14ac:dyDescent="0.2">
      <c r="A22" s="165">
        <v>3241</v>
      </c>
      <c r="B22" s="159" t="s">
        <v>402</v>
      </c>
      <c r="C22" s="160">
        <v>0</v>
      </c>
      <c r="D22" s="159"/>
      <c r="E22" s="159"/>
    </row>
    <row r="23" spans="1:5" x14ac:dyDescent="0.2">
      <c r="A23" s="165">
        <v>3242</v>
      </c>
      <c r="B23" s="159" t="s">
        <v>403</v>
      </c>
      <c r="C23" s="160">
        <v>0</v>
      </c>
      <c r="D23" s="159"/>
      <c r="E23" s="159"/>
    </row>
    <row r="24" spans="1:5" x14ac:dyDescent="0.2">
      <c r="A24" s="165">
        <v>3243</v>
      </c>
      <c r="B24" s="159" t="s">
        <v>404</v>
      </c>
      <c r="C24" s="160">
        <v>0</v>
      </c>
      <c r="D24" s="159"/>
      <c r="E24" s="159"/>
    </row>
    <row r="25" spans="1:5" x14ac:dyDescent="0.2">
      <c r="A25" s="165">
        <v>3250</v>
      </c>
      <c r="B25" s="159" t="s">
        <v>405</v>
      </c>
      <c r="C25" s="160">
        <f>SUM(C26:C27)</f>
        <v>0</v>
      </c>
      <c r="D25" s="159"/>
      <c r="E25" s="159"/>
    </row>
    <row r="26" spans="1:5" x14ac:dyDescent="0.2">
      <c r="A26" s="165">
        <v>3251</v>
      </c>
      <c r="B26" s="159" t="s">
        <v>406</v>
      </c>
      <c r="C26" s="160">
        <v>0</v>
      </c>
      <c r="D26" s="159"/>
      <c r="E26" s="159"/>
    </row>
    <row r="27" spans="1:5" x14ac:dyDescent="0.2">
      <c r="A27" s="165">
        <v>3252</v>
      </c>
      <c r="B27" s="159" t="s">
        <v>407</v>
      </c>
      <c r="C27" s="160">
        <v>0</v>
      </c>
      <c r="D27" s="159"/>
      <c r="E27" s="159"/>
    </row>
    <row r="29" spans="1:5" ht="12.75" x14ac:dyDescent="0.2">
      <c r="A29" s="166" t="s">
        <v>532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F119"/>
  <sheetViews>
    <sheetView showGridLines="0" topLeftCell="A28" zoomScale="130" zoomScaleNormal="130" workbookViewId="0">
      <selection activeCell="C136" sqref="C136"/>
    </sheetView>
  </sheetViews>
  <sheetFormatPr baseColWidth="10" defaultColWidth="9.140625" defaultRowHeight="11.25" x14ac:dyDescent="0.2"/>
  <cols>
    <col min="1" max="1" width="7.28515625" style="167" customWidth="1"/>
    <col min="2" max="2" width="63.42578125" style="20" bestFit="1" customWidth="1"/>
    <col min="3" max="3" width="15.42578125" style="20" bestFit="1" customWidth="1"/>
    <col min="4" max="4" width="16.42578125" style="20" bestFit="1" customWidth="1"/>
    <col min="5" max="5" width="9.28515625" style="20" bestFit="1" customWidth="1"/>
    <col min="6" max="16384" width="9.140625" style="20"/>
  </cols>
  <sheetData>
    <row r="1" spans="1:5" s="24" customFormat="1" ht="18.95" customHeight="1" x14ac:dyDescent="0.25">
      <c r="A1" s="59" t="s">
        <v>575</v>
      </c>
      <c r="B1" s="59"/>
      <c r="C1" s="59"/>
      <c r="D1" s="18" t="s">
        <v>512</v>
      </c>
      <c r="E1" s="19">
        <v>2024</v>
      </c>
    </row>
    <row r="2" spans="1:5" s="24" customFormat="1" ht="18.95" customHeight="1" x14ac:dyDescent="0.25">
      <c r="A2" s="59" t="s">
        <v>519</v>
      </c>
      <c r="B2" s="59"/>
      <c r="C2" s="59"/>
      <c r="D2" s="18" t="s">
        <v>513</v>
      </c>
      <c r="E2" s="19" t="s">
        <v>515</v>
      </c>
    </row>
    <row r="3" spans="1:5" s="24" customFormat="1" ht="18.95" customHeight="1" x14ac:dyDescent="0.25">
      <c r="A3" s="59" t="s">
        <v>576</v>
      </c>
      <c r="B3" s="59"/>
      <c r="C3" s="59"/>
      <c r="D3" s="18" t="s">
        <v>514</v>
      </c>
      <c r="E3" s="19">
        <v>1</v>
      </c>
    </row>
    <row r="4" spans="1:5" x14ac:dyDescent="0.2">
      <c r="A4" s="161" t="s">
        <v>124</v>
      </c>
      <c r="B4" s="21"/>
      <c r="C4" s="21"/>
      <c r="D4" s="21"/>
      <c r="E4" s="21"/>
    </row>
    <row r="6" spans="1:5" x14ac:dyDescent="0.2">
      <c r="A6" s="162" t="s">
        <v>113</v>
      </c>
      <c r="B6" s="21"/>
      <c r="C6" s="21"/>
      <c r="D6" s="21"/>
      <c r="E6" s="40"/>
    </row>
    <row r="7" spans="1:5" x14ac:dyDescent="0.2">
      <c r="A7" s="163" t="s">
        <v>90</v>
      </c>
      <c r="B7" s="22" t="s">
        <v>556</v>
      </c>
      <c r="C7" s="203">
        <v>2024</v>
      </c>
      <c r="D7" s="203">
        <v>2023</v>
      </c>
      <c r="E7" s="40"/>
    </row>
    <row r="8" spans="1:5" x14ac:dyDescent="0.2">
      <c r="A8" s="164">
        <v>1111</v>
      </c>
      <c r="B8" s="157" t="s">
        <v>408</v>
      </c>
      <c r="C8" s="158">
        <v>0</v>
      </c>
      <c r="D8" s="158">
        <v>0</v>
      </c>
      <c r="E8" s="40"/>
    </row>
    <row r="9" spans="1:5" x14ac:dyDescent="0.2">
      <c r="A9" s="165">
        <v>1112</v>
      </c>
      <c r="B9" s="159" t="s">
        <v>409</v>
      </c>
      <c r="C9" s="160">
        <v>4652502.2300000004</v>
      </c>
      <c r="D9" s="160">
        <v>8016881.2199999997</v>
      </c>
      <c r="E9" s="40"/>
    </row>
    <row r="10" spans="1:5" x14ac:dyDescent="0.2">
      <c r="A10" s="165">
        <v>1113</v>
      </c>
      <c r="B10" s="159" t="s">
        <v>410</v>
      </c>
      <c r="C10" s="160">
        <v>0</v>
      </c>
      <c r="D10" s="160">
        <v>0</v>
      </c>
    </row>
    <row r="11" spans="1:5" x14ac:dyDescent="0.2">
      <c r="A11" s="165">
        <v>1114</v>
      </c>
      <c r="B11" s="159" t="s">
        <v>125</v>
      </c>
      <c r="C11" s="160">
        <v>0</v>
      </c>
      <c r="D11" s="160">
        <v>0</v>
      </c>
    </row>
    <row r="12" spans="1:5" x14ac:dyDescent="0.2">
      <c r="A12" s="165">
        <v>1115</v>
      </c>
      <c r="B12" s="159" t="s">
        <v>126</v>
      </c>
      <c r="C12" s="160">
        <v>0</v>
      </c>
      <c r="D12" s="160">
        <v>0</v>
      </c>
    </row>
    <row r="13" spans="1:5" x14ac:dyDescent="0.2">
      <c r="A13" s="165">
        <v>1116</v>
      </c>
      <c r="B13" s="159" t="s">
        <v>411</v>
      </c>
      <c r="C13" s="160">
        <v>0</v>
      </c>
      <c r="D13" s="160">
        <v>0</v>
      </c>
    </row>
    <row r="14" spans="1:5" x14ac:dyDescent="0.2">
      <c r="A14" s="165">
        <v>1119</v>
      </c>
      <c r="B14" s="159" t="s">
        <v>412</v>
      </c>
      <c r="C14" s="160">
        <v>0</v>
      </c>
      <c r="D14" s="160">
        <v>0</v>
      </c>
    </row>
    <row r="15" spans="1:5" x14ac:dyDescent="0.2">
      <c r="A15" s="168">
        <v>1110</v>
      </c>
      <c r="B15" s="169" t="s">
        <v>534</v>
      </c>
      <c r="C15" s="170">
        <f>SUM(C8:C14)</f>
        <v>4652502.2300000004</v>
      </c>
      <c r="D15" s="170">
        <f>SUM(D8:D14)</f>
        <v>8016881.2199999997</v>
      </c>
    </row>
    <row r="18" spans="1:5" x14ac:dyDescent="0.2">
      <c r="A18" s="162" t="s">
        <v>114</v>
      </c>
      <c r="B18" s="21"/>
      <c r="C18" s="21"/>
      <c r="D18" s="21"/>
      <c r="E18" s="40"/>
    </row>
    <row r="19" spans="1:5" x14ac:dyDescent="0.2">
      <c r="A19" s="163" t="s">
        <v>90</v>
      </c>
      <c r="B19" s="22" t="s">
        <v>556</v>
      </c>
      <c r="C19" s="204" t="s">
        <v>555</v>
      </c>
      <c r="D19" s="204" t="s">
        <v>117</v>
      </c>
      <c r="E19" s="40"/>
    </row>
    <row r="20" spans="1:5" x14ac:dyDescent="0.2">
      <c r="A20" s="171">
        <v>1230</v>
      </c>
      <c r="B20" s="172" t="s">
        <v>156</v>
      </c>
      <c r="C20" s="173">
        <f>SUM(C21:C27)</f>
        <v>0</v>
      </c>
      <c r="D20" s="173">
        <f>SUM(D21:D27)</f>
        <v>0</v>
      </c>
      <c r="E20" s="40"/>
    </row>
    <row r="21" spans="1:5" x14ac:dyDescent="0.2">
      <c r="A21" s="165">
        <v>1231</v>
      </c>
      <c r="B21" s="159" t="s">
        <v>157</v>
      </c>
      <c r="C21" s="160">
        <v>0</v>
      </c>
      <c r="D21" s="160">
        <v>0</v>
      </c>
      <c r="E21" s="40"/>
    </row>
    <row r="22" spans="1:5" x14ac:dyDescent="0.2">
      <c r="A22" s="165">
        <v>1232</v>
      </c>
      <c r="B22" s="159" t="s">
        <v>158</v>
      </c>
      <c r="C22" s="160">
        <v>0</v>
      </c>
      <c r="D22" s="160">
        <v>0</v>
      </c>
      <c r="E22" s="40"/>
    </row>
    <row r="23" spans="1:5" x14ac:dyDescent="0.2">
      <c r="A23" s="165">
        <v>1233</v>
      </c>
      <c r="B23" s="159" t="s">
        <v>159</v>
      </c>
      <c r="C23" s="160">
        <v>0</v>
      </c>
      <c r="D23" s="160">
        <v>0</v>
      </c>
      <c r="E23" s="40"/>
    </row>
    <row r="24" spans="1:5" x14ac:dyDescent="0.2">
      <c r="A24" s="165">
        <v>1234</v>
      </c>
      <c r="B24" s="159" t="s">
        <v>160</v>
      </c>
      <c r="C24" s="160">
        <v>0</v>
      </c>
      <c r="D24" s="160">
        <v>0</v>
      </c>
      <c r="E24" s="40"/>
    </row>
    <row r="25" spans="1:5" x14ac:dyDescent="0.2">
      <c r="A25" s="165">
        <v>1235</v>
      </c>
      <c r="B25" s="159" t="s">
        <v>161</v>
      </c>
      <c r="C25" s="160">
        <v>0</v>
      </c>
      <c r="D25" s="160">
        <v>0</v>
      </c>
      <c r="E25" s="40"/>
    </row>
    <row r="26" spans="1:5" x14ac:dyDescent="0.2">
      <c r="A26" s="165">
        <v>1236</v>
      </c>
      <c r="B26" s="159" t="s">
        <v>162</v>
      </c>
      <c r="C26" s="160">
        <v>0</v>
      </c>
      <c r="D26" s="160">
        <v>0</v>
      </c>
      <c r="E26" s="40"/>
    </row>
    <row r="27" spans="1:5" x14ac:dyDescent="0.2">
      <c r="A27" s="165">
        <v>1239</v>
      </c>
      <c r="B27" s="159" t="s">
        <v>163</v>
      </c>
      <c r="C27" s="160">
        <v>0</v>
      </c>
      <c r="D27" s="160">
        <v>0</v>
      </c>
      <c r="E27" s="40"/>
    </row>
    <row r="28" spans="1:5" x14ac:dyDescent="0.2">
      <c r="A28" s="168">
        <v>1240</v>
      </c>
      <c r="B28" s="169" t="s">
        <v>164</v>
      </c>
      <c r="C28" s="170">
        <f>SUM(C29:C36)</f>
        <v>1179736.52</v>
      </c>
      <c r="D28" s="170">
        <f>SUM(D29:D36)</f>
        <v>1179736.52</v>
      </c>
      <c r="E28" s="40"/>
    </row>
    <row r="29" spans="1:5" x14ac:dyDescent="0.2">
      <c r="A29" s="165">
        <v>1241</v>
      </c>
      <c r="B29" s="159" t="s">
        <v>165</v>
      </c>
      <c r="C29" s="160">
        <v>762736.52</v>
      </c>
      <c r="D29" s="160">
        <v>762736.52</v>
      </c>
      <c r="E29" s="40"/>
    </row>
    <row r="30" spans="1:5" x14ac:dyDescent="0.2">
      <c r="A30" s="165">
        <v>1242</v>
      </c>
      <c r="B30" s="159" t="s">
        <v>166</v>
      </c>
      <c r="C30" s="160">
        <v>0</v>
      </c>
      <c r="D30" s="160">
        <v>0</v>
      </c>
      <c r="E30" s="40"/>
    </row>
    <row r="31" spans="1:5" x14ac:dyDescent="0.2">
      <c r="A31" s="165">
        <v>1243</v>
      </c>
      <c r="B31" s="159" t="s">
        <v>167</v>
      </c>
      <c r="C31" s="160">
        <v>0</v>
      </c>
      <c r="D31" s="160">
        <v>0</v>
      </c>
      <c r="E31" s="40"/>
    </row>
    <row r="32" spans="1:5" x14ac:dyDescent="0.2">
      <c r="A32" s="165">
        <v>1244</v>
      </c>
      <c r="B32" s="159" t="s">
        <v>168</v>
      </c>
      <c r="C32" s="160">
        <v>0</v>
      </c>
      <c r="D32" s="160">
        <v>0</v>
      </c>
      <c r="E32" s="40"/>
    </row>
    <row r="33" spans="1:6" x14ac:dyDescent="0.2">
      <c r="A33" s="165">
        <v>1245</v>
      </c>
      <c r="B33" s="159" t="s">
        <v>169</v>
      </c>
      <c r="C33" s="160">
        <v>0</v>
      </c>
      <c r="D33" s="160">
        <v>0</v>
      </c>
      <c r="E33" s="40"/>
    </row>
    <row r="34" spans="1:6" x14ac:dyDescent="0.2">
      <c r="A34" s="165">
        <v>1246</v>
      </c>
      <c r="B34" s="159" t="s">
        <v>170</v>
      </c>
      <c r="C34" s="160">
        <v>417000</v>
      </c>
      <c r="D34" s="160">
        <v>417000</v>
      </c>
    </row>
    <row r="35" spans="1:6" x14ac:dyDescent="0.2">
      <c r="A35" s="165">
        <v>1247</v>
      </c>
      <c r="B35" s="159" t="s">
        <v>171</v>
      </c>
      <c r="C35" s="160">
        <v>0</v>
      </c>
      <c r="D35" s="160">
        <v>0</v>
      </c>
    </row>
    <row r="36" spans="1:6" x14ac:dyDescent="0.2">
      <c r="A36" s="165">
        <v>1248</v>
      </c>
      <c r="B36" s="159" t="s">
        <v>172</v>
      </c>
      <c r="C36" s="160">
        <v>0</v>
      </c>
      <c r="D36" s="160">
        <v>0</v>
      </c>
      <c r="E36" s="40"/>
      <c r="F36" s="40"/>
    </row>
    <row r="37" spans="1:6" x14ac:dyDescent="0.2">
      <c r="A37" s="174">
        <v>12</v>
      </c>
      <c r="B37" s="175" t="s">
        <v>569</v>
      </c>
      <c r="C37" s="176">
        <v>0</v>
      </c>
      <c r="D37" s="176">
        <v>0</v>
      </c>
      <c r="E37" s="40"/>
      <c r="F37" s="40"/>
    </row>
    <row r="38" spans="1:6" x14ac:dyDescent="0.2">
      <c r="A38" s="165"/>
      <c r="B38" s="177" t="s">
        <v>535</v>
      </c>
      <c r="C38" s="170">
        <f>C20+C28+C37</f>
        <v>1179736.52</v>
      </c>
      <c r="D38" s="170">
        <f>D20+D28+D37</f>
        <v>1179736.52</v>
      </c>
      <c r="E38" s="40"/>
      <c r="F38" s="40"/>
    </row>
    <row r="39" spans="1:6" s="40" customFormat="1" x14ac:dyDescent="0.2">
      <c r="A39" s="167"/>
    </row>
    <row r="40" spans="1:6" x14ac:dyDescent="0.2">
      <c r="A40" s="162" t="s">
        <v>122</v>
      </c>
      <c r="B40" s="21"/>
      <c r="C40" s="21"/>
      <c r="D40" s="21"/>
      <c r="E40" s="40"/>
      <c r="F40" s="40"/>
    </row>
    <row r="41" spans="1:6" x14ac:dyDescent="0.2">
      <c r="A41" s="163" t="s">
        <v>90</v>
      </c>
      <c r="B41" s="22" t="s">
        <v>556</v>
      </c>
      <c r="C41" s="203">
        <v>2024</v>
      </c>
      <c r="D41" s="203">
        <v>2023</v>
      </c>
      <c r="E41" s="40"/>
      <c r="F41" s="40"/>
    </row>
    <row r="42" spans="1:6" s="40" customFormat="1" x14ac:dyDescent="0.2">
      <c r="A42" s="171">
        <v>3210</v>
      </c>
      <c r="B42" s="172" t="s">
        <v>536</v>
      </c>
      <c r="C42" s="173">
        <v>2374840.5699999998</v>
      </c>
      <c r="D42" s="173">
        <v>4095307.65</v>
      </c>
    </row>
    <row r="43" spans="1:6" x14ac:dyDescent="0.2">
      <c r="A43" s="165"/>
      <c r="B43" s="177" t="s">
        <v>524</v>
      </c>
      <c r="C43" s="170">
        <f>C46+C58+C86+C89+C44</f>
        <v>0</v>
      </c>
      <c r="D43" s="170">
        <f>D46+D58+D86+D89+D44</f>
        <v>2695186.3</v>
      </c>
      <c r="E43" s="40"/>
      <c r="F43" s="40"/>
    </row>
    <row r="44" spans="1:6" s="40" customFormat="1" x14ac:dyDescent="0.2">
      <c r="A44" s="178">
        <v>5100</v>
      </c>
      <c r="B44" s="179" t="s">
        <v>285</v>
      </c>
      <c r="C44" s="180">
        <f>SUM(C45:C45)</f>
        <v>0</v>
      </c>
      <c r="D44" s="180">
        <f>SUM(D45:D45)</f>
        <v>185262.55</v>
      </c>
    </row>
    <row r="45" spans="1:6" s="40" customFormat="1" x14ac:dyDescent="0.2">
      <c r="A45" s="181">
        <v>5130</v>
      </c>
      <c r="B45" s="182" t="s">
        <v>557</v>
      </c>
      <c r="C45" s="183">
        <v>0</v>
      </c>
      <c r="D45" s="183">
        <v>185262.55</v>
      </c>
    </row>
    <row r="46" spans="1:6" x14ac:dyDescent="0.2">
      <c r="A46" s="168">
        <v>5400</v>
      </c>
      <c r="B46" s="169" t="s">
        <v>350</v>
      </c>
      <c r="C46" s="170">
        <f>C47+C49+C51+C53+C55</f>
        <v>0</v>
      </c>
      <c r="D46" s="170">
        <f>D47+D49+D51+D53+D55</f>
        <v>0</v>
      </c>
    </row>
    <row r="47" spans="1:6" x14ac:dyDescent="0.2">
      <c r="A47" s="165">
        <v>5410</v>
      </c>
      <c r="B47" s="159" t="s">
        <v>525</v>
      </c>
      <c r="C47" s="160">
        <f>C48</f>
        <v>0</v>
      </c>
      <c r="D47" s="160">
        <f>D48</f>
        <v>0</v>
      </c>
    </row>
    <row r="48" spans="1:6" x14ac:dyDescent="0.2">
      <c r="A48" s="165">
        <v>5411</v>
      </c>
      <c r="B48" s="159" t="s">
        <v>352</v>
      </c>
      <c r="C48" s="160">
        <v>0</v>
      </c>
      <c r="D48" s="160">
        <v>0</v>
      </c>
    </row>
    <row r="49" spans="1:4" x14ac:dyDescent="0.2">
      <c r="A49" s="165">
        <v>5420</v>
      </c>
      <c r="B49" s="159" t="s">
        <v>526</v>
      </c>
      <c r="C49" s="160">
        <f>C50</f>
        <v>0</v>
      </c>
      <c r="D49" s="160">
        <f>D50</f>
        <v>0</v>
      </c>
    </row>
    <row r="50" spans="1:4" x14ac:dyDescent="0.2">
      <c r="A50" s="165">
        <v>5421</v>
      </c>
      <c r="B50" s="159" t="s">
        <v>355</v>
      </c>
      <c r="C50" s="160">
        <v>0</v>
      </c>
      <c r="D50" s="160">
        <v>0</v>
      </c>
    </row>
    <row r="51" spans="1:4" x14ac:dyDescent="0.2">
      <c r="A51" s="165">
        <v>5430</v>
      </c>
      <c r="B51" s="159" t="s">
        <v>527</v>
      </c>
      <c r="C51" s="160">
        <f>C52</f>
        <v>0</v>
      </c>
      <c r="D51" s="160">
        <f>D52</f>
        <v>0</v>
      </c>
    </row>
    <row r="52" spans="1:4" x14ac:dyDescent="0.2">
      <c r="A52" s="165">
        <v>5431</v>
      </c>
      <c r="B52" s="159" t="s">
        <v>358</v>
      </c>
      <c r="C52" s="160">
        <v>0</v>
      </c>
      <c r="D52" s="160">
        <v>0</v>
      </c>
    </row>
    <row r="53" spans="1:4" x14ac:dyDescent="0.2">
      <c r="A53" s="165">
        <v>5440</v>
      </c>
      <c r="B53" s="159" t="s">
        <v>528</v>
      </c>
      <c r="C53" s="160">
        <f>C54</f>
        <v>0</v>
      </c>
      <c r="D53" s="160">
        <f>D54</f>
        <v>0</v>
      </c>
    </row>
    <row r="54" spans="1:4" x14ac:dyDescent="0.2">
      <c r="A54" s="165">
        <v>5441</v>
      </c>
      <c r="B54" s="159" t="s">
        <v>528</v>
      </c>
      <c r="C54" s="160">
        <v>0</v>
      </c>
      <c r="D54" s="160">
        <v>0</v>
      </c>
    </row>
    <row r="55" spans="1:4" x14ac:dyDescent="0.2">
      <c r="A55" s="165">
        <v>5450</v>
      </c>
      <c r="B55" s="159" t="s">
        <v>529</v>
      </c>
      <c r="C55" s="160">
        <f>SUM(C56:C57)</f>
        <v>0</v>
      </c>
      <c r="D55" s="160">
        <f>SUM(D56:D57)</f>
        <v>0</v>
      </c>
    </row>
    <row r="56" spans="1:4" x14ac:dyDescent="0.2">
      <c r="A56" s="165">
        <v>5451</v>
      </c>
      <c r="B56" s="159" t="s">
        <v>362</v>
      </c>
      <c r="C56" s="160">
        <v>0</v>
      </c>
      <c r="D56" s="160">
        <v>0</v>
      </c>
    </row>
    <row r="57" spans="1:4" x14ac:dyDescent="0.2">
      <c r="A57" s="165">
        <v>5452</v>
      </c>
      <c r="B57" s="159" t="s">
        <v>363</v>
      </c>
      <c r="C57" s="160">
        <v>0</v>
      </c>
      <c r="D57" s="160">
        <v>0</v>
      </c>
    </row>
    <row r="58" spans="1:4" x14ac:dyDescent="0.2">
      <c r="A58" s="168">
        <v>5500</v>
      </c>
      <c r="B58" s="169" t="s">
        <v>364</v>
      </c>
      <c r="C58" s="170">
        <f>C59+C68+C71+C77</f>
        <v>0</v>
      </c>
      <c r="D58" s="170">
        <f>D59+D68+D71+D77</f>
        <v>1097027.6499999999</v>
      </c>
    </row>
    <row r="59" spans="1:4" x14ac:dyDescent="0.2">
      <c r="A59" s="165">
        <v>5510</v>
      </c>
      <c r="B59" s="159" t="s">
        <v>365</v>
      </c>
      <c r="C59" s="160">
        <f>SUM(C60:C67)</f>
        <v>0</v>
      </c>
      <c r="D59" s="160">
        <f>SUM(D60:D67)</f>
        <v>1097027.6499999999</v>
      </c>
    </row>
    <row r="60" spans="1:4" x14ac:dyDescent="0.2">
      <c r="A60" s="165">
        <v>5511</v>
      </c>
      <c r="B60" s="159" t="s">
        <v>366</v>
      </c>
      <c r="C60" s="160">
        <v>0</v>
      </c>
      <c r="D60" s="160">
        <v>0</v>
      </c>
    </row>
    <row r="61" spans="1:4" x14ac:dyDescent="0.2">
      <c r="A61" s="165">
        <v>5512</v>
      </c>
      <c r="B61" s="159" t="s">
        <v>367</v>
      </c>
      <c r="C61" s="160">
        <v>0</v>
      </c>
      <c r="D61" s="160">
        <v>0</v>
      </c>
    </row>
    <row r="62" spans="1:4" x14ac:dyDescent="0.2">
      <c r="A62" s="165">
        <v>5513</v>
      </c>
      <c r="B62" s="159" t="s">
        <v>368</v>
      </c>
      <c r="C62" s="160">
        <v>0</v>
      </c>
      <c r="D62" s="160">
        <v>0</v>
      </c>
    </row>
    <row r="63" spans="1:4" x14ac:dyDescent="0.2">
      <c r="A63" s="165">
        <v>5514</v>
      </c>
      <c r="B63" s="159" t="s">
        <v>369</v>
      </c>
      <c r="C63" s="160">
        <v>0</v>
      </c>
      <c r="D63" s="160">
        <v>0</v>
      </c>
    </row>
    <row r="64" spans="1:4" x14ac:dyDescent="0.2">
      <c r="A64" s="165">
        <v>5515</v>
      </c>
      <c r="B64" s="159" t="s">
        <v>370</v>
      </c>
      <c r="C64" s="160">
        <v>0</v>
      </c>
      <c r="D64" s="160">
        <v>1046269.25</v>
      </c>
    </row>
    <row r="65" spans="1:4" x14ac:dyDescent="0.2">
      <c r="A65" s="165">
        <v>5516</v>
      </c>
      <c r="B65" s="159" t="s">
        <v>371</v>
      </c>
      <c r="C65" s="160">
        <v>0</v>
      </c>
      <c r="D65" s="160">
        <v>0</v>
      </c>
    </row>
    <row r="66" spans="1:4" x14ac:dyDescent="0.2">
      <c r="A66" s="165">
        <v>5517</v>
      </c>
      <c r="B66" s="159" t="s">
        <v>372</v>
      </c>
      <c r="C66" s="160">
        <v>0</v>
      </c>
      <c r="D66" s="160">
        <v>0</v>
      </c>
    </row>
    <row r="67" spans="1:4" x14ac:dyDescent="0.2">
      <c r="A67" s="165">
        <v>5518</v>
      </c>
      <c r="B67" s="159" t="s">
        <v>44</v>
      </c>
      <c r="C67" s="160">
        <v>0</v>
      </c>
      <c r="D67" s="160">
        <v>50758.400000000001</v>
      </c>
    </row>
    <row r="68" spans="1:4" x14ac:dyDescent="0.2">
      <c r="A68" s="184">
        <v>5520</v>
      </c>
      <c r="B68" s="185" t="s">
        <v>43</v>
      </c>
      <c r="C68" s="186">
        <f>SUM(C69:C70)</f>
        <v>0</v>
      </c>
      <c r="D68" s="186">
        <f>SUM(D69:D70)</f>
        <v>0</v>
      </c>
    </row>
    <row r="69" spans="1:4" x14ac:dyDescent="0.2">
      <c r="A69" s="164">
        <v>5521</v>
      </c>
      <c r="B69" s="157" t="s">
        <v>373</v>
      </c>
      <c r="C69" s="158">
        <v>0</v>
      </c>
      <c r="D69" s="158">
        <v>0</v>
      </c>
    </row>
    <row r="70" spans="1:4" x14ac:dyDescent="0.2">
      <c r="A70" s="165">
        <v>5522</v>
      </c>
      <c r="B70" s="159" t="s">
        <v>374</v>
      </c>
      <c r="C70" s="160">
        <v>0</v>
      </c>
      <c r="D70" s="160">
        <v>0</v>
      </c>
    </row>
    <row r="71" spans="1:4" x14ac:dyDescent="0.2">
      <c r="A71" s="165">
        <v>5530</v>
      </c>
      <c r="B71" s="159" t="s">
        <v>375</v>
      </c>
      <c r="C71" s="160">
        <f>SUM(C72:C76)</f>
        <v>0</v>
      </c>
      <c r="D71" s="160">
        <f>SUM(D72:D76)</f>
        <v>0</v>
      </c>
    </row>
    <row r="72" spans="1:4" x14ac:dyDescent="0.2">
      <c r="A72" s="165">
        <v>5531</v>
      </c>
      <c r="B72" s="159" t="s">
        <v>376</v>
      </c>
      <c r="C72" s="160">
        <v>0</v>
      </c>
      <c r="D72" s="160">
        <v>0</v>
      </c>
    </row>
    <row r="73" spans="1:4" x14ac:dyDescent="0.2">
      <c r="A73" s="165">
        <v>5532</v>
      </c>
      <c r="B73" s="159" t="s">
        <v>377</v>
      </c>
      <c r="C73" s="160">
        <v>0</v>
      </c>
      <c r="D73" s="160">
        <v>0</v>
      </c>
    </row>
    <row r="74" spans="1:4" x14ac:dyDescent="0.2">
      <c r="A74" s="165">
        <v>5533</v>
      </c>
      <c r="B74" s="159" t="s">
        <v>378</v>
      </c>
      <c r="C74" s="160">
        <v>0</v>
      </c>
      <c r="D74" s="160">
        <v>0</v>
      </c>
    </row>
    <row r="75" spans="1:4" x14ac:dyDescent="0.2">
      <c r="A75" s="165">
        <v>5534</v>
      </c>
      <c r="B75" s="159" t="s">
        <v>379</v>
      </c>
      <c r="C75" s="160">
        <v>0</v>
      </c>
      <c r="D75" s="160">
        <v>0</v>
      </c>
    </row>
    <row r="76" spans="1:4" x14ac:dyDescent="0.2">
      <c r="A76" s="165">
        <v>5535</v>
      </c>
      <c r="B76" s="159" t="s">
        <v>380</v>
      </c>
      <c r="C76" s="160">
        <v>0</v>
      </c>
      <c r="D76" s="160">
        <v>0</v>
      </c>
    </row>
    <row r="77" spans="1:4" x14ac:dyDescent="0.2">
      <c r="A77" s="165">
        <v>5590</v>
      </c>
      <c r="B77" s="159" t="s">
        <v>381</v>
      </c>
      <c r="C77" s="160">
        <f>SUM(C78:C85)</f>
        <v>0</v>
      </c>
      <c r="D77" s="160">
        <f>SUM(D78:D85)</f>
        <v>0</v>
      </c>
    </row>
    <row r="78" spans="1:4" x14ac:dyDescent="0.2">
      <c r="A78" s="165">
        <v>5591</v>
      </c>
      <c r="B78" s="159" t="s">
        <v>382</v>
      </c>
      <c r="C78" s="160">
        <v>0</v>
      </c>
      <c r="D78" s="160">
        <v>0</v>
      </c>
    </row>
    <row r="79" spans="1:4" x14ac:dyDescent="0.2">
      <c r="A79" s="165">
        <v>5592</v>
      </c>
      <c r="B79" s="159" t="s">
        <v>383</v>
      </c>
      <c r="C79" s="160">
        <v>0</v>
      </c>
      <c r="D79" s="160">
        <v>0</v>
      </c>
    </row>
    <row r="80" spans="1:4" x14ac:dyDescent="0.2">
      <c r="A80" s="165">
        <v>5593</v>
      </c>
      <c r="B80" s="159" t="s">
        <v>384</v>
      </c>
      <c r="C80" s="160">
        <v>0</v>
      </c>
      <c r="D80" s="160">
        <v>0</v>
      </c>
    </row>
    <row r="81" spans="1:4" x14ac:dyDescent="0.2">
      <c r="A81" s="165">
        <v>5594</v>
      </c>
      <c r="B81" s="159" t="s">
        <v>385</v>
      </c>
      <c r="C81" s="160">
        <v>0</v>
      </c>
      <c r="D81" s="160">
        <v>0</v>
      </c>
    </row>
    <row r="82" spans="1:4" x14ac:dyDescent="0.2">
      <c r="A82" s="165">
        <v>5595</v>
      </c>
      <c r="B82" s="159" t="s">
        <v>386</v>
      </c>
      <c r="C82" s="160">
        <v>0</v>
      </c>
      <c r="D82" s="160">
        <v>0</v>
      </c>
    </row>
    <row r="83" spans="1:4" x14ac:dyDescent="0.2">
      <c r="A83" s="165">
        <v>5596</v>
      </c>
      <c r="B83" s="159" t="s">
        <v>281</v>
      </c>
      <c r="C83" s="160">
        <v>0</v>
      </c>
      <c r="D83" s="160">
        <v>0</v>
      </c>
    </row>
    <row r="84" spans="1:4" x14ac:dyDescent="0.2">
      <c r="A84" s="165">
        <v>5597</v>
      </c>
      <c r="B84" s="159" t="s">
        <v>387</v>
      </c>
      <c r="C84" s="160">
        <v>0</v>
      </c>
      <c r="D84" s="160">
        <v>0</v>
      </c>
    </row>
    <row r="85" spans="1:4" x14ac:dyDescent="0.2">
      <c r="A85" s="165">
        <v>5599</v>
      </c>
      <c r="B85" s="159" t="s">
        <v>388</v>
      </c>
      <c r="C85" s="160">
        <v>0</v>
      </c>
      <c r="D85" s="160">
        <v>0</v>
      </c>
    </row>
    <row r="86" spans="1:4" x14ac:dyDescent="0.2">
      <c r="A86" s="168">
        <v>5600</v>
      </c>
      <c r="B86" s="169" t="s">
        <v>42</v>
      </c>
      <c r="C86" s="170">
        <f>C87</f>
        <v>0</v>
      </c>
      <c r="D86" s="170">
        <f>D87</f>
        <v>0</v>
      </c>
    </row>
    <row r="87" spans="1:4" x14ac:dyDescent="0.2">
      <c r="A87" s="165">
        <v>5610</v>
      </c>
      <c r="B87" s="159" t="s">
        <v>389</v>
      </c>
      <c r="C87" s="160">
        <f>C88</f>
        <v>0</v>
      </c>
      <c r="D87" s="160">
        <f>D88</f>
        <v>0</v>
      </c>
    </row>
    <row r="88" spans="1:4" x14ac:dyDescent="0.2">
      <c r="A88" s="165">
        <v>5611</v>
      </c>
      <c r="B88" s="159" t="s">
        <v>390</v>
      </c>
      <c r="C88" s="160">
        <v>0</v>
      </c>
      <c r="D88" s="160">
        <v>0</v>
      </c>
    </row>
    <row r="89" spans="1:4" x14ac:dyDescent="0.2">
      <c r="A89" s="187">
        <v>2110</v>
      </c>
      <c r="B89" s="188" t="s">
        <v>537</v>
      </c>
      <c r="C89" s="189">
        <f>SUM(C90:C94)</f>
        <v>0</v>
      </c>
      <c r="D89" s="189">
        <f>SUM(D90:D94)</f>
        <v>1412896.1</v>
      </c>
    </row>
    <row r="90" spans="1:4" x14ac:dyDescent="0.2">
      <c r="A90" s="164">
        <v>2111</v>
      </c>
      <c r="B90" s="157" t="s">
        <v>538</v>
      </c>
      <c r="C90" s="158">
        <v>0</v>
      </c>
      <c r="D90" s="158">
        <v>0</v>
      </c>
    </row>
    <row r="91" spans="1:4" x14ac:dyDescent="0.2">
      <c r="A91" s="165">
        <v>2112</v>
      </c>
      <c r="B91" s="159" t="s">
        <v>539</v>
      </c>
      <c r="C91" s="160">
        <v>0</v>
      </c>
      <c r="D91" s="160">
        <v>405742.23</v>
      </c>
    </row>
    <row r="92" spans="1:4" x14ac:dyDescent="0.2">
      <c r="A92" s="165">
        <v>2112</v>
      </c>
      <c r="B92" s="159" t="s">
        <v>540</v>
      </c>
      <c r="C92" s="160">
        <v>0</v>
      </c>
      <c r="D92" s="160">
        <v>346954.25</v>
      </c>
    </row>
    <row r="93" spans="1:4" x14ac:dyDescent="0.2">
      <c r="A93" s="165">
        <v>2115</v>
      </c>
      <c r="B93" s="159" t="s">
        <v>541</v>
      </c>
      <c r="C93" s="160">
        <v>0</v>
      </c>
      <c r="D93" s="160">
        <v>660199.62</v>
      </c>
    </row>
    <row r="94" spans="1:4" x14ac:dyDescent="0.2">
      <c r="A94" s="165">
        <v>2114</v>
      </c>
      <c r="B94" s="159" t="s">
        <v>542</v>
      </c>
      <c r="C94" s="160">
        <v>0</v>
      </c>
      <c r="D94" s="160">
        <v>0</v>
      </c>
    </row>
    <row r="95" spans="1:4" x14ac:dyDescent="0.2">
      <c r="A95" s="165"/>
      <c r="B95" s="177" t="s">
        <v>543</v>
      </c>
      <c r="C95" s="170">
        <f>+C96</f>
        <v>849700</v>
      </c>
      <c r="D95" s="170">
        <f>+D96</f>
        <v>3085736.04</v>
      </c>
    </row>
    <row r="96" spans="1:4" s="40" customFormat="1" x14ac:dyDescent="0.2">
      <c r="A96" s="178">
        <v>3100</v>
      </c>
      <c r="B96" s="190" t="s">
        <v>558</v>
      </c>
      <c r="C96" s="191">
        <f>SUM(C97:C100)</f>
        <v>849700</v>
      </c>
      <c r="D96" s="191">
        <f>SUM(D97:D100)</f>
        <v>3085736.04</v>
      </c>
    </row>
    <row r="97" spans="1:4" s="40" customFormat="1" x14ac:dyDescent="0.2">
      <c r="A97" s="181"/>
      <c r="B97" s="192" t="s">
        <v>559</v>
      </c>
      <c r="C97" s="193">
        <v>849700</v>
      </c>
      <c r="D97" s="193">
        <v>3085736.04</v>
      </c>
    </row>
    <row r="98" spans="1:4" s="40" customFormat="1" x14ac:dyDescent="0.2">
      <c r="A98" s="181"/>
      <c r="B98" s="192" t="s">
        <v>560</v>
      </c>
      <c r="C98" s="193">
        <v>0</v>
      </c>
      <c r="D98" s="193">
        <v>0</v>
      </c>
    </row>
    <row r="99" spans="1:4" s="40" customFormat="1" x14ac:dyDescent="0.2">
      <c r="A99" s="181"/>
      <c r="B99" s="192" t="s">
        <v>561</v>
      </c>
      <c r="C99" s="193">
        <v>0</v>
      </c>
      <c r="D99" s="193">
        <v>0</v>
      </c>
    </row>
    <row r="100" spans="1:4" s="40" customFormat="1" x14ac:dyDescent="0.2">
      <c r="A100" s="181"/>
      <c r="B100" s="192" t="s">
        <v>562</v>
      </c>
      <c r="C100" s="193">
        <v>0</v>
      </c>
      <c r="D100" s="193">
        <v>0</v>
      </c>
    </row>
    <row r="101" spans="1:4" s="40" customFormat="1" x14ac:dyDescent="0.2">
      <c r="A101" s="181"/>
      <c r="B101" s="194" t="s">
        <v>563</v>
      </c>
      <c r="C101" s="180">
        <f>+C102</f>
        <v>0</v>
      </c>
      <c r="D101" s="180">
        <f>+D102</f>
        <v>187057.82</v>
      </c>
    </row>
    <row r="102" spans="1:4" s="40" customFormat="1" x14ac:dyDescent="0.2">
      <c r="A102" s="178">
        <v>1270</v>
      </c>
      <c r="B102" s="195" t="s">
        <v>180</v>
      </c>
      <c r="C102" s="191">
        <f>+C103</f>
        <v>0</v>
      </c>
      <c r="D102" s="191">
        <f>+D103</f>
        <v>187057.82</v>
      </c>
    </row>
    <row r="103" spans="1:4" s="40" customFormat="1" x14ac:dyDescent="0.2">
      <c r="A103" s="181">
        <v>1273</v>
      </c>
      <c r="B103" s="182" t="s">
        <v>564</v>
      </c>
      <c r="C103" s="193">
        <v>0</v>
      </c>
      <c r="D103" s="193">
        <v>187057.82</v>
      </c>
    </row>
    <row r="104" spans="1:4" s="40" customFormat="1" x14ac:dyDescent="0.2">
      <c r="A104" s="181"/>
      <c r="B104" s="194" t="s">
        <v>565</v>
      </c>
      <c r="C104" s="180">
        <f>+C105+C107</f>
        <v>2815.32</v>
      </c>
      <c r="D104" s="180">
        <f>+D105+D107</f>
        <v>0.88</v>
      </c>
    </row>
    <row r="105" spans="1:4" s="40" customFormat="1" x14ac:dyDescent="0.2">
      <c r="A105" s="178">
        <v>4300</v>
      </c>
      <c r="B105" s="190" t="s">
        <v>566</v>
      </c>
      <c r="C105" s="191">
        <f>+C106</f>
        <v>2815.32</v>
      </c>
      <c r="D105" s="196">
        <f>+D106</f>
        <v>0.88</v>
      </c>
    </row>
    <row r="106" spans="1:4" s="40" customFormat="1" x14ac:dyDescent="0.2">
      <c r="A106" s="181">
        <v>4399</v>
      </c>
      <c r="B106" s="192" t="s">
        <v>278</v>
      </c>
      <c r="C106" s="193">
        <v>2815.32</v>
      </c>
      <c r="D106" s="193">
        <v>0.88</v>
      </c>
    </row>
    <row r="107" spans="1:4" x14ac:dyDescent="0.2">
      <c r="A107" s="168">
        <v>1120</v>
      </c>
      <c r="B107" s="197" t="s">
        <v>544</v>
      </c>
      <c r="C107" s="170">
        <f>SUM(C108:C116)</f>
        <v>0</v>
      </c>
      <c r="D107" s="170">
        <f>SUM(D108:D116)</f>
        <v>0</v>
      </c>
    </row>
    <row r="108" spans="1:4" x14ac:dyDescent="0.2">
      <c r="A108" s="165">
        <v>1124</v>
      </c>
      <c r="B108" s="198" t="s">
        <v>545</v>
      </c>
      <c r="C108" s="199">
        <v>0</v>
      </c>
      <c r="D108" s="160">
        <v>0</v>
      </c>
    </row>
    <row r="109" spans="1:4" x14ac:dyDescent="0.2">
      <c r="A109" s="165">
        <v>1124</v>
      </c>
      <c r="B109" s="198" t="s">
        <v>546</v>
      </c>
      <c r="C109" s="199">
        <v>0</v>
      </c>
      <c r="D109" s="160">
        <v>0</v>
      </c>
    </row>
    <row r="110" spans="1:4" x14ac:dyDescent="0.2">
      <c r="A110" s="165">
        <v>1124</v>
      </c>
      <c r="B110" s="198" t="s">
        <v>547</v>
      </c>
      <c r="C110" s="199">
        <v>0</v>
      </c>
      <c r="D110" s="160">
        <v>0</v>
      </c>
    </row>
    <row r="111" spans="1:4" x14ac:dyDescent="0.2">
      <c r="A111" s="165">
        <v>1124</v>
      </c>
      <c r="B111" s="198" t="s">
        <v>548</v>
      </c>
      <c r="C111" s="199">
        <v>0</v>
      </c>
      <c r="D111" s="160">
        <v>0</v>
      </c>
    </row>
    <row r="112" spans="1:4" x14ac:dyDescent="0.2">
      <c r="A112" s="165">
        <v>1124</v>
      </c>
      <c r="B112" s="198" t="s">
        <v>549</v>
      </c>
      <c r="C112" s="160">
        <v>0</v>
      </c>
      <c r="D112" s="160">
        <v>0</v>
      </c>
    </row>
    <row r="113" spans="1:4" x14ac:dyDescent="0.2">
      <c r="A113" s="184">
        <v>1124</v>
      </c>
      <c r="B113" s="200" t="s">
        <v>550</v>
      </c>
      <c r="C113" s="186">
        <v>0</v>
      </c>
      <c r="D113" s="186">
        <v>0</v>
      </c>
    </row>
    <row r="114" spans="1:4" x14ac:dyDescent="0.2">
      <c r="A114" s="164">
        <v>1122</v>
      </c>
      <c r="B114" s="201" t="s">
        <v>551</v>
      </c>
      <c r="C114" s="158">
        <v>0</v>
      </c>
      <c r="D114" s="158">
        <v>0</v>
      </c>
    </row>
    <row r="115" spans="1:4" x14ac:dyDescent="0.2">
      <c r="A115" s="165">
        <v>1122</v>
      </c>
      <c r="B115" s="198" t="s">
        <v>552</v>
      </c>
      <c r="C115" s="199">
        <v>0</v>
      </c>
      <c r="D115" s="160">
        <v>0</v>
      </c>
    </row>
    <row r="116" spans="1:4" x14ac:dyDescent="0.2">
      <c r="A116" s="165">
        <v>1122</v>
      </c>
      <c r="B116" s="198" t="s">
        <v>553</v>
      </c>
      <c r="C116" s="160">
        <v>0</v>
      </c>
      <c r="D116" s="160">
        <v>0</v>
      </c>
    </row>
    <row r="117" spans="1:4" x14ac:dyDescent="0.2">
      <c r="A117" s="165"/>
      <c r="B117" s="202" t="s">
        <v>554</v>
      </c>
      <c r="C117" s="170">
        <f>C42+C43+C95-C101-C104</f>
        <v>3221725.25</v>
      </c>
      <c r="D117" s="170">
        <f>D42+D43+D95-D101-D104</f>
        <v>9689171.2899999972</v>
      </c>
    </row>
    <row r="119" spans="1:4" ht="12.75" x14ac:dyDescent="0.2">
      <c r="A119" s="166" t="s">
        <v>532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rintOptions horizontalCentered="1"/>
  <pageMargins left="0.51181102362204722" right="0.51181102362204722" top="0.51181102362204722" bottom="0.51181102362204722" header="0.31496062992125984" footer="0.31496062992125984"/>
  <pageSetup scale="9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22"/>
  <sheetViews>
    <sheetView showGridLines="0" zoomScale="115" zoomScaleNormal="115" workbookViewId="0">
      <selection activeCell="F35" sqref="F35"/>
    </sheetView>
  </sheetViews>
  <sheetFormatPr baseColWidth="10" defaultColWidth="11.42578125" defaultRowHeight="11.25" x14ac:dyDescent="0.2"/>
  <cols>
    <col min="1" max="1" width="3.42578125" style="27" customWidth="1"/>
    <col min="2" max="2" width="63.140625" style="27" customWidth="1"/>
    <col min="3" max="3" width="17.5703125" style="27" customWidth="1"/>
    <col min="4" max="16384" width="11.42578125" style="27"/>
  </cols>
  <sheetData>
    <row r="1" spans="1:3" s="25" customFormat="1" x14ac:dyDescent="0.25">
      <c r="A1" s="60" t="s">
        <v>575</v>
      </c>
      <c r="B1" s="61"/>
      <c r="C1" s="62"/>
    </row>
    <row r="2" spans="1:3" s="25" customFormat="1" x14ac:dyDescent="0.25">
      <c r="A2" s="63" t="s">
        <v>520</v>
      </c>
      <c r="B2" s="64"/>
      <c r="C2" s="65"/>
    </row>
    <row r="3" spans="1:3" s="25" customFormat="1" x14ac:dyDescent="0.25">
      <c r="A3" s="63" t="s">
        <v>576</v>
      </c>
      <c r="B3" s="66"/>
      <c r="C3" s="65"/>
    </row>
    <row r="4" spans="1:3" s="28" customFormat="1" x14ac:dyDescent="0.2">
      <c r="A4" s="67" t="s">
        <v>521</v>
      </c>
      <c r="B4" s="68"/>
      <c r="C4" s="69"/>
    </row>
    <row r="5" spans="1:3" s="26" customFormat="1" x14ac:dyDescent="0.2">
      <c r="A5" s="205" t="s">
        <v>442</v>
      </c>
      <c r="B5" s="206"/>
      <c r="C5" s="207">
        <v>14704654.300000001</v>
      </c>
    </row>
    <row r="6" spans="1:3" x14ac:dyDescent="0.2">
      <c r="A6" s="226"/>
      <c r="B6" s="227"/>
      <c r="C6" s="228"/>
    </row>
    <row r="7" spans="1:3" x14ac:dyDescent="0.2">
      <c r="A7" s="209" t="s">
        <v>443</v>
      </c>
      <c r="B7" s="208"/>
      <c r="C7" s="210">
        <f>SUM(C8:C13)</f>
        <v>0</v>
      </c>
    </row>
    <row r="8" spans="1:3" x14ac:dyDescent="0.2">
      <c r="A8" s="211" t="s">
        <v>444</v>
      </c>
      <c r="B8" s="212" t="s">
        <v>268</v>
      </c>
      <c r="C8" s="213">
        <v>0</v>
      </c>
    </row>
    <row r="9" spans="1:3" x14ac:dyDescent="0.2">
      <c r="A9" s="214" t="s">
        <v>445</v>
      </c>
      <c r="B9" s="215" t="s">
        <v>454</v>
      </c>
      <c r="C9" s="213">
        <v>0</v>
      </c>
    </row>
    <row r="10" spans="1:3" x14ac:dyDescent="0.2">
      <c r="A10" s="214" t="s">
        <v>446</v>
      </c>
      <c r="B10" s="215" t="s">
        <v>276</v>
      </c>
      <c r="C10" s="213">
        <v>0</v>
      </c>
    </row>
    <row r="11" spans="1:3" x14ac:dyDescent="0.2">
      <c r="A11" s="214" t="s">
        <v>447</v>
      </c>
      <c r="B11" s="215" t="s">
        <v>277</v>
      </c>
      <c r="C11" s="213">
        <v>0</v>
      </c>
    </row>
    <row r="12" spans="1:3" x14ac:dyDescent="0.2">
      <c r="A12" s="214" t="s">
        <v>448</v>
      </c>
      <c r="B12" s="215" t="s">
        <v>278</v>
      </c>
      <c r="C12" s="213">
        <v>0</v>
      </c>
    </row>
    <row r="13" spans="1:3" x14ac:dyDescent="0.2">
      <c r="A13" s="216" t="s">
        <v>449</v>
      </c>
      <c r="B13" s="217" t="s">
        <v>450</v>
      </c>
      <c r="C13" s="213">
        <v>0</v>
      </c>
    </row>
    <row r="14" spans="1:3" x14ac:dyDescent="0.2">
      <c r="A14" s="222"/>
      <c r="B14" s="218"/>
      <c r="C14" s="213"/>
    </row>
    <row r="15" spans="1:3" x14ac:dyDescent="0.2">
      <c r="A15" s="209" t="s">
        <v>45</v>
      </c>
      <c r="B15" s="208"/>
      <c r="C15" s="210">
        <f>SUM(C16:C18)</f>
        <v>849700</v>
      </c>
    </row>
    <row r="16" spans="1:3" x14ac:dyDescent="0.2">
      <c r="A16" s="219">
        <v>3.1</v>
      </c>
      <c r="B16" s="215" t="s">
        <v>453</v>
      </c>
      <c r="C16" s="213">
        <v>0</v>
      </c>
    </row>
    <row r="17" spans="1:3" x14ac:dyDescent="0.2">
      <c r="A17" s="220">
        <v>3.2</v>
      </c>
      <c r="B17" s="215" t="s">
        <v>451</v>
      </c>
      <c r="C17" s="213">
        <v>0</v>
      </c>
    </row>
    <row r="18" spans="1:3" x14ac:dyDescent="0.2">
      <c r="A18" s="220">
        <v>3.3</v>
      </c>
      <c r="B18" s="217" t="s">
        <v>452</v>
      </c>
      <c r="C18" s="221">
        <v>849700</v>
      </c>
    </row>
    <row r="19" spans="1:3" x14ac:dyDescent="0.2">
      <c r="A19" s="226"/>
      <c r="B19" s="229"/>
      <c r="C19" s="230"/>
    </row>
    <row r="20" spans="1:3" x14ac:dyDescent="0.2">
      <c r="A20" s="223" t="s">
        <v>567</v>
      </c>
      <c r="B20" s="224"/>
      <c r="C20" s="225">
        <f>C5+C7-C15</f>
        <v>13854954.300000001</v>
      </c>
    </row>
    <row r="21" spans="1:3" x14ac:dyDescent="0.2">
      <c r="C21" s="55"/>
    </row>
    <row r="22" spans="1:3" x14ac:dyDescent="0.2">
      <c r="A22" s="27" t="s">
        <v>532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41"/>
  <sheetViews>
    <sheetView showGridLines="0" zoomScale="130" zoomScaleNormal="130" workbookViewId="0">
      <selection activeCell="F38" sqref="F38"/>
    </sheetView>
  </sheetViews>
  <sheetFormatPr baseColWidth="10" defaultColWidth="11.42578125" defaultRowHeight="11.25" x14ac:dyDescent="0.2"/>
  <cols>
    <col min="1" max="1" width="3.5703125" style="27" customWidth="1"/>
    <col min="2" max="2" width="62.140625" style="27" customWidth="1"/>
    <col min="3" max="3" width="17.5703125" style="27" customWidth="1"/>
    <col min="4" max="16384" width="11.42578125" style="27"/>
  </cols>
  <sheetData>
    <row r="1" spans="1:3" s="29" customFormat="1" x14ac:dyDescent="0.25">
      <c r="A1" s="70" t="s">
        <v>575</v>
      </c>
      <c r="B1" s="71"/>
      <c r="C1" s="72"/>
    </row>
    <row r="2" spans="1:3" s="29" customFormat="1" x14ac:dyDescent="0.25">
      <c r="A2" s="73" t="s">
        <v>522</v>
      </c>
      <c r="B2" s="74"/>
      <c r="C2" s="75"/>
    </row>
    <row r="3" spans="1:3" s="29" customFormat="1" x14ac:dyDescent="0.25">
      <c r="A3" s="73" t="s">
        <v>576</v>
      </c>
      <c r="B3" s="76"/>
      <c r="C3" s="75"/>
    </row>
    <row r="4" spans="1:3" s="30" customFormat="1" x14ac:dyDescent="0.2">
      <c r="A4" s="67" t="s">
        <v>521</v>
      </c>
      <c r="B4" s="68"/>
      <c r="C4" s="69"/>
    </row>
    <row r="5" spans="1:3" x14ac:dyDescent="0.2">
      <c r="A5" s="205" t="s">
        <v>455</v>
      </c>
      <c r="B5" s="206"/>
      <c r="C5" s="232">
        <v>12565191.310000001</v>
      </c>
    </row>
    <row r="6" spans="1:3" x14ac:dyDescent="0.2">
      <c r="A6" s="226"/>
      <c r="B6" s="227"/>
      <c r="C6" s="228"/>
    </row>
    <row r="7" spans="1:3" x14ac:dyDescent="0.2">
      <c r="A7" s="209" t="s">
        <v>456</v>
      </c>
      <c r="B7" s="208"/>
      <c r="C7" s="210">
        <f>SUM(C8:C28)</f>
        <v>1179736.52</v>
      </c>
    </row>
    <row r="8" spans="1:3" x14ac:dyDescent="0.2">
      <c r="A8" s="233">
        <v>2.1</v>
      </c>
      <c r="B8" s="212" t="s">
        <v>296</v>
      </c>
      <c r="C8" s="234">
        <v>0</v>
      </c>
    </row>
    <row r="9" spans="1:3" x14ac:dyDescent="0.2">
      <c r="A9" s="233">
        <v>2.2000000000000002</v>
      </c>
      <c r="B9" s="212" t="s">
        <v>293</v>
      </c>
      <c r="C9" s="234">
        <v>0</v>
      </c>
    </row>
    <row r="10" spans="1:3" x14ac:dyDescent="0.2">
      <c r="A10" s="235">
        <v>2.2999999999999998</v>
      </c>
      <c r="B10" s="236" t="s">
        <v>165</v>
      </c>
      <c r="C10" s="234">
        <v>762736.52</v>
      </c>
    </row>
    <row r="11" spans="1:3" x14ac:dyDescent="0.2">
      <c r="A11" s="235">
        <v>2.4</v>
      </c>
      <c r="B11" s="236" t="s">
        <v>166</v>
      </c>
      <c r="C11" s="234">
        <v>0</v>
      </c>
    </row>
    <row r="12" spans="1:3" x14ac:dyDescent="0.2">
      <c r="A12" s="235">
        <v>2.5</v>
      </c>
      <c r="B12" s="236" t="s">
        <v>167</v>
      </c>
      <c r="C12" s="234">
        <v>0</v>
      </c>
    </row>
    <row r="13" spans="1:3" x14ac:dyDescent="0.2">
      <c r="A13" s="235">
        <v>2.6</v>
      </c>
      <c r="B13" s="236" t="s">
        <v>168</v>
      </c>
      <c r="C13" s="234">
        <v>0</v>
      </c>
    </row>
    <row r="14" spans="1:3" x14ac:dyDescent="0.2">
      <c r="A14" s="235">
        <v>2.7</v>
      </c>
      <c r="B14" s="236" t="s">
        <v>169</v>
      </c>
      <c r="C14" s="234">
        <v>0</v>
      </c>
    </row>
    <row r="15" spans="1:3" x14ac:dyDescent="0.2">
      <c r="A15" s="235">
        <v>2.8</v>
      </c>
      <c r="B15" s="236" t="s">
        <v>170</v>
      </c>
      <c r="C15" s="234">
        <v>417000</v>
      </c>
    </row>
    <row r="16" spans="1:3" x14ac:dyDescent="0.2">
      <c r="A16" s="235">
        <v>2.9</v>
      </c>
      <c r="B16" s="236" t="s">
        <v>172</v>
      </c>
      <c r="C16" s="234">
        <v>0</v>
      </c>
    </row>
    <row r="17" spans="1:3" x14ac:dyDescent="0.2">
      <c r="A17" s="235" t="s">
        <v>457</v>
      </c>
      <c r="B17" s="236" t="s">
        <v>458</v>
      </c>
      <c r="C17" s="234">
        <v>0</v>
      </c>
    </row>
    <row r="18" spans="1:3" x14ac:dyDescent="0.2">
      <c r="A18" s="235" t="s">
        <v>483</v>
      </c>
      <c r="B18" s="236" t="s">
        <v>174</v>
      </c>
      <c r="C18" s="234">
        <v>0</v>
      </c>
    </row>
    <row r="19" spans="1:3" x14ac:dyDescent="0.2">
      <c r="A19" s="235" t="s">
        <v>484</v>
      </c>
      <c r="B19" s="236" t="s">
        <v>459</v>
      </c>
      <c r="C19" s="234">
        <v>0</v>
      </c>
    </row>
    <row r="20" spans="1:3" x14ac:dyDescent="0.2">
      <c r="A20" s="235" t="s">
        <v>485</v>
      </c>
      <c r="B20" s="236" t="s">
        <v>460</v>
      </c>
      <c r="C20" s="234">
        <v>0</v>
      </c>
    </row>
    <row r="21" spans="1:3" x14ac:dyDescent="0.2">
      <c r="A21" s="235" t="s">
        <v>486</v>
      </c>
      <c r="B21" s="236" t="s">
        <v>461</v>
      </c>
      <c r="C21" s="234">
        <v>0</v>
      </c>
    </row>
    <row r="22" spans="1:3" x14ac:dyDescent="0.2">
      <c r="A22" s="235" t="s">
        <v>462</v>
      </c>
      <c r="B22" s="236" t="s">
        <v>463</v>
      </c>
      <c r="C22" s="234">
        <v>0</v>
      </c>
    </row>
    <row r="23" spans="1:3" x14ac:dyDescent="0.2">
      <c r="A23" s="235" t="s">
        <v>464</v>
      </c>
      <c r="B23" s="236" t="s">
        <v>465</v>
      </c>
      <c r="C23" s="234">
        <v>0</v>
      </c>
    </row>
    <row r="24" spans="1:3" x14ac:dyDescent="0.2">
      <c r="A24" s="235" t="s">
        <v>466</v>
      </c>
      <c r="B24" s="236" t="s">
        <v>467</v>
      </c>
      <c r="C24" s="234">
        <v>0</v>
      </c>
    </row>
    <row r="25" spans="1:3" x14ac:dyDescent="0.2">
      <c r="A25" s="235" t="s">
        <v>468</v>
      </c>
      <c r="B25" s="236" t="s">
        <v>469</v>
      </c>
      <c r="C25" s="234">
        <v>0</v>
      </c>
    </row>
    <row r="26" spans="1:3" x14ac:dyDescent="0.2">
      <c r="A26" s="235" t="s">
        <v>470</v>
      </c>
      <c r="B26" s="236" t="s">
        <v>471</v>
      </c>
      <c r="C26" s="234">
        <v>0</v>
      </c>
    </row>
    <row r="27" spans="1:3" x14ac:dyDescent="0.2">
      <c r="A27" s="235" t="s">
        <v>472</v>
      </c>
      <c r="B27" s="236" t="s">
        <v>473</v>
      </c>
      <c r="C27" s="234">
        <v>0</v>
      </c>
    </row>
    <row r="28" spans="1:3" x14ac:dyDescent="0.2">
      <c r="A28" s="235" t="s">
        <v>474</v>
      </c>
      <c r="B28" s="212" t="s">
        <v>475</v>
      </c>
      <c r="C28" s="234">
        <v>0</v>
      </c>
    </row>
    <row r="29" spans="1:3" x14ac:dyDescent="0.2">
      <c r="A29" s="244"/>
      <c r="B29" s="231"/>
      <c r="C29" s="245"/>
    </row>
    <row r="30" spans="1:3" x14ac:dyDescent="0.2">
      <c r="A30" s="237" t="s">
        <v>476</v>
      </c>
      <c r="B30" s="238"/>
      <c r="C30" s="239">
        <f>SUM(C31:C37)</f>
        <v>94658.94</v>
      </c>
    </row>
    <row r="31" spans="1:3" x14ac:dyDescent="0.2">
      <c r="A31" s="235" t="s">
        <v>477</v>
      </c>
      <c r="B31" s="236" t="s">
        <v>365</v>
      </c>
      <c r="C31" s="234">
        <v>0</v>
      </c>
    </row>
    <row r="32" spans="1:3" x14ac:dyDescent="0.2">
      <c r="A32" s="235" t="s">
        <v>478</v>
      </c>
      <c r="B32" s="236" t="s">
        <v>43</v>
      </c>
      <c r="C32" s="234">
        <v>0</v>
      </c>
    </row>
    <row r="33" spans="1:5" x14ac:dyDescent="0.2">
      <c r="A33" s="235" t="s">
        <v>479</v>
      </c>
      <c r="B33" s="236" t="s">
        <v>375</v>
      </c>
      <c r="C33" s="234">
        <v>0</v>
      </c>
    </row>
    <row r="34" spans="1:5" x14ac:dyDescent="0.2">
      <c r="A34" s="235" t="s">
        <v>480</v>
      </c>
      <c r="B34" s="236" t="s">
        <v>381</v>
      </c>
      <c r="C34" s="234">
        <v>0</v>
      </c>
    </row>
    <row r="35" spans="1:5" x14ac:dyDescent="0.2">
      <c r="A35" s="235" t="s">
        <v>481</v>
      </c>
      <c r="B35" s="236" t="s">
        <v>389</v>
      </c>
      <c r="C35" s="234">
        <v>0</v>
      </c>
    </row>
    <row r="36" spans="1:5" x14ac:dyDescent="0.2">
      <c r="A36" s="235" t="s">
        <v>570</v>
      </c>
      <c r="B36" s="236" t="s">
        <v>293</v>
      </c>
      <c r="C36" s="234">
        <v>0</v>
      </c>
    </row>
    <row r="37" spans="1:5" x14ac:dyDescent="0.2">
      <c r="A37" s="235" t="s">
        <v>571</v>
      </c>
      <c r="B37" s="212" t="s">
        <v>482</v>
      </c>
      <c r="C37" s="240">
        <v>94658.94</v>
      </c>
    </row>
    <row r="38" spans="1:5" x14ac:dyDescent="0.2">
      <c r="A38" s="214"/>
      <c r="B38" s="241"/>
      <c r="C38" s="243"/>
    </row>
    <row r="39" spans="1:5" x14ac:dyDescent="0.2">
      <c r="A39" s="242" t="s">
        <v>568</v>
      </c>
      <c r="B39" s="224"/>
      <c r="C39" s="225">
        <f>C5-C7+C30</f>
        <v>11480113.73</v>
      </c>
      <c r="E39" s="55"/>
    </row>
    <row r="41" spans="1:5" ht="12.75" x14ac:dyDescent="0.2">
      <c r="A41" s="120" t="s">
        <v>532</v>
      </c>
      <c r="B41" s="120"/>
    </row>
  </sheetData>
  <mergeCells count="4">
    <mergeCell ref="A1:C1"/>
    <mergeCell ref="A2:C2"/>
    <mergeCell ref="A3:C3"/>
    <mergeCell ref="A4:C4"/>
  </mergeCells>
  <printOptions horizontalCentered="1"/>
  <pageMargins left="0.51181102362204722" right="0.51181102362204722" top="0.51181102362204722" bottom="0.51181102362204722" header="0.31496062992125984" footer="0.31496062992125984"/>
  <pageSetup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zoomScale="130" zoomScaleNormal="130" workbookViewId="0">
      <selection sqref="A1:F1"/>
    </sheetView>
  </sheetViews>
  <sheetFormatPr baseColWidth="10" defaultColWidth="9.140625" defaultRowHeight="11.25" x14ac:dyDescent="0.2"/>
  <cols>
    <col min="1" max="1" width="6.7109375" style="167" customWidth="1"/>
    <col min="2" max="2" width="50.28515625" style="20" customWidth="1"/>
    <col min="3" max="3" width="12.7109375" style="20" bestFit="1" customWidth="1"/>
    <col min="4" max="4" width="11.28515625" style="20" customWidth="1"/>
    <col min="5" max="5" width="13.28515625" style="20" customWidth="1"/>
    <col min="6" max="6" width="9.28515625" style="20" bestFit="1" customWidth="1"/>
    <col min="7" max="7" width="13.7109375" style="20" customWidth="1"/>
    <col min="8" max="8" width="9.28515625" style="20" bestFit="1" customWidth="1"/>
    <col min="9" max="9" width="11" style="20" bestFit="1" customWidth="1"/>
    <col min="10" max="10" width="11" style="20" customWidth="1"/>
    <col min="11" max="16384" width="9.140625" style="20"/>
  </cols>
  <sheetData>
    <row r="1" spans="1:10" ht="18.95" customHeight="1" x14ac:dyDescent="0.2">
      <c r="A1" s="59" t="s">
        <v>575</v>
      </c>
      <c r="B1" s="77"/>
      <c r="C1" s="77"/>
      <c r="D1" s="77"/>
      <c r="E1" s="77"/>
      <c r="F1" s="77"/>
      <c r="G1" s="18" t="s">
        <v>512</v>
      </c>
      <c r="H1" s="19">
        <v>2024</v>
      </c>
    </row>
    <row r="2" spans="1:10" ht="18.95" customHeight="1" x14ac:dyDescent="0.2">
      <c r="A2" s="59" t="s">
        <v>523</v>
      </c>
      <c r="B2" s="77"/>
      <c r="C2" s="77"/>
      <c r="D2" s="77"/>
      <c r="E2" s="77"/>
      <c r="F2" s="77"/>
      <c r="G2" s="18" t="s">
        <v>513</v>
      </c>
      <c r="H2" s="19" t="s">
        <v>515</v>
      </c>
    </row>
    <row r="3" spans="1:10" ht="18.95" customHeight="1" x14ac:dyDescent="0.2">
      <c r="A3" s="78" t="s">
        <v>576</v>
      </c>
      <c r="B3" s="79"/>
      <c r="C3" s="79"/>
      <c r="D3" s="79"/>
      <c r="E3" s="79"/>
      <c r="F3" s="79"/>
      <c r="G3" s="18" t="s">
        <v>514</v>
      </c>
      <c r="H3" s="19">
        <v>1</v>
      </c>
    </row>
    <row r="4" spans="1:10" x14ac:dyDescent="0.2">
      <c r="A4" s="161" t="s">
        <v>124</v>
      </c>
      <c r="B4" s="21"/>
      <c r="C4" s="21"/>
      <c r="D4" s="21"/>
      <c r="E4" s="21"/>
      <c r="F4" s="21"/>
      <c r="G4" s="21"/>
      <c r="H4" s="21"/>
    </row>
    <row r="6" spans="1:10" hidden="1" x14ac:dyDescent="0.2"/>
    <row r="7" spans="1:10" ht="22.5" x14ac:dyDescent="0.2">
      <c r="A7" s="247" t="s">
        <v>90</v>
      </c>
      <c r="B7" s="248" t="s">
        <v>413</v>
      </c>
      <c r="C7" s="246" t="s">
        <v>116</v>
      </c>
      <c r="D7" s="246" t="s">
        <v>414</v>
      </c>
      <c r="E7" s="246" t="s">
        <v>415</v>
      </c>
      <c r="F7" s="246" t="s">
        <v>115</v>
      </c>
      <c r="G7" s="246" t="s">
        <v>83</v>
      </c>
      <c r="H7" s="246" t="s">
        <v>118</v>
      </c>
      <c r="I7" s="246" t="s">
        <v>119</v>
      </c>
      <c r="J7" s="246" t="s">
        <v>120</v>
      </c>
    </row>
    <row r="8" spans="1:10" s="249" customFormat="1" x14ac:dyDescent="0.25">
      <c r="A8" s="251">
        <v>7000</v>
      </c>
      <c r="B8" s="252" t="s">
        <v>84</v>
      </c>
      <c r="C8" s="252"/>
      <c r="D8" s="252"/>
      <c r="E8" s="252"/>
      <c r="F8" s="252"/>
      <c r="G8" s="252"/>
      <c r="H8" s="252"/>
      <c r="I8" s="252"/>
      <c r="J8" s="252"/>
    </row>
    <row r="9" spans="1:10" s="250" customFormat="1" x14ac:dyDescent="0.25">
      <c r="A9" s="253">
        <v>7110</v>
      </c>
      <c r="B9" s="254" t="s">
        <v>83</v>
      </c>
      <c r="C9" s="255">
        <v>0</v>
      </c>
      <c r="D9" s="255">
        <v>0</v>
      </c>
      <c r="E9" s="255">
        <v>0</v>
      </c>
      <c r="F9" s="255">
        <f>C9+D9+E9</f>
        <v>0</v>
      </c>
      <c r="G9" s="254"/>
      <c r="H9" s="254"/>
      <c r="I9" s="254"/>
      <c r="J9" s="254"/>
    </row>
    <row r="10" spans="1:10" s="250" customFormat="1" x14ac:dyDescent="0.25">
      <c r="A10" s="253">
        <v>7120</v>
      </c>
      <c r="B10" s="254" t="s">
        <v>82</v>
      </c>
      <c r="C10" s="255">
        <v>0</v>
      </c>
      <c r="D10" s="255">
        <v>0</v>
      </c>
      <c r="E10" s="255">
        <v>0</v>
      </c>
      <c r="F10" s="255">
        <f t="shared" ref="F10:F33" si="0">C10+D10+E10</f>
        <v>0</v>
      </c>
      <c r="G10" s="254"/>
      <c r="H10" s="254"/>
      <c r="I10" s="254"/>
      <c r="J10" s="254"/>
    </row>
    <row r="11" spans="1:10" s="250" customFormat="1" x14ac:dyDescent="0.25">
      <c r="A11" s="253">
        <v>7130</v>
      </c>
      <c r="B11" s="254" t="s">
        <v>81</v>
      </c>
      <c r="C11" s="255">
        <v>0</v>
      </c>
      <c r="D11" s="255">
        <v>0</v>
      </c>
      <c r="E11" s="255">
        <v>0</v>
      </c>
      <c r="F11" s="255">
        <f t="shared" si="0"/>
        <v>0</v>
      </c>
      <c r="G11" s="254"/>
      <c r="H11" s="254"/>
      <c r="I11" s="254"/>
      <c r="J11" s="254"/>
    </row>
    <row r="12" spans="1:10" s="250" customFormat="1" ht="22.5" x14ac:dyDescent="0.25">
      <c r="A12" s="253">
        <v>7140</v>
      </c>
      <c r="B12" s="254" t="s">
        <v>80</v>
      </c>
      <c r="C12" s="255">
        <v>0</v>
      </c>
      <c r="D12" s="255">
        <v>0</v>
      </c>
      <c r="E12" s="255">
        <v>0</v>
      </c>
      <c r="F12" s="255">
        <f t="shared" si="0"/>
        <v>0</v>
      </c>
      <c r="G12" s="254"/>
      <c r="H12" s="254"/>
      <c r="I12" s="254"/>
      <c r="J12" s="254"/>
    </row>
    <row r="13" spans="1:10" s="250" customFormat="1" ht="22.5" x14ac:dyDescent="0.25">
      <c r="A13" s="253">
        <v>7150</v>
      </c>
      <c r="B13" s="254" t="s">
        <v>79</v>
      </c>
      <c r="C13" s="255">
        <v>0</v>
      </c>
      <c r="D13" s="255">
        <v>0</v>
      </c>
      <c r="E13" s="255">
        <v>0</v>
      </c>
      <c r="F13" s="255">
        <f t="shared" si="0"/>
        <v>0</v>
      </c>
      <c r="G13" s="254"/>
      <c r="H13" s="254"/>
      <c r="I13" s="254"/>
      <c r="J13" s="254"/>
    </row>
    <row r="14" spans="1:10" s="250" customFormat="1" x14ac:dyDescent="0.25">
      <c r="A14" s="253">
        <v>7160</v>
      </c>
      <c r="B14" s="254" t="s">
        <v>78</v>
      </c>
      <c r="C14" s="255">
        <v>0</v>
      </c>
      <c r="D14" s="255">
        <v>0</v>
      </c>
      <c r="E14" s="255">
        <v>0</v>
      </c>
      <c r="F14" s="255">
        <f t="shared" si="0"/>
        <v>0</v>
      </c>
      <c r="G14" s="254"/>
      <c r="H14" s="254"/>
      <c r="I14" s="254"/>
      <c r="J14" s="254"/>
    </row>
    <row r="15" spans="1:10" s="250" customFormat="1" ht="22.5" x14ac:dyDescent="0.25">
      <c r="A15" s="253">
        <v>7210</v>
      </c>
      <c r="B15" s="254" t="s">
        <v>77</v>
      </c>
      <c r="C15" s="255">
        <v>0</v>
      </c>
      <c r="D15" s="255">
        <v>0</v>
      </c>
      <c r="E15" s="255">
        <v>0</v>
      </c>
      <c r="F15" s="255">
        <f t="shared" si="0"/>
        <v>0</v>
      </c>
      <c r="G15" s="254"/>
      <c r="H15" s="254"/>
      <c r="I15" s="254"/>
      <c r="J15" s="254"/>
    </row>
    <row r="16" spans="1:10" s="250" customFormat="1" ht="22.5" x14ac:dyDescent="0.25">
      <c r="A16" s="253">
        <v>7220</v>
      </c>
      <c r="B16" s="254" t="s">
        <v>76</v>
      </c>
      <c r="C16" s="255">
        <v>0</v>
      </c>
      <c r="D16" s="255">
        <v>0</v>
      </c>
      <c r="E16" s="255">
        <v>0</v>
      </c>
      <c r="F16" s="255">
        <f t="shared" si="0"/>
        <v>0</v>
      </c>
      <c r="G16" s="254"/>
      <c r="H16" s="254"/>
      <c r="I16" s="254"/>
      <c r="J16" s="254"/>
    </row>
    <row r="17" spans="1:10" s="250" customFormat="1" x14ac:dyDescent="0.25">
      <c r="A17" s="253">
        <v>7230</v>
      </c>
      <c r="B17" s="254" t="s">
        <v>75</v>
      </c>
      <c r="C17" s="255">
        <v>0</v>
      </c>
      <c r="D17" s="255">
        <v>0</v>
      </c>
      <c r="E17" s="255">
        <v>0</v>
      </c>
      <c r="F17" s="255">
        <f t="shared" si="0"/>
        <v>0</v>
      </c>
      <c r="G17" s="254"/>
      <c r="H17" s="254"/>
      <c r="I17" s="254"/>
      <c r="J17" s="254"/>
    </row>
    <row r="18" spans="1:10" s="250" customFormat="1" ht="22.5" x14ac:dyDescent="0.25">
      <c r="A18" s="253">
        <v>7240</v>
      </c>
      <c r="B18" s="254" t="s">
        <v>74</v>
      </c>
      <c r="C18" s="255">
        <v>0</v>
      </c>
      <c r="D18" s="255">
        <v>0</v>
      </c>
      <c r="E18" s="255">
        <v>0</v>
      </c>
      <c r="F18" s="255">
        <f t="shared" si="0"/>
        <v>0</v>
      </c>
      <c r="G18" s="254"/>
      <c r="H18" s="254"/>
      <c r="I18" s="254"/>
      <c r="J18" s="254"/>
    </row>
    <row r="19" spans="1:10" s="250" customFormat="1" ht="22.5" x14ac:dyDescent="0.25">
      <c r="A19" s="253">
        <v>7250</v>
      </c>
      <c r="B19" s="254" t="s">
        <v>73</v>
      </c>
      <c r="C19" s="255">
        <v>0</v>
      </c>
      <c r="D19" s="255">
        <v>0</v>
      </c>
      <c r="E19" s="255">
        <v>0</v>
      </c>
      <c r="F19" s="255">
        <f t="shared" si="0"/>
        <v>0</v>
      </c>
      <c r="G19" s="254"/>
      <c r="H19" s="254"/>
      <c r="I19" s="254"/>
      <c r="J19" s="254"/>
    </row>
    <row r="20" spans="1:10" s="250" customFormat="1" ht="22.5" x14ac:dyDescent="0.25">
      <c r="A20" s="253">
        <v>7260</v>
      </c>
      <c r="B20" s="254" t="s">
        <v>72</v>
      </c>
      <c r="C20" s="255">
        <v>0</v>
      </c>
      <c r="D20" s="255">
        <v>0</v>
      </c>
      <c r="E20" s="255">
        <v>0</v>
      </c>
      <c r="F20" s="255">
        <f t="shared" si="0"/>
        <v>0</v>
      </c>
      <c r="G20" s="254"/>
      <c r="H20" s="254"/>
      <c r="I20" s="254"/>
      <c r="J20" s="254"/>
    </row>
    <row r="21" spans="1:10" s="250" customFormat="1" x14ac:dyDescent="0.25">
      <c r="A21" s="253">
        <v>7310</v>
      </c>
      <c r="B21" s="254" t="s">
        <v>71</v>
      </c>
      <c r="C21" s="255">
        <v>0</v>
      </c>
      <c r="D21" s="255">
        <v>0</v>
      </c>
      <c r="E21" s="255">
        <v>0</v>
      </c>
      <c r="F21" s="255">
        <f t="shared" si="0"/>
        <v>0</v>
      </c>
      <c r="G21" s="254"/>
      <c r="H21" s="254"/>
      <c r="I21" s="254"/>
      <c r="J21" s="254"/>
    </row>
    <row r="22" spans="1:10" s="250" customFormat="1" x14ac:dyDescent="0.25">
      <c r="A22" s="253">
        <v>7320</v>
      </c>
      <c r="B22" s="254" t="s">
        <v>70</v>
      </c>
      <c r="C22" s="255">
        <v>0</v>
      </c>
      <c r="D22" s="255">
        <v>0</v>
      </c>
      <c r="E22" s="255">
        <v>0</v>
      </c>
      <c r="F22" s="255">
        <f t="shared" si="0"/>
        <v>0</v>
      </c>
      <c r="G22" s="254"/>
      <c r="H22" s="254"/>
      <c r="I22" s="254"/>
      <c r="J22" s="254"/>
    </row>
    <row r="23" spans="1:10" s="250" customFormat="1" x14ac:dyDescent="0.25">
      <c r="A23" s="253">
        <v>7330</v>
      </c>
      <c r="B23" s="254" t="s">
        <v>69</v>
      </c>
      <c r="C23" s="255">
        <v>0</v>
      </c>
      <c r="D23" s="255">
        <v>0</v>
      </c>
      <c r="E23" s="255">
        <v>0</v>
      </c>
      <c r="F23" s="255">
        <f t="shared" si="0"/>
        <v>0</v>
      </c>
      <c r="G23" s="254"/>
      <c r="H23" s="254"/>
      <c r="I23" s="254"/>
      <c r="J23" s="254"/>
    </row>
    <row r="24" spans="1:10" s="250" customFormat="1" x14ac:dyDescent="0.25">
      <c r="A24" s="253">
        <v>7340</v>
      </c>
      <c r="B24" s="254" t="s">
        <v>68</v>
      </c>
      <c r="C24" s="255">
        <v>0</v>
      </c>
      <c r="D24" s="255">
        <v>0</v>
      </c>
      <c r="E24" s="255">
        <v>0</v>
      </c>
      <c r="F24" s="255">
        <f t="shared" si="0"/>
        <v>0</v>
      </c>
      <c r="G24" s="254"/>
      <c r="H24" s="254"/>
      <c r="I24" s="254"/>
      <c r="J24" s="254"/>
    </row>
    <row r="25" spans="1:10" s="250" customFormat="1" ht="22.5" x14ac:dyDescent="0.25">
      <c r="A25" s="253">
        <v>7350</v>
      </c>
      <c r="B25" s="254" t="s">
        <v>67</v>
      </c>
      <c r="C25" s="255">
        <v>0</v>
      </c>
      <c r="D25" s="255">
        <v>0</v>
      </c>
      <c r="E25" s="255">
        <v>0</v>
      </c>
      <c r="F25" s="255">
        <f t="shared" si="0"/>
        <v>0</v>
      </c>
      <c r="G25" s="254"/>
      <c r="H25" s="254"/>
      <c r="I25" s="254"/>
      <c r="J25" s="254"/>
    </row>
    <row r="26" spans="1:10" s="250" customFormat="1" ht="22.5" x14ac:dyDescent="0.25">
      <c r="A26" s="253">
        <v>7360</v>
      </c>
      <c r="B26" s="254" t="s">
        <v>66</v>
      </c>
      <c r="C26" s="255">
        <v>0</v>
      </c>
      <c r="D26" s="255">
        <v>0</v>
      </c>
      <c r="E26" s="255">
        <v>0</v>
      </c>
      <c r="F26" s="255">
        <f t="shared" si="0"/>
        <v>0</v>
      </c>
      <c r="G26" s="254"/>
      <c r="H26" s="254"/>
      <c r="I26" s="254"/>
      <c r="J26" s="254"/>
    </row>
    <row r="27" spans="1:10" s="250" customFormat="1" x14ac:dyDescent="0.25">
      <c r="A27" s="253">
        <v>7410</v>
      </c>
      <c r="B27" s="254" t="s">
        <v>65</v>
      </c>
      <c r="C27" s="255">
        <v>0</v>
      </c>
      <c r="D27" s="255">
        <v>0</v>
      </c>
      <c r="E27" s="255">
        <v>0</v>
      </c>
      <c r="F27" s="255">
        <f t="shared" si="0"/>
        <v>0</v>
      </c>
      <c r="G27" s="254"/>
      <c r="H27" s="254"/>
      <c r="I27" s="254"/>
      <c r="J27" s="254"/>
    </row>
    <row r="28" spans="1:10" s="250" customFormat="1" x14ac:dyDescent="0.25">
      <c r="A28" s="253">
        <v>7420</v>
      </c>
      <c r="B28" s="254" t="s">
        <v>64</v>
      </c>
      <c r="C28" s="255">
        <v>0</v>
      </c>
      <c r="D28" s="255">
        <v>0</v>
      </c>
      <c r="E28" s="255">
        <v>0</v>
      </c>
      <c r="F28" s="255">
        <f t="shared" si="0"/>
        <v>0</v>
      </c>
      <c r="G28" s="254"/>
      <c r="H28" s="254"/>
      <c r="I28" s="254"/>
      <c r="J28" s="254"/>
    </row>
    <row r="29" spans="1:10" s="250" customFormat="1" ht="22.5" x14ac:dyDescent="0.25">
      <c r="A29" s="253">
        <v>7510</v>
      </c>
      <c r="B29" s="254" t="s">
        <v>63</v>
      </c>
      <c r="C29" s="255">
        <v>0</v>
      </c>
      <c r="D29" s="255">
        <v>0</v>
      </c>
      <c r="E29" s="255">
        <v>0</v>
      </c>
      <c r="F29" s="255">
        <f t="shared" si="0"/>
        <v>0</v>
      </c>
      <c r="G29" s="254"/>
      <c r="H29" s="254"/>
      <c r="I29" s="254"/>
      <c r="J29" s="254"/>
    </row>
    <row r="30" spans="1:10" s="250" customFormat="1" ht="22.5" x14ac:dyDescent="0.25">
      <c r="A30" s="253">
        <v>7520</v>
      </c>
      <c r="B30" s="254" t="s">
        <v>62</v>
      </c>
      <c r="C30" s="255">
        <v>0</v>
      </c>
      <c r="D30" s="255">
        <v>0</v>
      </c>
      <c r="E30" s="255">
        <v>0</v>
      </c>
      <c r="F30" s="255">
        <f t="shared" si="0"/>
        <v>0</v>
      </c>
      <c r="G30" s="254"/>
      <c r="H30" s="254"/>
      <c r="I30" s="254"/>
      <c r="J30" s="254"/>
    </row>
    <row r="31" spans="1:10" s="250" customFormat="1" x14ac:dyDescent="0.25">
      <c r="A31" s="253">
        <v>7610</v>
      </c>
      <c r="B31" s="254" t="s">
        <v>61</v>
      </c>
      <c r="C31" s="255">
        <v>0</v>
      </c>
      <c r="D31" s="255">
        <v>0</v>
      </c>
      <c r="E31" s="255">
        <v>0</v>
      </c>
      <c r="F31" s="255">
        <f t="shared" si="0"/>
        <v>0</v>
      </c>
      <c r="G31" s="254"/>
      <c r="H31" s="254"/>
      <c r="I31" s="254"/>
      <c r="J31" s="254"/>
    </row>
    <row r="32" spans="1:10" s="250" customFormat="1" x14ac:dyDescent="0.25">
      <c r="A32" s="253">
        <v>7620</v>
      </c>
      <c r="B32" s="254" t="s">
        <v>60</v>
      </c>
      <c r="C32" s="255">
        <v>0</v>
      </c>
      <c r="D32" s="255">
        <v>0</v>
      </c>
      <c r="E32" s="255">
        <v>0</v>
      </c>
      <c r="F32" s="255">
        <f t="shared" si="0"/>
        <v>0</v>
      </c>
      <c r="G32" s="254"/>
      <c r="H32" s="254"/>
      <c r="I32" s="254"/>
      <c r="J32" s="254"/>
    </row>
    <row r="33" spans="1:10" s="250" customFormat="1" x14ac:dyDescent="0.25">
      <c r="A33" s="253">
        <v>7630</v>
      </c>
      <c r="B33" s="254" t="s">
        <v>59</v>
      </c>
      <c r="C33" s="255">
        <v>0</v>
      </c>
      <c r="D33" s="255">
        <v>0</v>
      </c>
      <c r="E33" s="255">
        <v>0</v>
      </c>
      <c r="F33" s="255">
        <f t="shared" si="0"/>
        <v>0</v>
      </c>
      <c r="G33" s="254"/>
      <c r="H33" s="254"/>
      <c r="I33" s="254"/>
      <c r="J33" s="254"/>
    </row>
    <row r="34" spans="1:10" s="250" customFormat="1" x14ac:dyDescent="0.25">
      <c r="A34" s="253">
        <v>7640</v>
      </c>
      <c r="B34" s="254" t="s">
        <v>58</v>
      </c>
      <c r="C34" s="255">
        <v>0</v>
      </c>
      <c r="D34" s="255">
        <v>0</v>
      </c>
      <c r="E34" s="255">
        <v>0</v>
      </c>
      <c r="F34" s="255">
        <f t="shared" ref="F34" si="1">C34+D34+E34</f>
        <v>0</v>
      </c>
      <c r="G34" s="254"/>
      <c r="H34" s="254"/>
      <c r="I34" s="254"/>
      <c r="J34" s="254"/>
    </row>
    <row r="35" spans="1:10" s="249" customFormat="1" x14ac:dyDescent="0.2">
      <c r="A35" s="256">
        <v>8000</v>
      </c>
      <c r="B35" s="257" t="s">
        <v>57</v>
      </c>
      <c r="C35" s="257"/>
      <c r="D35" s="40"/>
      <c r="E35" s="40"/>
      <c r="F35" s="40"/>
      <c r="G35" s="40"/>
      <c r="H35" s="40"/>
      <c r="I35" s="40"/>
      <c r="J35" s="40"/>
    </row>
    <row r="36" spans="1:10" x14ac:dyDescent="0.2">
      <c r="C36" s="23"/>
      <c r="D36" s="23"/>
      <c r="E36" s="23"/>
      <c r="F36" s="23"/>
    </row>
    <row r="37" spans="1:10" ht="25.5" customHeight="1" x14ac:dyDescent="0.2">
      <c r="B37" s="258" t="str">
        <f>A1</f>
        <v>PROCURADURIA AMBIENTAL Y DE ORDENAMIENTO TERRITORIAL DEL ESTADO DE GTO.</v>
      </c>
      <c r="C37" s="259"/>
      <c r="D37" s="23"/>
      <c r="E37" s="23"/>
      <c r="F37" s="23"/>
    </row>
    <row r="38" spans="1:10" x14ac:dyDescent="0.2">
      <c r="B38" s="63" t="s">
        <v>572</v>
      </c>
      <c r="C38" s="65"/>
      <c r="D38" s="23"/>
      <c r="E38" s="23"/>
      <c r="F38" s="23"/>
    </row>
    <row r="39" spans="1:10" x14ac:dyDescent="0.2">
      <c r="B39" s="63" t="str">
        <f>A3</f>
        <v>Correspondiente del 1 de Enero al 31 de Marzo de 2024</v>
      </c>
      <c r="C39" s="65"/>
      <c r="D39" s="23"/>
      <c r="E39" s="23"/>
      <c r="F39" s="23"/>
    </row>
    <row r="40" spans="1:10" ht="4.5" customHeight="1" x14ac:dyDescent="0.2">
      <c r="B40" s="44"/>
      <c r="C40" s="45"/>
      <c r="D40" s="23"/>
      <c r="E40" s="23"/>
      <c r="F40" s="23"/>
    </row>
    <row r="41" spans="1:10" x14ac:dyDescent="0.2">
      <c r="B41" s="46" t="s">
        <v>413</v>
      </c>
      <c r="C41" s="53">
        <f>H1</f>
        <v>2024</v>
      </c>
      <c r="D41" s="23"/>
      <c r="E41" s="23"/>
      <c r="F41" s="23"/>
    </row>
    <row r="42" spans="1:10" x14ac:dyDescent="0.2">
      <c r="B42" s="47" t="s">
        <v>56</v>
      </c>
      <c r="C42" s="48">
        <v>61586906.759999998</v>
      </c>
      <c r="D42" s="23"/>
      <c r="E42" s="23"/>
      <c r="F42" s="23"/>
    </row>
    <row r="43" spans="1:10" x14ac:dyDescent="0.2">
      <c r="B43" s="47" t="s">
        <v>55</v>
      </c>
      <c r="C43" s="48">
        <v>-51241238.060000002</v>
      </c>
      <c r="D43" s="23"/>
      <c r="E43" s="23"/>
      <c r="F43" s="23"/>
    </row>
    <row r="44" spans="1:10" x14ac:dyDescent="0.2">
      <c r="B44" s="47" t="s">
        <v>54</v>
      </c>
      <c r="C44" s="48">
        <v>4358985.5999999996</v>
      </c>
      <c r="D44" s="23"/>
      <c r="E44" s="23"/>
      <c r="F44" s="23"/>
    </row>
    <row r="45" spans="1:10" x14ac:dyDescent="0.2">
      <c r="B45" s="47" t="s">
        <v>53</v>
      </c>
      <c r="C45" s="48">
        <v>0</v>
      </c>
      <c r="D45" s="23"/>
      <c r="E45" s="23"/>
      <c r="F45" s="23"/>
    </row>
    <row r="46" spans="1:10" x14ac:dyDescent="0.2">
      <c r="B46" s="47" t="s">
        <v>52</v>
      </c>
      <c r="C46" s="48">
        <v>-14704654.300000001</v>
      </c>
      <c r="D46" s="23"/>
      <c r="E46" s="23"/>
      <c r="F46" s="23"/>
    </row>
    <row r="47" spans="1:10" x14ac:dyDescent="0.2">
      <c r="B47" s="49"/>
      <c r="C47" s="50"/>
      <c r="D47" s="23"/>
      <c r="E47" s="23"/>
      <c r="F47" s="23"/>
    </row>
    <row r="48" spans="1:10" ht="20.25" customHeight="1" x14ac:dyDescent="0.2">
      <c r="B48" s="258" t="str">
        <f>A1</f>
        <v>PROCURADURIA AMBIENTAL Y DE ORDENAMIENTO TERRITORIAL DEL ESTADO DE GTO.</v>
      </c>
      <c r="C48" s="259"/>
    </row>
    <row r="49" spans="2:3" x14ac:dyDescent="0.2">
      <c r="B49" s="63" t="s">
        <v>573</v>
      </c>
      <c r="C49" s="65"/>
    </row>
    <row r="50" spans="2:3" x14ac:dyDescent="0.2">
      <c r="B50" s="63" t="str">
        <f>A3</f>
        <v>Correspondiente del 1 de Enero al 31 de Marzo de 2024</v>
      </c>
      <c r="C50" s="65"/>
    </row>
    <row r="51" spans="2:3" ht="4.5" customHeight="1" x14ac:dyDescent="0.2">
      <c r="B51" s="44"/>
      <c r="C51" s="45"/>
    </row>
    <row r="52" spans="2:3" x14ac:dyDescent="0.2">
      <c r="B52" s="51" t="s">
        <v>413</v>
      </c>
      <c r="C52" s="53">
        <f>H1</f>
        <v>2024</v>
      </c>
    </row>
    <row r="53" spans="2:3" x14ac:dyDescent="0.2">
      <c r="B53" s="47" t="s">
        <v>51</v>
      </c>
      <c r="C53" s="52">
        <v>-61586906.759999998</v>
      </c>
    </row>
    <row r="54" spans="2:3" x14ac:dyDescent="0.2">
      <c r="B54" s="47" t="s">
        <v>50</v>
      </c>
      <c r="C54" s="52">
        <v>51516383.030000001</v>
      </c>
    </row>
    <row r="55" spans="2:3" x14ac:dyDescent="0.2">
      <c r="B55" s="47" t="s">
        <v>574</v>
      </c>
      <c r="C55" s="52">
        <v>-4358985.5999999996</v>
      </c>
    </row>
    <row r="56" spans="2:3" x14ac:dyDescent="0.2">
      <c r="B56" s="47" t="s">
        <v>49</v>
      </c>
      <c r="C56" s="52">
        <v>1864318.02</v>
      </c>
    </row>
    <row r="57" spans="2:3" x14ac:dyDescent="0.2">
      <c r="B57" s="47" t="s">
        <v>48</v>
      </c>
      <c r="C57" s="52">
        <v>0</v>
      </c>
    </row>
    <row r="58" spans="2:3" x14ac:dyDescent="0.2">
      <c r="B58" s="47" t="s">
        <v>47</v>
      </c>
      <c r="C58" s="52">
        <v>0</v>
      </c>
    </row>
    <row r="59" spans="2:3" x14ac:dyDescent="0.2">
      <c r="B59" s="47" t="s">
        <v>46</v>
      </c>
      <c r="C59" s="52">
        <v>12565191.310000001</v>
      </c>
    </row>
    <row r="61" spans="2:3" x14ac:dyDescent="0.2">
      <c r="B61" s="43" t="s">
        <v>532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rintOptions horizontalCentered="1"/>
  <pageMargins left="0.51181102362204722" right="0.51181102362204722" top="0.59055118110236227" bottom="0.59055118110236227" header="0.31496062992125984" footer="0.31496062992125984"/>
  <pageSetup scale="85" orientation="landscape" r:id="rId1"/>
  <rowBreaks count="1" manualBreakCount="1">
    <brk id="3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ACT!Títulos_a_imprimir</vt:lpstr>
      <vt:lpstr>EFE!Títulos_a_imprimir</vt:lpstr>
      <vt:lpstr>ESF!Títulos_a_imprimir</vt:lpstr>
      <vt:lpstr>Memoria!Títulos_a_imprimir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2024-04-18T22:27:43Z</cp:lastPrinted>
  <dcterms:created xsi:type="dcterms:W3CDTF">2012-12-11T20:36:24Z</dcterms:created>
  <dcterms:modified xsi:type="dcterms:W3CDTF">2024-04-18T22:30:37Z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