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  <c r="G12" i="4" l="1"/>
  <c r="G10" i="4"/>
  <c r="D12" i="4"/>
  <c r="D10" i="4"/>
  <c r="G36" i="4" l="1"/>
  <c r="G35" i="4" s="1"/>
  <c r="D36" i="4"/>
  <c r="D35" i="4" s="1"/>
  <c r="F35" i="4"/>
  <c r="E35" i="4"/>
  <c r="C35" i="4"/>
  <c r="B35" i="4"/>
  <c r="G29" i="4"/>
  <c r="D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D19" i="4" s="1"/>
  <c r="G21" i="4"/>
  <c r="D21" i="4"/>
  <c r="G20" i="4"/>
  <c r="D20" i="4"/>
  <c r="F19" i="4"/>
  <c r="E19" i="4"/>
  <c r="C19" i="4"/>
  <c r="B19" i="4"/>
  <c r="E38" i="4" l="1"/>
  <c r="C38" i="4"/>
  <c r="B38" i="4"/>
  <c r="F38" i="4"/>
  <c r="G19" i="4"/>
  <c r="D38" i="4"/>
  <c r="G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<sst xmlns="http://schemas.openxmlformats.org/spreadsheetml/2006/main" count="50" uniqueCount="29">
  <si>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</si>
  <si>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</si>
  <si>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</si>
  <si>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</si>
  <si>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</si>
  <si>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</si>
  <si>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</si>
  <si>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</si>
  <si>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</si>
  <si>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</si>
  <si>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</si>
  <si>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</si>
  <si>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</si>
  <si>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</si>
  <si>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</si>
  <si>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</si>
  <si>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</si>
  <si>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</si>
  <si>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</si>
  <si>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</si>
  <si>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</si>
  <si>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</si>
  <si>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</si>
  <si>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</si>
  <si>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</si>
  <si>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</si>
  <si>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</si>
  <si>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</si>
  <si>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PROCURADURIA AMBIENTAL Y DE ORDENAMIENTO TERRITORIAL DEL ESTADO DE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</si>
</sst>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4" fontId="7" fillId="0" borderId="3" xfId="8" applyNumberFormat="1" applyFont="1" applyBorder="1" applyAlignment="1" applyProtection="1">
      <alignment vertical="top"/>
      <protection locked="0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8" fillId="0" borderId="10" xfId="8" applyFont="1" applyBorder="1" applyAlignment="1">
      <alignment horizontal="left" vertical="top"/>
    </xf>
    <xf numFmtId="4" fontId="8" fillId="0" borderId="11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0" fontId="8" fillId="0" borderId="15" xfId="8" applyFont="1" applyBorder="1" applyAlignment="1">
      <alignment horizontal="left" vertical="top" wrapText="1"/>
    </xf>
    <xf numFmtId="4" fontId="8" fillId="0" borderId="13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0" fontId="8" fillId="0" borderId="15" xfId="8" applyFont="1" applyBorder="1" applyAlignment="1">
      <alignment vertical="top"/>
    </xf>
    <xf numFmtId="4" fontId="7" fillId="0" borderId="16" xfId="8" applyNumberFormat="1" applyFont="1" applyBorder="1" applyAlignment="1" applyProtection="1">
      <alignment vertical="top"/>
      <protection locked="0"/>
    </xf>
    <xf numFmtId="4" fontId="7" fillId="0" borderId="17" xfId="8" applyNumberFormat="1" applyFont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18" xfId="8" applyNumberFormat="1" applyFont="1" applyBorder="1" applyAlignment="1" applyProtection="1">
      <alignment vertical="top"/>
      <protection locked="0"/>
    </xf>
    <xf numFmtId="4" fontId="8" fillId="0" borderId="19" xfId="8" applyNumberFormat="1" applyFont="1" applyBorder="1" applyAlignment="1" applyProtection="1">
      <alignment vertical="top"/>
      <protection locked="0"/>
    </xf>
    <xf numFmtId="0" fontId="7" fillId="0" borderId="15" xfId="8" applyFont="1" applyBorder="1" applyAlignment="1">
      <alignment horizontal="left" vertical="top" wrapText="1" indent="1"/>
    </xf>
    <xf numFmtId="0" fontId="7" fillId="0" borderId="15" xfId="8" applyFont="1" applyBorder="1" applyAlignment="1">
      <alignment horizontal="left" vertical="top" wrapText="1"/>
    </xf>
    <xf numFmtId="0" fontId="7" fillId="0" borderId="20" xfId="8" applyFont="1" applyBorder="1" applyAlignment="1">
      <alignment horizontal="left" vertical="top" wrapText="1" indent="1"/>
    </xf>
    <xf numFmtId="0" fontId="8" fillId="0" borderId="4" xfId="8" applyFont="1" applyBorder="1" applyAlignment="1">
      <alignment horizontal="center" vertical="top" wrapText="1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0" fontId="3" fillId="0" borderId="10" xfId="8" applyFont="1" applyBorder="1" applyAlignment="1" applyProtection="1">
      <alignment horizontal="left" vertical="top" wrapText="1" indent="1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0" fontId="7" fillId="0" borderId="15" xfId="8" applyFont="1" applyBorder="1" applyAlignment="1" applyProtection="1">
      <alignment horizontal="left" vertical="top" wrapText="1" indent="1"/>
      <protection locked="0"/>
    </xf>
    <xf numFmtId="0" fontId="3" fillId="0" borderId="15" xfId="8" applyFont="1" applyBorder="1" applyAlignment="1" applyProtection="1">
      <alignment horizontal="left" vertical="top" wrapText="1" indent="1"/>
      <protection locked="0"/>
    </xf>
    <xf numFmtId="0" fontId="3" fillId="0" borderId="20" xfId="8" applyFont="1" applyBorder="1" applyAlignment="1" applyProtection="1">
      <alignment vertical="top"/>
      <protection locked="0"/>
    </xf>
    <xf numFmtId="4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7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2228850</xdr:colOff>
      <xdr:row>48</xdr:row>
      <xdr:rowOff>9525</xdr:rowOff>
    </xdr:from>
    <xdr:to>
      <xdr:col>5</xdr:col>
      <xdr:colOff>386878</xdr:colOff>
      <xdr:row>53</xdr:row>
      <xdr:rowOff>45023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8610600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6" zoomScale="115" zoomScaleNormal="115" zoomScaleSheetLayoutView="85" workbookViewId="0">
      <selection activeCell="D45" sqref="D45"/>
    </sheetView>
  </sheetViews>
  <sheetFormatPr baseColWidth="10" defaultColWidth="12" defaultRowHeight="11.25" x14ac:dyDescent="0.2"/>
  <cols>
    <col min="1" max="1" width="68.664062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8.75" customHeight="1" x14ac:dyDescent="0.2">
      <c r="A1" s="50" t="s">
        <v>28</v>
      </c>
      <c r="B1" s="51"/>
      <c r="C1" s="51"/>
      <c r="D1" s="51"/>
      <c r="E1" s="51"/>
      <c r="F1" s="51"/>
      <c r="G1" s="52"/>
    </row>
    <row r="2" spans="1:7" s="3" customFormat="1" x14ac:dyDescent="0.2">
      <c r="A2" s="13"/>
      <c r="B2" s="55" t="s">
        <v>22</v>
      </c>
      <c r="C2" s="56"/>
      <c r="D2" s="56"/>
      <c r="E2" s="56"/>
      <c r="F2" s="57"/>
      <c r="G2" s="53" t="s">
        <v>4</v>
      </c>
    </row>
    <row r="3" spans="1:7" s="1" customFormat="1" ht="24.95" customHeight="1" x14ac:dyDescent="0.2">
      <c r="A3" s="15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4"/>
    </row>
    <row r="4" spans="1:7" x14ac:dyDescent="0.2">
      <c r="A4" s="41" t="s">
        <v>5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3">
        <v>0</v>
      </c>
    </row>
    <row r="5" spans="1:7" x14ac:dyDescent="0.2">
      <c r="A5" s="44" t="s">
        <v>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40">
        <v>0</v>
      </c>
    </row>
    <row r="6" spans="1:7" x14ac:dyDescent="0.2">
      <c r="A6" s="45" t="s">
        <v>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40">
        <v>0</v>
      </c>
    </row>
    <row r="7" spans="1:7" x14ac:dyDescent="0.2">
      <c r="A7" s="45" t="s">
        <v>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40">
        <v>0</v>
      </c>
    </row>
    <row r="8" spans="1:7" x14ac:dyDescent="0.2">
      <c r="A8" s="35" t="s">
        <v>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40">
        <v>0</v>
      </c>
    </row>
    <row r="9" spans="1:7" x14ac:dyDescent="0.2">
      <c r="A9" s="44" t="s">
        <v>10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</row>
    <row r="10" spans="1:7" x14ac:dyDescent="0.2">
      <c r="A10" s="45" t="s">
        <v>11</v>
      </c>
      <c r="B10" s="39">
        <v>90000</v>
      </c>
      <c r="C10" s="39">
        <v>1762545.66</v>
      </c>
      <c r="D10" s="39">
        <f t="shared" ref="D10:D12" si="0">B10+C10</f>
        <v>1852545.66</v>
      </c>
      <c r="E10" s="39">
        <v>16635.560000000001</v>
      </c>
      <c r="F10" s="39">
        <v>16635.560000000001</v>
      </c>
      <c r="G10" s="40">
        <f t="shared" ref="G10:G12" si="1">F10-B10</f>
        <v>-73364.44</v>
      </c>
    </row>
    <row r="11" spans="1:7" ht="22.5" x14ac:dyDescent="0.2">
      <c r="A11" s="45" t="s">
        <v>18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40">
        <v>0</v>
      </c>
    </row>
    <row r="12" spans="1:7" ht="22.5" x14ac:dyDescent="0.2">
      <c r="A12" s="45" t="s">
        <v>12</v>
      </c>
      <c r="B12" s="39">
        <v>62225841.539999999</v>
      </c>
      <c r="C12" s="39">
        <v>5872495.9199999999</v>
      </c>
      <c r="D12" s="39">
        <f t="shared" si="0"/>
        <v>68098337.459999993</v>
      </c>
      <c r="E12" s="39">
        <v>48208143.509999998</v>
      </c>
      <c r="F12" s="39">
        <v>48208143.509999998</v>
      </c>
      <c r="G12" s="40">
        <f t="shared" si="1"/>
        <v>-14017698.030000001</v>
      </c>
    </row>
    <row r="13" spans="1:7" x14ac:dyDescent="0.2">
      <c r="A13" s="45" t="s">
        <v>13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40">
        <v>0</v>
      </c>
    </row>
    <row r="14" spans="1:7" ht="6" customHeight="1" x14ac:dyDescent="0.2">
      <c r="A14" s="46"/>
      <c r="B14" s="47"/>
      <c r="C14" s="47"/>
      <c r="D14" s="47"/>
      <c r="E14" s="47"/>
      <c r="F14" s="47"/>
      <c r="G14" s="48"/>
    </row>
    <row r="15" spans="1:7" x14ac:dyDescent="0.2">
      <c r="A15" s="19" t="s">
        <v>14</v>
      </c>
      <c r="B15" s="18">
        <f>SUM(B4:B13)</f>
        <v>62315841.539999999</v>
      </c>
      <c r="C15" s="18">
        <f t="shared" ref="C15:G15" si="2">SUM(C4:C13)</f>
        <v>7635041.5800000001</v>
      </c>
      <c r="D15" s="18">
        <f t="shared" si="2"/>
        <v>69950883.11999999</v>
      </c>
      <c r="E15" s="18">
        <f t="shared" si="2"/>
        <v>48224779.07</v>
      </c>
      <c r="F15" s="18">
        <f t="shared" si="2"/>
        <v>48224779.07</v>
      </c>
      <c r="G15" s="18">
        <f t="shared" si="2"/>
        <v>-14091062.470000001</v>
      </c>
    </row>
    <row r="16" spans="1:7" x14ac:dyDescent="0.2">
      <c r="A16" s="7"/>
      <c r="B16" s="8"/>
      <c r="C16" s="8"/>
      <c r="D16" s="10"/>
      <c r="E16" s="9" t="s">
        <v>27</v>
      </c>
      <c r="F16" s="11"/>
      <c r="G16" s="14">
        <v>0</v>
      </c>
    </row>
    <row r="17" spans="1:7" ht="10.5" customHeight="1" x14ac:dyDescent="0.2">
      <c r="A17" s="16"/>
      <c r="B17" s="55" t="s">
        <v>22</v>
      </c>
      <c r="C17" s="56"/>
      <c r="D17" s="56"/>
      <c r="E17" s="56"/>
      <c r="F17" s="57"/>
      <c r="G17" s="53" t="s">
        <v>4</v>
      </c>
    </row>
    <row r="18" spans="1:7" ht="22.5" x14ac:dyDescent="0.2">
      <c r="A18" s="17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4"/>
    </row>
    <row r="19" spans="1:7" x14ac:dyDescent="0.2">
      <c r="A19" s="20" t="s">
        <v>15</v>
      </c>
      <c r="B19" s="21">
        <f t="shared" ref="B19:G19" si="3">SUM(B20+B21+B22+B23+B24+B25+B26+B27)</f>
        <v>0</v>
      </c>
      <c r="C19" s="21">
        <f t="shared" si="3"/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2">
        <f t="shared" si="3"/>
        <v>0</v>
      </c>
    </row>
    <row r="20" spans="1:7" x14ac:dyDescent="0.2">
      <c r="A20" s="35" t="s">
        <v>5</v>
      </c>
      <c r="B20" s="23">
        <v>0</v>
      </c>
      <c r="C20" s="23">
        <v>0</v>
      </c>
      <c r="D20" s="23">
        <f t="shared" ref="D20:D27" si="4">B20+C20</f>
        <v>0</v>
      </c>
      <c r="E20" s="23">
        <v>0</v>
      </c>
      <c r="F20" s="23">
        <v>0</v>
      </c>
      <c r="G20" s="24">
        <f t="shared" ref="G20:G27" si="5">F20-B20</f>
        <v>0</v>
      </c>
    </row>
    <row r="21" spans="1:7" x14ac:dyDescent="0.2">
      <c r="A21" s="35" t="s">
        <v>6</v>
      </c>
      <c r="B21" s="23">
        <v>0</v>
      </c>
      <c r="C21" s="23">
        <v>0</v>
      </c>
      <c r="D21" s="23">
        <f t="shared" si="4"/>
        <v>0</v>
      </c>
      <c r="E21" s="23">
        <v>0</v>
      </c>
      <c r="F21" s="23">
        <v>0</v>
      </c>
      <c r="G21" s="24">
        <f t="shared" si="5"/>
        <v>0</v>
      </c>
    </row>
    <row r="22" spans="1:7" x14ac:dyDescent="0.2">
      <c r="A22" s="35" t="s">
        <v>7</v>
      </c>
      <c r="B22" s="23">
        <v>0</v>
      </c>
      <c r="C22" s="23">
        <v>0</v>
      </c>
      <c r="D22" s="23">
        <f t="shared" si="4"/>
        <v>0</v>
      </c>
      <c r="E22" s="23">
        <v>0</v>
      </c>
      <c r="F22" s="23">
        <v>0</v>
      </c>
      <c r="G22" s="24">
        <f t="shared" si="5"/>
        <v>0</v>
      </c>
    </row>
    <row r="23" spans="1:7" x14ac:dyDescent="0.2">
      <c r="A23" s="35" t="s">
        <v>8</v>
      </c>
      <c r="B23" s="23">
        <v>0</v>
      </c>
      <c r="C23" s="23">
        <v>0</v>
      </c>
      <c r="D23" s="23">
        <f t="shared" si="4"/>
        <v>0</v>
      </c>
      <c r="E23" s="23">
        <v>0</v>
      </c>
      <c r="F23" s="23">
        <v>0</v>
      </c>
      <c r="G23" s="24">
        <f t="shared" si="5"/>
        <v>0</v>
      </c>
    </row>
    <row r="24" spans="1:7" x14ac:dyDescent="0.2">
      <c r="A24" s="35" t="s">
        <v>16</v>
      </c>
      <c r="B24" s="23">
        <v>0</v>
      </c>
      <c r="C24" s="23">
        <v>0</v>
      </c>
      <c r="D24" s="23">
        <f t="shared" si="4"/>
        <v>0</v>
      </c>
      <c r="E24" s="23">
        <v>0</v>
      </c>
      <c r="F24" s="23">
        <v>0</v>
      </c>
      <c r="G24" s="24">
        <f t="shared" si="5"/>
        <v>0</v>
      </c>
    </row>
    <row r="25" spans="1:7" x14ac:dyDescent="0.2">
      <c r="A25" s="35" t="s">
        <v>17</v>
      </c>
      <c r="B25" s="23">
        <v>0</v>
      </c>
      <c r="C25" s="23">
        <v>0</v>
      </c>
      <c r="D25" s="23">
        <f t="shared" si="4"/>
        <v>0</v>
      </c>
      <c r="E25" s="23">
        <v>0</v>
      </c>
      <c r="F25" s="23">
        <v>0</v>
      </c>
      <c r="G25" s="24">
        <f t="shared" si="5"/>
        <v>0</v>
      </c>
    </row>
    <row r="26" spans="1:7" ht="22.5" x14ac:dyDescent="0.2">
      <c r="A26" s="35" t="s">
        <v>18</v>
      </c>
      <c r="B26" s="23">
        <v>0</v>
      </c>
      <c r="C26" s="23">
        <v>0</v>
      </c>
      <c r="D26" s="23">
        <f t="shared" si="4"/>
        <v>0</v>
      </c>
      <c r="E26" s="23">
        <v>0</v>
      </c>
      <c r="F26" s="23">
        <v>0</v>
      </c>
      <c r="G26" s="24">
        <f t="shared" si="5"/>
        <v>0</v>
      </c>
    </row>
    <row r="27" spans="1:7" ht="22.5" x14ac:dyDescent="0.2">
      <c r="A27" s="35" t="s">
        <v>12</v>
      </c>
      <c r="B27" s="23">
        <v>0</v>
      </c>
      <c r="C27" s="23">
        <v>0</v>
      </c>
      <c r="D27" s="23">
        <f t="shared" si="4"/>
        <v>0</v>
      </c>
      <c r="E27" s="23">
        <v>0</v>
      </c>
      <c r="F27" s="23">
        <v>0</v>
      </c>
      <c r="G27" s="24">
        <f t="shared" si="5"/>
        <v>0</v>
      </c>
    </row>
    <row r="28" spans="1:7" ht="6" customHeight="1" x14ac:dyDescent="0.2">
      <c r="A28" s="35"/>
      <c r="B28" s="23"/>
      <c r="C28" s="23"/>
      <c r="D28" s="23"/>
      <c r="E28" s="23"/>
      <c r="F28" s="23"/>
      <c r="G28" s="24"/>
    </row>
    <row r="29" spans="1:7" ht="33.75" x14ac:dyDescent="0.2">
      <c r="A29" s="25" t="s">
        <v>21</v>
      </c>
      <c r="B29" s="26">
        <f t="shared" ref="B29:G29" si="6">SUM(B30:B33)</f>
        <v>62315841.539999999</v>
      </c>
      <c r="C29" s="26">
        <f t="shared" si="6"/>
        <v>7635041.5800000001</v>
      </c>
      <c r="D29" s="26">
        <f t="shared" si="6"/>
        <v>69950883.11999999</v>
      </c>
      <c r="E29" s="26">
        <f t="shared" si="6"/>
        <v>48224779.07</v>
      </c>
      <c r="F29" s="26">
        <f t="shared" si="6"/>
        <v>48224779.07</v>
      </c>
      <c r="G29" s="27">
        <f t="shared" si="6"/>
        <v>-14091062.470000001</v>
      </c>
    </row>
    <row r="30" spans="1:7" x14ac:dyDescent="0.2">
      <c r="A30" s="35" t="s">
        <v>6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40">
        <v>0</v>
      </c>
    </row>
    <row r="31" spans="1:7" x14ac:dyDescent="0.2">
      <c r="A31" s="35" t="s">
        <v>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40">
        <v>0</v>
      </c>
    </row>
    <row r="32" spans="1:7" x14ac:dyDescent="0.2">
      <c r="A32" s="35" t="s">
        <v>19</v>
      </c>
      <c r="B32" s="39">
        <v>90000</v>
      </c>
      <c r="C32" s="39">
        <v>1762545.66</v>
      </c>
      <c r="D32" s="39">
        <v>1852545.66</v>
      </c>
      <c r="E32" s="39">
        <v>16635.560000000001</v>
      </c>
      <c r="F32" s="39">
        <v>16635.560000000001</v>
      </c>
      <c r="G32" s="40">
        <v>-73364.44</v>
      </c>
    </row>
    <row r="33" spans="1:7" ht="22.5" x14ac:dyDescent="0.2">
      <c r="A33" s="35" t="s">
        <v>12</v>
      </c>
      <c r="B33" s="39">
        <v>62225841.539999999</v>
      </c>
      <c r="C33" s="39">
        <v>5872495.9199999999</v>
      </c>
      <c r="D33" s="39">
        <v>68098337.459999993</v>
      </c>
      <c r="E33" s="39">
        <v>48208143.509999998</v>
      </c>
      <c r="F33" s="39">
        <v>48208143.509999998</v>
      </c>
      <c r="G33" s="40">
        <v>-14017698.030000001</v>
      </c>
    </row>
    <row r="34" spans="1:7" ht="6.75" customHeight="1" x14ac:dyDescent="0.2">
      <c r="A34" s="36"/>
      <c r="B34" s="23"/>
      <c r="C34" s="23"/>
      <c r="D34" s="23"/>
      <c r="E34" s="23"/>
      <c r="F34" s="23"/>
      <c r="G34" s="24"/>
    </row>
    <row r="35" spans="1:7" x14ac:dyDescent="0.2">
      <c r="A35" s="28" t="s">
        <v>13</v>
      </c>
      <c r="B35" s="26">
        <f t="shared" ref="B35:G35" si="7">SUM(B36)</f>
        <v>0</v>
      </c>
      <c r="C35" s="26">
        <f t="shared" si="7"/>
        <v>0</v>
      </c>
      <c r="D35" s="26">
        <f t="shared" si="7"/>
        <v>0</v>
      </c>
      <c r="E35" s="26">
        <f t="shared" si="7"/>
        <v>0</v>
      </c>
      <c r="F35" s="26">
        <f t="shared" si="7"/>
        <v>0</v>
      </c>
      <c r="G35" s="27">
        <f t="shared" si="7"/>
        <v>0</v>
      </c>
    </row>
    <row r="36" spans="1:7" x14ac:dyDescent="0.2">
      <c r="A36" s="35" t="s">
        <v>13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4">
        <f>F36-B36</f>
        <v>0</v>
      </c>
    </row>
    <row r="37" spans="1:7" ht="6.75" customHeight="1" x14ac:dyDescent="0.2">
      <c r="A37" s="37"/>
      <c r="B37" s="29"/>
      <c r="C37" s="29"/>
      <c r="D37" s="29"/>
      <c r="E37" s="29"/>
      <c r="F37" s="29"/>
      <c r="G37" s="30"/>
    </row>
    <row r="38" spans="1:7" x14ac:dyDescent="0.2">
      <c r="A38" s="38" t="s">
        <v>14</v>
      </c>
      <c r="B38" s="18">
        <f>SUM(B35+B29+B19)</f>
        <v>62315841.539999999</v>
      </c>
      <c r="C38" s="18">
        <f t="shared" ref="C38:G38" si="8">SUM(C35+C29+C19)</f>
        <v>7635041.5800000001</v>
      </c>
      <c r="D38" s="18">
        <f t="shared" si="8"/>
        <v>69950883.11999999</v>
      </c>
      <c r="E38" s="18">
        <f t="shared" si="8"/>
        <v>48224779.07</v>
      </c>
      <c r="F38" s="18">
        <f t="shared" si="8"/>
        <v>48224779.07</v>
      </c>
      <c r="G38" s="18">
        <f t="shared" si="8"/>
        <v>-14091062.470000001</v>
      </c>
    </row>
    <row r="39" spans="1:7" x14ac:dyDescent="0.2">
      <c r="A39" s="31"/>
      <c r="B39" s="32"/>
      <c r="C39" s="32"/>
      <c r="D39" s="32"/>
      <c r="E39" s="33" t="s">
        <v>27</v>
      </c>
      <c r="F39" s="34"/>
      <c r="G39" s="14">
        <v>0</v>
      </c>
    </row>
    <row r="40" spans="1:7" x14ac:dyDescent="0.2">
      <c r="A40" s="12" t="s">
        <v>24</v>
      </c>
    </row>
    <row r="41" spans="1:7" x14ac:dyDescent="0.2">
      <c r="A41" s="12" t="s">
        <v>20</v>
      </c>
    </row>
    <row r="42" spans="1:7" ht="27.75" customHeight="1" x14ac:dyDescent="0.2">
      <c r="A42" s="49" t="s">
        <v>25</v>
      </c>
      <c r="B42" s="49"/>
      <c r="C42" s="49"/>
      <c r="D42" s="49"/>
      <c r="E42" s="49"/>
      <c r="F42" s="49"/>
      <c r="G42" s="49"/>
    </row>
  </sheetData>
  <sheetProtection formatCells="0" formatColumns="0" formatRows="0" insertRows="0" autoFilter="0"/>
  <mergeCells count="6">
    <mergeCell ref="A42:G42"/>
    <mergeCell ref="A1:G1"/>
    <mergeCell ref="G2:G3"/>
    <mergeCell ref="G17:G18"/>
    <mergeCell ref="B2:F2"/>
    <mergeCell ref="B17:F17"/>
  </mergeCells>
  <printOptions horizontalCentered="1"/>
  <pageMargins left="0" right="0.78740157480314965" top="0.39370078740157483" bottom="0.19685039370078741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elements/1.1/"/>
    <ds:schemaRef ds:uri="0c865bf4-0f22-4e4d-b041-7b0c1657e5a8"/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2025-10-17T16:45:27Z</cp:lastPrinted>
  <dcterms:created xsi:type="dcterms:W3CDTF">2012-12-11T20:48:19Z</dcterms:created>
  <dcterms:modified xsi:type="dcterms:W3CDTF">2025-10-23T14:36:38Z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