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ECD119DD-4A74-4279-976C-AE55485D6053}" xr6:coauthVersionLast="47" xr6:coauthVersionMax="47" xr10:uidLastSave="{00000000-0000-0000-0000-000000000000}"/>
  <bookViews>
    <workbookView xWindow="-120" yWindow="-120" windowWidth="29040" windowHeight="15720" xr2:uid="{1E9949E0-EC3C-4E2D-B8DB-5392778967C4}"/>
  </bookViews>
  <sheets>
    <sheet name="Formato 6 a)" sheetId="1" r:id="rId1"/>
  </sheets>
  <definedNames>
    <definedName name="_xlnm.Print_Area" localSheetId="0">'Formato 6 a)'!$A$1:$G$160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D157" i="1"/>
  <c r="D156" i="1"/>
  <c r="G156" i="1" s="1"/>
  <c r="G155" i="1"/>
  <c r="D155" i="1"/>
  <c r="D154" i="1"/>
  <c r="G154" i="1" s="1"/>
  <c r="G153" i="1"/>
  <c r="D153" i="1"/>
  <c r="D152" i="1"/>
  <c r="G152" i="1" s="1"/>
  <c r="G151" i="1"/>
  <c r="D151" i="1"/>
  <c r="D150" i="1" s="1"/>
  <c r="F150" i="1"/>
  <c r="E150" i="1"/>
  <c r="C150" i="1"/>
  <c r="B150" i="1"/>
  <c r="G149" i="1"/>
  <c r="D149" i="1"/>
  <c r="D148" i="1"/>
  <c r="G148" i="1" s="1"/>
  <c r="D147" i="1"/>
  <c r="D146" i="1" s="1"/>
  <c r="F146" i="1"/>
  <c r="E146" i="1"/>
  <c r="C146" i="1"/>
  <c r="B146" i="1"/>
  <c r="D145" i="1"/>
  <c r="G145" i="1" s="1"/>
  <c r="G144" i="1"/>
  <c r="D144" i="1"/>
  <c r="G143" i="1"/>
  <c r="D143" i="1"/>
  <c r="D142" i="1"/>
  <c r="G142" i="1" s="1"/>
  <c r="D141" i="1"/>
  <c r="G141" i="1" s="1"/>
  <c r="G140" i="1"/>
  <c r="D140" i="1"/>
  <c r="G139" i="1"/>
  <c r="D139" i="1"/>
  <c r="D138" i="1"/>
  <c r="D137" i="1" s="1"/>
  <c r="F137" i="1"/>
  <c r="E137" i="1"/>
  <c r="C137" i="1"/>
  <c r="B137" i="1"/>
  <c r="D136" i="1"/>
  <c r="D133" i="1" s="1"/>
  <c r="D135" i="1"/>
  <c r="G135" i="1" s="1"/>
  <c r="D134" i="1"/>
  <c r="G134" i="1" s="1"/>
  <c r="F133" i="1"/>
  <c r="E133" i="1"/>
  <c r="C133" i="1"/>
  <c r="B133" i="1"/>
  <c r="D132" i="1"/>
  <c r="G132" i="1" s="1"/>
  <c r="G131" i="1"/>
  <c r="D131" i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G125" i="1" s="1"/>
  <c r="D124" i="1"/>
  <c r="G124" i="1" s="1"/>
  <c r="F123" i="1"/>
  <c r="E123" i="1"/>
  <c r="D123" i="1"/>
  <c r="C123" i="1"/>
  <c r="B123" i="1"/>
  <c r="D122" i="1"/>
  <c r="G122" i="1" s="1"/>
  <c r="G121" i="1"/>
  <c r="D121" i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G115" i="1" s="1"/>
  <c r="D114" i="1"/>
  <c r="G114" i="1" s="1"/>
  <c r="F113" i="1"/>
  <c r="E113" i="1"/>
  <c r="D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G101" i="1"/>
  <c r="D101" i="1"/>
  <c r="D100" i="1"/>
  <c r="G100" i="1" s="1"/>
  <c r="D99" i="1"/>
  <c r="G99" i="1" s="1"/>
  <c r="D98" i="1"/>
  <c r="G98" i="1" s="1"/>
  <c r="G97" i="1"/>
  <c r="D97" i="1"/>
  <c r="D96" i="1"/>
  <c r="G96" i="1" s="1"/>
  <c r="D95" i="1"/>
  <c r="G95" i="1" s="1"/>
  <c r="D94" i="1"/>
  <c r="G94" i="1" s="1"/>
  <c r="F93" i="1"/>
  <c r="E93" i="1"/>
  <c r="D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D85" i="1" s="1"/>
  <c r="F85" i="1"/>
  <c r="E85" i="1"/>
  <c r="C85" i="1"/>
  <c r="C84" i="1" s="1"/>
  <c r="B85" i="1"/>
  <c r="B84" i="1" s="1"/>
  <c r="F84" i="1"/>
  <c r="E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D72" i="1"/>
  <c r="G72" i="1" s="1"/>
  <c r="F71" i="1"/>
  <c r="F9" i="1" s="1"/>
  <c r="F159" i="1" s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F62" i="1"/>
  <c r="E62" i="1"/>
  <c r="D62" i="1"/>
  <c r="C62" i="1"/>
  <c r="B62" i="1"/>
  <c r="G61" i="1"/>
  <c r="D61" i="1"/>
  <c r="G60" i="1"/>
  <c r="D60" i="1"/>
  <c r="D59" i="1"/>
  <c r="D58" i="1" s="1"/>
  <c r="F58" i="1"/>
  <c r="E58" i="1"/>
  <c r="C58" i="1"/>
  <c r="B58" i="1"/>
  <c r="D57" i="1"/>
  <c r="G57" i="1" s="1"/>
  <c r="D56" i="1"/>
  <c r="G56" i="1" s="1"/>
  <c r="D55" i="1"/>
  <c r="G55" i="1" s="1"/>
  <c r="G54" i="1"/>
  <c r="D54" i="1"/>
  <c r="D53" i="1"/>
  <c r="G53" i="1" s="1"/>
  <c r="D52" i="1"/>
  <c r="G52" i="1" s="1"/>
  <c r="D51" i="1"/>
  <c r="G51" i="1" s="1"/>
  <c r="G50" i="1"/>
  <c r="D50" i="1"/>
  <c r="D49" i="1"/>
  <c r="D48" i="1" s="1"/>
  <c r="F48" i="1"/>
  <c r="E48" i="1"/>
  <c r="C48" i="1"/>
  <c r="B48" i="1"/>
  <c r="D47" i="1"/>
  <c r="G47" i="1" s="1"/>
  <c r="D46" i="1"/>
  <c r="G46" i="1" s="1"/>
  <c r="D45" i="1"/>
  <c r="G45" i="1" s="1"/>
  <c r="G44" i="1"/>
  <c r="D44" i="1"/>
  <c r="D43" i="1"/>
  <c r="G43" i="1" s="1"/>
  <c r="D42" i="1"/>
  <c r="G42" i="1" s="1"/>
  <c r="D41" i="1"/>
  <c r="G41" i="1" s="1"/>
  <c r="G40" i="1"/>
  <c r="D40" i="1"/>
  <c r="D39" i="1"/>
  <c r="D38" i="1" s="1"/>
  <c r="F38" i="1"/>
  <c r="E38" i="1"/>
  <c r="C38" i="1"/>
  <c r="B38" i="1"/>
  <c r="D37" i="1"/>
  <c r="G37" i="1" s="1"/>
  <c r="D36" i="1"/>
  <c r="G36" i="1" s="1"/>
  <c r="D35" i="1"/>
  <c r="G35" i="1" s="1"/>
  <c r="G34" i="1"/>
  <c r="D34" i="1"/>
  <c r="D33" i="1"/>
  <c r="G33" i="1" s="1"/>
  <c r="D32" i="1"/>
  <c r="G32" i="1" s="1"/>
  <c r="D31" i="1"/>
  <c r="G31" i="1" s="1"/>
  <c r="G30" i="1"/>
  <c r="D30" i="1"/>
  <c r="D29" i="1"/>
  <c r="D28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D9" i="1" s="1"/>
  <c r="C10" i="1"/>
  <c r="C9" i="1" s="1"/>
  <c r="C159" i="1" s="1"/>
  <c r="B10" i="1"/>
  <c r="E9" i="1"/>
  <c r="E159" i="1" s="1"/>
  <c r="B9" i="1"/>
  <c r="G71" i="1" l="1"/>
  <c r="G93" i="1"/>
  <c r="G62" i="1"/>
  <c r="G10" i="1"/>
  <c r="B159" i="1"/>
  <c r="G150" i="1"/>
  <c r="G103" i="1"/>
  <c r="G113" i="1"/>
  <c r="G123" i="1"/>
  <c r="D103" i="1"/>
  <c r="D84" i="1" s="1"/>
  <c r="D159" i="1" s="1"/>
  <c r="G76" i="1"/>
  <c r="G75" i="1" s="1"/>
  <c r="G147" i="1"/>
  <c r="G146" i="1" s="1"/>
  <c r="G19" i="1"/>
  <c r="G18" i="1" s="1"/>
  <c r="G29" i="1"/>
  <c r="G28" i="1" s="1"/>
  <c r="G39" i="1"/>
  <c r="G38" i="1" s="1"/>
  <c r="G49" i="1"/>
  <c r="G48" i="1" s="1"/>
  <c r="G59" i="1"/>
  <c r="G58" i="1" s="1"/>
  <c r="G86" i="1"/>
  <c r="G85" i="1" s="1"/>
  <c r="G136" i="1"/>
  <c r="G133" i="1" s="1"/>
  <c r="G138" i="1"/>
  <c r="G137" i="1" s="1"/>
  <c r="G9" i="1" l="1"/>
  <c r="G84" i="1"/>
  <c r="G159" i="1" l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<sst xmlns="http://schemas.openxmlformats.org/spreadsheetml/2006/main" count="287" uniqueCount="214">
  <si>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</si>
  <si>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PROCURADURIA AMBIENTAL Y DE ORDENAMIENTO TERRITORIAL DEL ESTADO DE GTO.</t>
  </si>
  <si>
    <t>Estado Analítico del Ejercicio del Presupuesto de Egresos Detallado - LDF</t>
  </si>
  <si>
    <t xml:space="preserve">Clasificación por Objeto del Gasto (Capítulo y Concepto) 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</si>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</sst>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4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4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4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" fontId="0" fillId="0" borderId="3" xfId="1" applyNumberFormat="1" applyFont="1" applyBorder="1"/>
  </cellXfs>
  <cellStyles count="3">
    <cellStyle name="Millares" xfId="1" builtinId="3"/>
    <cellStyle name="Normal" xfId="0" builtinId="0"/>
    <cellStyle name="Normal 3" xfId="2" xr:uid="{B969D658-3B37-46C0-94A3-456C50F4E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20C0-0DD1-42FD-82D7-FFDAE1109924}">
  <sheetPr>
    <tabColor theme="8" tint="-0.499984740745262"/>
    <pageSetUpPr fitToPage="1"/>
  </sheetPr>
  <dimension ref="A1:H161"/>
  <sheetViews>
    <sheetView showGridLines="0" tabSelected="1" zoomScale="85" zoomScaleNormal="85" workbookViewId="0">
      <selection sqref="A1:G1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30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  <c r="H8" s="9"/>
    </row>
    <row r="9" spans="1:8">
      <c r="A9" s="10" t="s">
        <v>14</v>
      </c>
      <c r="B9" s="11">
        <f>B10+B18+B189+B28+B38+B48+B58+B62+B71+B75</f>
        <v>62315841.540000007</v>
      </c>
      <c r="C9" s="11">
        <f t="shared" ref="C9:G9" si="0">C10+C18+C189+C28+C38+C48+C58+C62+C71+C75</f>
        <v>8407836.8599999994</v>
      </c>
      <c r="D9" s="11">
        <f t="shared" si="0"/>
        <v>70723678.399999991</v>
      </c>
      <c r="E9" s="11">
        <f t="shared" si="0"/>
        <v>63127997.329999998</v>
      </c>
      <c r="F9" s="11">
        <f t="shared" si="0"/>
        <v>61856276.909999996</v>
      </c>
      <c r="G9" s="11">
        <f t="shared" si="0"/>
        <v>7595681.0699999966</v>
      </c>
      <c r="H9" s="9"/>
    </row>
    <row r="10" spans="1:8">
      <c r="A10" s="12" t="s">
        <v>15</v>
      </c>
      <c r="B10" s="13">
        <f>SUM(B11:B17)</f>
        <v>41863294.980000004</v>
      </c>
      <c r="C10" s="13">
        <f t="shared" ref="C10:G10" si="1">SUM(C11:C17)</f>
        <v>735433.1</v>
      </c>
      <c r="D10" s="13">
        <f t="shared" si="1"/>
        <v>42598728.079999991</v>
      </c>
      <c r="E10" s="13">
        <f t="shared" si="1"/>
        <v>40709360.149999999</v>
      </c>
      <c r="F10" s="13">
        <f t="shared" si="1"/>
        <v>40709360.149999999</v>
      </c>
      <c r="G10" s="13">
        <f t="shared" si="1"/>
        <v>1889367.9299999974</v>
      </c>
      <c r="H10" s="9"/>
    </row>
    <row r="11" spans="1:8">
      <c r="A11" s="14" t="s">
        <v>16</v>
      </c>
      <c r="B11" s="15">
        <v>8985168</v>
      </c>
      <c r="C11" s="15">
        <v>-284222.96999999997</v>
      </c>
      <c r="D11" s="13">
        <f>B11+C11</f>
        <v>8700945.0299999993</v>
      </c>
      <c r="E11" s="15">
        <v>8604151.5999999996</v>
      </c>
      <c r="F11" s="15">
        <v>8604151.5999999996</v>
      </c>
      <c r="G11" s="13">
        <f>D11-E11</f>
        <v>96793.429999999702</v>
      </c>
      <c r="H11" s="16" t="s">
        <v>17</v>
      </c>
    </row>
    <row r="12" spans="1:8">
      <c r="A12" s="14" t="s">
        <v>18</v>
      </c>
      <c r="B12" s="15">
        <v>4093616.78</v>
      </c>
      <c r="C12" s="15">
        <v>122103.95</v>
      </c>
      <c r="D12" s="13">
        <f t="shared" ref="D12:D17" si="2">B12+C12</f>
        <v>4215720.7299999995</v>
      </c>
      <c r="E12" s="15">
        <v>3599888.05</v>
      </c>
      <c r="F12" s="15">
        <v>3599888.05</v>
      </c>
      <c r="G12" s="13">
        <f t="shared" ref="G12:G17" si="3">D12-E12</f>
        <v>615832.6799999997</v>
      </c>
      <c r="H12" s="16" t="s">
        <v>19</v>
      </c>
    </row>
    <row r="13" spans="1:8">
      <c r="A13" s="14" t="s">
        <v>20</v>
      </c>
      <c r="B13" s="15">
        <v>11807670</v>
      </c>
      <c r="C13" s="15">
        <v>153771.51</v>
      </c>
      <c r="D13" s="13">
        <f t="shared" si="2"/>
        <v>11961441.51</v>
      </c>
      <c r="E13" s="15">
        <v>11003560.720000001</v>
      </c>
      <c r="F13" s="15">
        <v>11003560.720000001</v>
      </c>
      <c r="G13" s="13">
        <f t="shared" si="3"/>
        <v>957880.78999999911</v>
      </c>
      <c r="H13" s="16" t="s">
        <v>21</v>
      </c>
    </row>
    <row r="14" spans="1:8">
      <c r="A14" s="14" t="s">
        <v>22</v>
      </c>
      <c r="B14" s="15">
        <v>3292080</v>
      </c>
      <c r="C14" s="15">
        <v>-146091.37</v>
      </c>
      <c r="D14" s="13">
        <f t="shared" si="2"/>
        <v>3145988.63</v>
      </c>
      <c r="E14" s="15">
        <v>3085087.64</v>
      </c>
      <c r="F14" s="15">
        <v>3085087.64</v>
      </c>
      <c r="G14" s="13">
        <f t="shared" si="3"/>
        <v>60900.989999999758</v>
      </c>
      <c r="H14" s="16" t="s">
        <v>23</v>
      </c>
    </row>
    <row r="15" spans="1:8">
      <c r="A15" s="14" t="s">
        <v>24</v>
      </c>
      <c r="B15" s="15">
        <v>13661239.199999999</v>
      </c>
      <c r="C15" s="15">
        <v>861613.11</v>
      </c>
      <c r="D15" s="13">
        <f t="shared" si="2"/>
        <v>14522852.309999999</v>
      </c>
      <c r="E15" s="15">
        <v>14373780.52</v>
      </c>
      <c r="F15" s="15">
        <v>14373780.52</v>
      </c>
      <c r="G15" s="13">
        <f t="shared" si="3"/>
        <v>149071.78999999911</v>
      </c>
      <c r="H15" s="16" t="s">
        <v>25</v>
      </c>
    </row>
    <row r="16" spans="1:8">
      <c r="A16" s="14" t="s">
        <v>26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16" t="s">
        <v>27</v>
      </c>
    </row>
    <row r="17" spans="1:8">
      <c r="A17" s="14" t="s">
        <v>28</v>
      </c>
      <c r="B17" s="15">
        <v>23521</v>
      </c>
      <c r="C17" s="15">
        <v>28258.87</v>
      </c>
      <c r="D17" s="13">
        <f t="shared" si="2"/>
        <v>51779.869999999995</v>
      </c>
      <c r="E17" s="15">
        <v>42891.62</v>
      </c>
      <c r="F17" s="15">
        <v>42891.62</v>
      </c>
      <c r="G17" s="13">
        <f t="shared" si="3"/>
        <v>8888.2499999999927</v>
      </c>
      <c r="H17" s="16" t="s">
        <v>29</v>
      </c>
    </row>
    <row r="18" spans="1:8">
      <c r="A18" s="12" t="s">
        <v>30</v>
      </c>
      <c r="B18" s="13">
        <f>SUM(B19:B27)</f>
        <v>3368213.57</v>
      </c>
      <c r="C18" s="13">
        <f t="shared" ref="C18:G18" si="4">SUM(C19:C27)</f>
        <v>-153177.15000000002</v>
      </c>
      <c r="D18" s="13">
        <f t="shared" si="4"/>
        <v>3215036.42</v>
      </c>
      <c r="E18" s="13">
        <f t="shared" si="4"/>
        <v>2785268.4999999995</v>
      </c>
      <c r="F18" s="13">
        <f t="shared" si="4"/>
        <v>2785268.4999999995</v>
      </c>
      <c r="G18" s="13">
        <f t="shared" si="4"/>
        <v>429767.92</v>
      </c>
    </row>
    <row r="19" spans="1:8">
      <c r="A19" s="14" t="s">
        <v>31</v>
      </c>
      <c r="B19" s="15">
        <v>247623.55</v>
      </c>
      <c r="C19" s="15">
        <v>216370.08</v>
      </c>
      <c r="D19" s="13">
        <f t="shared" ref="D19:D27" si="5">B19+C19</f>
        <v>463993.63</v>
      </c>
      <c r="E19" s="15">
        <v>461747.92</v>
      </c>
      <c r="F19" s="15">
        <v>461747.92</v>
      </c>
      <c r="G19" s="13">
        <f t="shared" ref="G19:G27" si="6">D19-E19</f>
        <v>2245.710000000021</v>
      </c>
      <c r="H19" s="16" t="s">
        <v>32</v>
      </c>
    </row>
    <row r="20" spans="1:8">
      <c r="A20" s="14" t="s">
        <v>33</v>
      </c>
      <c r="B20" s="15">
        <v>283000</v>
      </c>
      <c r="C20" s="15">
        <v>29559.31</v>
      </c>
      <c r="D20" s="13">
        <f t="shared" si="5"/>
        <v>312559.31</v>
      </c>
      <c r="E20" s="15">
        <v>312381.2</v>
      </c>
      <c r="F20" s="15">
        <v>312381.2</v>
      </c>
      <c r="G20" s="13">
        <f t="shared" si="6"/>
        <v>178.10999999998603</v>
      </c>
      <c r="H20" s="16" t="s">
        <v>34</v>
      </c>
    </row>
    <row r="21" spans="1:8">
      <c r="A21" s="14" t="s">
        <v>35</v>
      </c>
      <c r="B21" s="15">
        <v>0</v>
      </c>
      <c r="C21" s="15">
        <v>0</v>
      </c>
      <c r="D21" s="13">
        <f t="shared" si="5"/>
        <v>0</v>
      </c>
      <c r="E21" s="15">
        <v>0</v>
      </c>
      <c r="F21" s="15">
        <v>0</v>
      </c>
      <c r="G21" s="13">
        <f t="shared" si="6"/>
        <v>0</v>
      </c>
      <c r="H21" s="16" t="s">
        <v>36</v>
      </c>
    </row>
    <row r="22" spans="1:8">
      <c r="A22" s="14" t="s">
        <v>37</v>
      </c>
      <c r="B22" s="15">
        <v>265000</v>
      </c>
      <c r="C22" s="15">
        <v>-244614.41</v>
      </c>
      <c r="D22" s="13">
        <f t="shared" si="5"/>
        <v>20385.589999999997</v>
      </c>
      <c r="E22" s="15">
        <v>19977.59</v>
      </c>
      <c r="F22" s="15">
        <v>19977.59</v>
      </c>
      <c r="G22" s="13">
        <f t="shared" si="6"/>
        <v>407.99999999999636</v>
      </c>
      <c r="H22" s="16" t="s">
        <v>38</v>
      </c>
    </row>
    <row r="23" spans="1:8">
      <c r="A23" s="14" t="s">
        <v>39</v>
      </c>
      <c r="B23" s="15">
        <v>0</v>
      </c>
      <c r="C23" s="15">
        <v>203.5</v>
      </c>
      <c r="D23" s="13">
        <f t="shared" si="5"/>
        <v>203.5</v>
      </c>
      <c r="E23" s="15">
        <v>203.5</v>
      </c>
      <c r="F23" s="15">
        <v>203.5</v>
      </c>
      <c r="G23" s="13">
        <f t="shared" si="6"/>
        <v>0</v>
      </c>
      <c r="H23" s="16" t="s">
        <v>40</v>
      </c>
    </row>
    <row r="24" spans="1:8">
      <c r="A24" s="14" t="s">
        <v>41</v>
      </c>
      <c r="B24" s="15">
        <v>2211650</v>
      </c>
      <c r="C24" s="15">
        <v>0</v>
      </c>
      <c r="D24" s="13">
        <f t="shared" si="5"/>
        <v>2211650</v>
      </c>
      <c r="E24" s="15">
        <v>1899459.01</v>
      </c>
      <c r="F24" s="15">
        <v>1899459.01</v>
      </c>
      <c r="G24" s="13">
        <f t="shared" si="6"/>
        <v>312190.99</v>
      </c>
      <c r="H24" s="16" t="s">
        <v>42</v>
      </c>
    </row>
    <row r="25" spans="1:8">
      <c r="A25" s="14" t="s">
        <v>43</v>
      </c>
      <c r="B25" s="15">
        <v>220000</v>
      </c>
      <c r="C25" s="15">
        <v>-32913.040000000001</v>
      </c>
      <c r="D25" s="13">
        <f t="shared" si="5"/>
        <v>187086.96</v>
      </c>
      <c r="E25" s="15">
        <v>73752.960000000006</v>
      </c>
      <c r="F25" s="15">
        <v>73752.960000000006</v>
      </c>
      <c r="G25" s="13">
        <f t="shared" si="6"/>
        <v>113333.99999999999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140940.01999999999</v>
      </c>
      <c r="C27" s="15">
        <v>-121782.59</v>
      </c>
      <c r="D27" s="13">
        <f t="shared" si="5"/>
        <v>19157.429999999993</v>
      </c>
      <c r="E27" s="15">
        <v>17746.32</v>
      </c>
      <c r="F27" s="15">
        <v>17746.32</v>
      </c>
      <c r="G27" s="13">
        <f t="shared" si="6"/>
        <v>1411.1099999999933</v>
      </c>
      <c r="H27" s="16" t="s">
        <v>48</v>
      </c>
    </row>
    <row r="28" spans="1:8">
      <c r="A28" s="12" t="s">
        <v>49</v>
      </c>
      <c r="B28" s="13">
        <f>SUM(B29:B37)</f>
        <v>16689457.990000002</v>
      </c>
      <c r="C28" s="13">
        <f t="shared" ref="C28:G28" si="7">SUM(C29:C37)</f>
        <v>3377129.05</v>
      </c>
      <c r="D28" s="13">
        <f t="shared" si="7"/>
        <v>20066587.039999995</v>
      </c>
      <c r="E28" s="13">
        <f t="shared" si="7"/>
        <v>17844269.319999997</v>
      </c>
      <c r="F28" s="13">
        <f t="shared" si="7"/>
        <v>17510292.899999999</v>
      </c>
      <c r="G28" s="13">
        <f t="shared" si="7"/>
        <v>2222317.7199999988</v>
      </c>
    </row>
    <row r="29" spans="1:8">
      <c r="A29" s="14" t="s">
        <v>50</v>
      </c>
      <c r="B29" s="15">
        <v>750722.8</v>
      </c>
      <c r="C29" s="15">
        <v>2328.5500000000002</v>
      </c>
      <c r="D29" s="13">
        <f t="shared" ref="D29:D82" si="8">B29+C29</f>
        <v>753051.35000000009</v>
      </c>
      <c r="E29" s="15">
        <v>386714.01</v>
      </c>
      <c r="F29" s="15">
        <v>386714.01</v>
      </c>
      <c r="G29" s="13">
        <f t="shared" ref="G29:G37" si="9">D29-E29</f>
        <v>366337.34000000008</v>
      </c>
      <c r="H29" s="16" t="s">
        <v>51</v>
      </c>
    </row>
    <row r="30" spans="1:8">
      <c r="A30" s="14" t="s">
        <v>52</v>
      </c>
      <c r="B30" s="15">
        <v>2676641.19</v>
      </c>
      <c r="C30" s="15">
        <v>165478.28</v>
      </c>
      <c r="D30" s="13">
        <f t="shared" si="8"/>
        <v>2842119.4699999997</v>
      </c>
      <c r="E30" s="15">
        <v>2376300.98</v>
      </c>
      <c r="F30" s="15">
        <v>2190700.98</v>
      </c>
      <c r="G30" s="13">
        <f t="shared" si="9"/>
        <v>465818.48999999976</v>
      </c>
      <c r="H30" s="16" t="s">
        <v>53</v>
      </c>
    </row>
    <row r="31" spans="1:8">
      <c r="A31" s="14" t="s">
        <v>54</v>
      </c>
      <c r="B31" s="15">
        <v>8380533.4699999997</v>
      </c>
      <c r="C31" s="15">
        <v>-134271.24</v>
      </c>
      <c r="D31" s="13">
        <f t="shared" si="8"/>
        <v>8246262.2299999995</v>
      </c>
      <c r="E31" s="15">
        <v>7276477.7999999998</v>
      </c>
      <c r="F31" s="15">
        <v>7234293.0999999996</v>
      </c>
      <c r="G31" s="13">
        <f t="shared" si="9"/>
        <v>969784.4299999997</v>
      </c>
      <c r="H31" s="16" t="s">
        <v>55</v>
      </c>
    </row>
    <row r="32" spans="1:8">
      <c r="A32" s="14" t="s">
        <v>56</v>
      </c>
      <c r="B32" s="15">
        <v>16000</v>
      </c>
      <c r="C32" s="15">
        <v>608985.53</v>
      </c>
      <c r="D32" s="13">
        <f t="shared" si="8"/>
        <v>624985.53</v>
      </c>
      <c r="E32" s="15">
        <v>624955.29</v>
      </c>
      <c r="F32" s="15">
        <v>624955.29</v>
      </c>
      <c r="G32" s="13">
        <f t="shared" si="9"/>
        <v>30.239999999990687</v>
      </c>
      <c r="H32" s="16" t="s">
        <v>57</v>
      </c>
    </row>
    <row r="33" spans="1:8">
      <c r="A33" s="14" t="s">
        <v>58</v>
      </c>
      <c r="B33" s="15">
        <v>1406747.8</v>
      </c>
      <c r="C33" s="15">
        <v>1231611.8799999999</v>
      </c>
      <c r="D33" s="13">
        <f t="shared" si="8"/>
        <v>2638359.6799999997</v>
      </c>
      <c r="E33" s="15">
        <v>2312834.59</v>
      </c>
      <c r="F33" s="15">
        <v>2312834.59</v>
      </c>
      <c r="G33" s="13">
        <f t="shared" si="9"/>
        <v>325525.08999999985</v>
      </c>
      <c r="H33" s="16" t="s">
        <v>59</v>
      </c>
    </row>
    <row r="34" spans="1:8">
      <c r="A34" s="14" t="s">
        <v>60</v>
      </c>
      <c r="B34" s="15">
        <v>1521028</v>
      </c>
      <c r="C34" s="15">
        <v>1068390.47</v>
      </c>
      <c r="D34" s="13">
        <f t="shared" si="8"/>
        <v>2589418.4699999997</v>
      </c>
      <c r="E34" s="15">
        <v>2575605.58</v>
      </c>
      <c r="F34" s="15">
        <v>2554731.86</v>
      </c>
      <c r="G34" s="13">
        <f t="shared" si="9"/>
        <v>13812.889999999665</v>
      </c>
      <c r="H34" s="16" t="s">
        <v>61</v>
      </c>
    </row>
    <row r="35" spans="1:8">
      <c r="A35" s="14" t="s">
        <v>62</v>
      </c>
      <c r="B35" s="15">
        <v>100000</v>
      </c>
      <c r="C35" s="15">
        <v>5235.7700000000004</v>
      </c>
      <c r="D35" s="13">
        <f t="shared" si="8"/>
        <v>105235.77</v>
      </c>
      <c r="E35" s="15">
        <v>102505.18</v>
      </c>
      <c r="F35" s="15">
        <v>102505.18</v>
      </c>
      <c r="G35" s="13">
        <f t="shared" si="9"/>
        <v>2730.5900000000111</v>
      </c>
      <c r="H35" s="16" t="s">
        <v>63</v>
      </c>
    </row>
    <row r="36" spans="1:8">
      <c r="A36" s="14" t="s">
        <v>64</v>
      </c>
      <c r="B36" s="15">
        <v>708655.21</v>
      </c>
      <c r="C36" s="15">
        <v>443712.36</v>
      </c>
      <c r="D36" s="13">
        <f t="shared" si="8"/>
        <v>1152367.5699999998</v>
      </c>
      <c r="E36" s="15">
        <v>1148842.4099999999</v>
      </c>
      <c r="F36" s="15">
        <v>1063524.4099999999</v>
      </c>
      <c r="G36" s="13">
        <f t="shared" si="9"/>
        <v>3525.1599999999162</v>
      </c>
      <c r="H36" s="16" t="s">
        <v>65</v>
      </c>
    </row>
    <row r="37" spans="1:8">
      <c r="A37" s="14" t="s">
        <v>66</v>
      </c>
      <c r="B37" s="15">
        <v>1129129.52</v>
      </c>
      <c r="C37" s="15">
        <v>-14342.55</v>
      </c>
      <c r="D37" s="13">
        <f t="shared" si="8"/>
        <v>1114786.97</v>
      </c>
      <c r="E37" s="15">
        <v>1040033.48</v>
      </c>
      <c r="F37" s="15">
        <v>1040033.48</v>
      </c>
      <c r="G37" s="13">
        <f t="shared" si="9"/>
        <v>74753.489999999991</v>
      </c>
      <c r="H37" s="16" t="s">
        <v>67</v>
      </c>
    </row>
    <row r="38" spans="1:8">
      <c r="A38" s="12" t="s">
        <v>68</v>
      </c>
      <c r="B38" s="13">
        <f>SUM(B39:B47)</f>
        <v>204000</v>
      </c>
      <c r="C38" s="13">
        <f t="shared" ref="C38:G38" si="10">SUM(C39:C47)</f>
        <v>28000</v>
      </c>
      <c r="D38" s="13">
        <f t="shared" si="10"/>
        <v>232000</v>
      </c>
      <c r="E38" s="13">
        <f t="shared" si="10"/>
        <v>229965.45</v>
      </c>
      <c r="F38" s="13">
        <f t="shared" si="10"/>
        <v>229965.45</v>
      </c>
      <c r="G38" s="13">
        <f t="shared" si="10"/>
        <v>2034.5499999999884</v>
      </c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3">
        <v>0</v>
      </c>
      <c r="C42" s="13">
        <v>0</v>
      </c>
      <c r="D42" s="13">
        <f t="shared" si="8"/>
        <v>0</v>
      </c>
      <c r="E42" s="13">
        <v>0</v>
      </c>
      <c r="F42" s="13">
        <v>0</v>
      </c>
      <c r="G42" s="13">
        <f t="shared" si="11"/>
        <v>0</v>
      </c>
      <c r="H42" s="16" t="s">
        <v>76</v>
      </c>
    </row>
    <row r="43" spans="1:8">
      <c r="A43" s="14" t="s">
        <v>77</v>
      </c>
      <c r="B43" s="15">
        <v>204000</v>
      </c>
      <c r="C43" s="15">
        <v>28000</v>
      </c>
      <c r="D43" s="13">
        <f t="shared" si="8"/>
        <v>232000</v>
      </c>
      <c r="E43" s="15">
        <v>229965.45</v>
      </c>
      <c r="F43" s="15">
        <v>229965.45</v>
      </c>
      <c r="G43" s="13">
        <f t="shared" si="11"/>
        <v>2034.5499999999884</v>
      </c>
      <c r="H43" s="17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6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6" t="s">
        <v>83</v>
      </c>
    </row>
    <row r="47" spans="1:8">
      <c r="A47" s="14" t="s">
        <v>84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85</v>
      </c>
    </row>
    <row r="48" spans="1:8">
      <c r="A48" s="12" t="s">
        <v>86</v>
      </c>
      <c r="B48" s="13">
        <f>SUM(B49:B57)</f>
        <v>190875</v>
      </c>
      <c r="C48" s="13">
        <f t="shared" ref="C48:G48" si="12">SUM(C49:C57)</f>
        <v>4420451.8600000003</v>
      </c>
      <c r="D48" s="13">
        <f t="shared" si="12"/>
        <v>4611326.8600000003</v>
      </c>
      <c r="E48" s="13">
        <f t="shared" si="12"/>
        <v>1559133.9100000001</v>
      </c>
      <c r="F48" s="13">
        <f t="shared" si="12"/>
        <v>621389.91</v>
      </c>
      <c r="G48" s="13">
        <f t="shared" si="12"/>
        <v>3052192.95</v>
      </c>
    </row>
    <row r="49" spans="1:8">
      <c r="A49" s="14" t="s">
        <v>87</v>
      </c>
      <c r="B49" s="15">
        <v>90875</v>
      </c>
      <c r="C49" s="15">
        <v>1482707.86</v>
      </c>
      <c r="D49" s="13">
        <f t="shared" si="8"/>
        <v>1573582.86</v>
      </c>
      <c r="E49" s="15">
        <v>621389.91</v>
      </c>
      <c r="F49" s="15">
        <v>621389.91</v>
      </c>
      <c r="G49" s="13">
        <f t="shared" ref="G49:G57" si="13">D49-E49</f>
        <v>952192.95000000007</v>
      </c>
      <c r="H49" s="16" t="s">
        <v>88</v>
      </c>
    </row>
    <row r="50" spans="1:8">
      <c r="A50" s="14" t="s">
        <v>89</v>
      </c>
      <c r="B50" s="13">
        <v>0</v>
      </c>
      <c r="C50" s="13">
        <v>0</v>
      </c>
      <c r="D50" s="13">
        <f t="shared" si="8"/>
        <v>0</v>
      </c>
      <c r="E50" s="13">
        <v>0</v>
      </c>
      <c r="F50" s="13">
        <v>0</v>
      </c>
      <c r="G50" s="13">
        <f t="shared" si="13"/>
        <v>0</v>
      </c>
      <c r="H50" s="16" t="s">
        <v>90</v>
      </c>
    </row>
    <row r="51" spans="1:8">
      <c r="A51" s="14" t="s">
        <v>91</v>
      </c>
      <c r="B51" s="13">
        <v>0</v>
      </c>
      <c r="C51" s="13">
        <v>0</v>
      </c>
      <c r="D51" s="13">
        <f t="shared" si="8"/>
        <v>0</v>
      </c>
      <c r="E51" s="13">
        <v>0</v>
      </c>
      <c r="F51" s="13">
        <v>0</v>
      </c>
      <c r="G51" s="13">
        <f t="shared" si="13"/>
        <v>0</v>
      </c>
      <c r="H51" s="16" t="s">
        <v>92</v>
      </c>
    </row>
    <row r="52" spans="1:8">
      <c r="A52" s="14" t="s">
        <v>93</v>
      </c>
      <c r="B52" s="15">
        <v>0</v>
      </c>
      <c r="C52" s="15">
        <v>2000000</v>
      </c>
      <c r="D52" s="13">
        <f t="shared" si="8"/>
        <v>2000000</v>
      </c>
      <c r="E52" s="15">
        <v>0</v>
      </c>
      <c r="F52" s="15">
        <v>0</v>
      </c>
      <c r="G52" s="13">
        <f t="shared" si="13"/>
        <v>2000000</v>
      </c>
      <c r="H52" s="16" t="s">
        <v>94</v>
      </c>
    </row>
    <row r="53" spans="1:8">
      <c r="A53" s="14" t="s">
        <v>95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96</v>
      </c>
    </row>
    <row r="54" spans="1:8">
      <c r="A54" s="14" t="s">
        <v>97</v>
      </c>
      <c r="B54" s="15">
        <v>100000</v>
      </c>
      <c r="C54" s="15">
        <v>937744</v>
      </c>
      <c r="D54" s="13">
        <f t="shared" si="8"/>
        <v>1037744</v>
      </c>
      <c r="E54" s="15">
        <v>937744</v>
      </c>
      <c r="F54" s="15">
        <v>0</v>
      </c>
      <c r="G54" s="13">
        <f t="shared" si="13"/>
        <v>100000</v>
      </c>
      <c r="H54" s="16" t="s">
        <v>98</v>
      </c>
    </row>
    <row r="55" spans="1:8">
      <c r="A55" s="14" t="s">
        <v>99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100</v>
      </c>
    </row>
    <row r="56" spans="1:8">
      <c r="A56" s="14" t="s">
        <v>101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102</v>
      </c>
    </row>
    <row r="57" spans="1:8">
      <c r="A57" s="14" t="s">
        <v>103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104</v>
      </c>
    </row>
    <row r="58" spans="1:8">
      <c r="A58" s="12" t="s">
        <v>105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</row>
    <row r="59" spans="1:8">
      <c r="A59" s="14" t="s">
        <v>106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107</v>
      </c>
    </row>
    <row r="60" spans="1:8">
      <c r="A60" s="14" t="s">
        <v>108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109</v>
      </c>
    </row>
    <row r="61" spans="1:8">
      <c r="A61" s="14" t="s">
        <v>110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111</v>
      </c>
    </row>
    <row r="62" spans="1:8">
      <c r="A62" s="12" t="s">
        <v>112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</row>
    <row r="63" spans="1:8">
      <c r="A63" s="14" t="s">
        <v>113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114</v>
      </c>
    </row>
    <row r="64" spans="1:8">
      <c r="A64" s="14" t="s">
        <v>115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116</v>
      </c>
    </row>
    <row r="65" spans="1:8">
      <c r="A65" s="14" t="s">
        <v>117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118</v>
      </c>
    </row>
    <row r="66" spans="1:8">
      <c r="A66" s="14" t="s">
        <v>119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120</v>
      </c>
    </row>
    <row r="67" spans="1:8">
      <c r="A67" s="14" t="s">
        <v>121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122</v>
      </c>
    </row>
    <row r="68" spans="1:8">
      <c r="A68" s="14" t="s">
        <v>123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124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125</v>
      </c>
    </row>
    <row r="70" spans="1:8">
      <c r="A70" s="14" t="s">
        <v>126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127</v>
      </c>
    </row>
    <row r="71" spans="1:8">
      <c r="A71" s="12" t="s">
        <v>128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</row>
    <row r="72" spans="1:8">
      <c r="A72" s="14" t="s">
        <v>129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130</v>
      </c>
    </row>
    <row r="73" spans="1:8">
      <c r="A73" s="14" t="s">
        <v>131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132</v>
      </c>
    </row>
    <row r="74" spans="1:8">
      <c r="A74" s="14" t="s">
        <v>133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134</v>
      </c>
    </row>
    <row r="75" spans="1:8">
      <c r="A75" s="12" t="s">
        <v>135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</row>
    <row r="76" spans="1:8">
      <c r="A76" s="14" t="s">
        <v>136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137</v>
      </c>
    </row>
    <row r="77" spans="1:8">
      <c r="A77" s="14" t="s">
        <v>138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139</v>
      </c>
    </row>
    <row r="78" spans="1:8">
      <c r="A78" s="14" t="s">
        <v>140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141</v>
      </c>
    </row>
    <row r="79" spans="1:8">
      <c r="A79" s="14" t="s">
        <v>142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143</v>
      </c>
    </row>
    <row r="80" spans="1:8">
      <c r="A80" s="14" t="s">
        <v>144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145</v>
      </c>
    </row>
    <row r="81" spans="1:8">
      <c r="A81" s="14" t="s">
        <v>146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147</v>
      </c>
    </row>
    <row r="82" spans="1:8">
      <c r="A82" s="14" t="s">
        <v>148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149</v>
      </c>
    </row>
    <row r="83" spans="1:8">
      <c r="A83" s="18"/>
      <c r="B83" s="19"/>
      <c r="C83" s="19"/>
      <c r="D83" s="19"/>
      <c r="E83" s="19"/>
      <c r="F83" s="19"/>
      <c r="G83" s="19"/>
    </row>
    <row r="84" spans="1:8">
      <c r="A84" s="20" t="s">
        <v>150</v>
      </c>
      <c r="B84" s="11">
        <f>B85+B93+B103+B113+B123+B133+B137+B146+B150</f>
        <v>0</v>
      </c>
      <c r="C84" s="11">
        <f t="shared" ref="C84:G84" si="22">C85+C93+C103+C113+C123+C133+C137+C146+C150</f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8">
      <c r="A85" s="12" t="s">
        <v>15</v>
      </c>
      <c r="B85" s="13">
        <f>SUM(B86:B92)</f>
        <v>0</v>
      </c>
      <c r="C85" s="13">
        <f t="shared" ref="C85:G85" si="23">SUM(C86:C92)</f>
        <v>0</v>
      </c>
      <c r="D85" s="13">
        <f t="shared" si="23"/>
        <v>0</v>
      </c>
      <c r="E85" s="13">
        <f t="shared" si="23"/>
        <v>0</v>
      </c>
      <c r="F85" s="13">
        <f t="shared" si="23"/>
        <v>0</v>
      </c>
      <c r="G85" s="13">
        <f t="shared" si="23"/>
        <v>0</v>
      </c>
    </row>
    <row r="86" spans="1:8">
      <c r="A86" s="14" t="s">
        <v>16</v>
      </c>
      <c r="B86" s="13">
        <v>0</v>
      </c>
      <c r="C86" s="13">
        <v>0</v>
      </c>
      <c r="D86" s="13">
        <f t="shared" ref="D86:D92" si="24">B86+C86</f>
        <v>0</v>
      </c>
      <c r="E86" s="13">
        <v>0</v>
      </c>
      <c r="F86" s="13">
        <v>0</v>
      </c>
      <c r="G86" s="13">
        <f t="shared" ref="G86:G92" si="25">D86-E86</f>
        <v>0</v>
      </c>
      <c r="H86" s="16" t="s">
        <v>151</v>
      </c>
    </row>
    <row r="87" spans="1:8">
      <c r="A87" s="14" t="s">
        <v>18</v>
      </c>
      <c r="B87" s="13">
        <v>0</v>
      </c>
      <c r="C87" s="13">
        <v>0</v>
      </c>
      <c r="D87" s="13">
        <f t="shared" si="24"/>
        <v>0</v>
      </c>
      <c r="E87" s="13">
        <v>0</v>
      </c>
      <c r="F87" s="13">
        <v>0</v>
      </c>
      <c r="G87" s="13">
        <f t="shared" si="25"/>
        <v>0</v>
      </c>
      <c r="H87" s="16" t="s">
        <v>152</v>
      </c>
    </row>
    <row r="88" spans="1:8">
      <c r="A88" s="14" t="s">
        <v>20</v>
      </c>
      <c r="B88" s="13">
        <v>0</v>
      </c>
      <c r="C88" s="13">
        <v>0</v>
      </c>
      <c r="D88" s="13">
        <f t="shared" si="24"/>
        <v>0</v>
      </c>
      <c r="E88" s="13">
        <v>0</v>
      </c>
      <c r="F88" s="13">
        <v>0</v>
      </c>
      <c r="G88" s="13">
        <f t="shared" si="25"/>
        <v>0</v>
      </c>
      <c r="H88" s="16" t="s">
        <v>153</v>
      </c>
    </row>
    <row r="89" spans="1:8">
      <c r="A89" s="14" t="s">
        <v>22</v>
      </c>
      <c r="B89" s="13">
        <v>0</v>
      </c>
      <c r="C89" s="13">
        <v>0</v>
      </c>
      <c r="D89" s="13">
        <f t="shared" si="24"/>
        <v>0</v>
      </c>
      <c r="E89" s="13">
        <v>0</v>
      </c>
      <c r="F89" s="13">
        <v>0</v>
      </c>
      <c r="G89" s="13">
        <f t="shared" si="25"/>
        <v>0</v>
      </c>
      <c r="H89" s="16" t="s">
        <v>154</v>
      </c>
    </row>
    <row r="90" spans="1:8">
      <c r="A90" s="14" t="s">
        <v>24</v>
      </c>
      <c r="B90" s="13">
        <v>0</v>
      </c>
      <c r="C90" s="13">
        <v>0</v>
      </c>
      <c r="D90" s="13">
        <f t="shared" si="24"/>
        <v>0</v>
      </c>
      <c r="E90" s="13">
        <v>0</v>
      </c>
      <c r="F90" s="13">
        <v>0</v>
      </c>
      <c r="G90" s="13">
        <f t="shared" si="25"/>
        <v>0</v>
      </c>
      <c r="H90" s="16" t="s">
        <v>155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156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157</v>
      </c>
    </row>
    <row r="93" spans="1:8">
      <c r="A93" s="12" t="s">
        <v>30</v>
      </c>
      <c r="B93" s="13">
        <f>SUM(B94:B102)</f>
        <v>0</v>
      </c>
      <c r="C93" s="13">
        <f t="shared" ref="C93:G93" si="26">SUM(C94:C102)</f>
        <v>0</v>
      </c>
      <c r="D93" s="13">
        <f t="shared" si="26"/>
        <v>0</v>
      </c>
      <c r="E93" s="13">
        <f t="shared" si="26"/>
        <v>0</v>
      </c>
      <c r="F93" s="13">
        <f t="shared" si="26"/>
        <v>0</v>
      </c>
      <c r="G93" s="13">
        <f t="shared" si="26"/>
        <v>0</v>
      </c>
    </row>
    <row r="94" spans="1:8">
      <c r="A94" s="14" t="s">
        <v>31</v>
      </c>
      <c r="B94" s="13">
        <v>0</v>
      </c>
      <c r="C94" s="13">
        <v>0</v>
      </c>
      <c r="D94" s="13">
        <f t="shared" ref="D94:D102" si="27">B94+C94</f>
        <v>0</v>
      </c>
      <c r="E94" s="13">
        <v>0</v>
      </c>
      <c r="F94" s="13">
        <v>0</v>
      </c>
      <c r="G94" s="13">
        <f t="shared" ref="G94:G102" si="28">D94-E94</f>
        <v>0</v>
      </c>
      <c r="H94" s="16" t="s">
        <v>158</v>
      </c>
    </row>
    <row r="95" spans="1:8">
      <c r="A95" s="14" t="s">
        <v>33</v>
      </c>
      <c r="B95" s="13">
        <v>0</v>
      </c>
      <c r="C95" s="13">
        <v>0</v>
      </c>
      <c r="D95" s="13">
        <f t="shared" si="27"/>
        <v>0</v>
      </c>
      <c r="E95" s="13">
        <v>0</v>
      </c>
      <c r="F95" s="13">
        <v>0</v>
      </c>
      <c r="G95" s="13">
        <f t="shared" si="28"/>
        <v>0</v>
      </c>
      <c r="H95" s="16" t="s">
        <v>159</v>
      </c>
    </row>
    <row r="96" spans="1:8">
      <c r="A96" s="14" t="s">
        <v>35</v>
      </c>
      <c r="B96" s="13">
        <v>0</v>
      </c>
      <c r="C96" s="13">
        <v>0</v>
      </c>
      <c r="D96" s="13">
        <f t="shared" si="27"/>
        <v>0</v>
      </c>
      <c r="E96" s="13">
        <v>0</v>
      </c>
      <c r="F96" s="13">
        <v>0</v>
      </c>
      <c r="G96" s="13">
        <f t="shared" si="28"/>
        <v>0</v>
      </c>
      <c r="H96" s="16" t="s">
        <v>160</v>
      </c>
    </row>
    <row r="97" spans="1:8">
      <c r="A97" s="14" t="s">
        <v>37</v>
      </c>
      <c r="B97" s="13">
        <v>0</v>
      </c>
      <c r="C97" s="13">
        <v>0</v>
      </c>
      <c r="D97" s="13">
        <f t="shared" si="27"/>
        <v>0</v>
      </c>
      <c r="E97" s="13">
        <v>0</v>
      </c>
      <c r="F97" s="13">
        <v>0</v>
      </c>
      <c r="G97" s="13">
        <f t="shared" si="28"/>
        <v>0</v>
      </c>
      <c r="H97" s="16" t="s">
        <v>161</v>
      </c>
    </row>
    <row r="98" spans="1:8">
      <c r="A98" s="21" t="s">
        <v>39</v>
      </c>
      <c r="B98" s="13">
        <v>0</v>
      </c>
      <c r="C98" s="13">
        <v>0</v>
      </c>
      <c r="D98" s="13">
        <f t="shared" si="27"/>
        <v>0</v>
      </c>
      <c r="E98" s="13">
        <v>0</v>
      </c>
      <c r="F98" s="13">
        <v>0</v>
      </c>
      <c r="G98" s="13">
        <f t="shared" si="28"/>
        <v>0</v>
      </c>
      <c r="H98" s="16" t="s">
        <v>162</v>
      </c>
    </row>
    <row r="99" spans="1:8">
      <c r="A99" s="14" t="s">
        <v>41</v>
      </c>
      <c r="B99" s="13">
        <v>0</v>
      </c>
      <c r="C99" s="13">
        <v>0</v>
      </c>
      <c r="D99" s="13">
        <f t="shared" si="27"/>
        <v>0</v>
      </c>
      <c r="E99" s="13">
        <v>0</v>
      </c>
      <c r="F99" s="13">
        <v>0</v>
      </c>
      <c r="G99" s="13">
        <f t="shared" si="28"/>
        <v>0</v>
      </c>
      <c r="H99" s="16" t="s">
        <v>163</v>
      </c>
    </row>
    <row r="100" spans="1:8">
      <c r="A100" s="14" t="s">
        <v>43</v>
      </c>
      <c r="B100" s="13">
        <v>0</v>
      </c>
      <c r="C100" s="13">
        <v>0</v>
      </c>
      <c r="D100" s="13">
        <f t="shared" si="27"/>
        <v>0</v>
      </c>
      <c r="E100" s="13">
        <v>0</v>
      </c>
      <c r="F100" s="13">
        <v>0</v>
      </c>
      <c r="G100" s="13">
        <f t="shared" si="28"/>
        <v>0</v>
      </c>
      <c r="H100" s="16" t="s">
        <v>164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165</v>
      </c>
    </row>
    <row r="102" spans="1:8">
      <c r="A102" s="14" t="s">
        <v>47</v>
      </c>
      <c r="B102" s="13">
        <v>0</v>
      </c>
      <c r="C102" s="13">
        <v>0</v>
      </c>
      <c r="D102" s="13">
        <f t="shared" si="27"/>
        <v>0</v>
      </c>
      <c r="E102" s="13">
        <v>0</v>
      </c>
      <c r="F102" s="13">
        <v>0</v>
      </c>
      <c r="G102" s="13">
        <f t="shared" si="28"/>
        <v>0</v>
      </c>
      <c r="H102" s="16" t="s">
        <v>166</v>
      </c>
    </row>
    <row r="103" spans="1:8">
      <c r="A103" s="12" t="s">
        <v>49</v>
      </c>
      <c r="B103" s="13">
        <f>SUM(B104:B112)</f>
        <v>0</v>
      </c>
      <c r="C103" s="13">
        <f t="shared" ref="C103:G103" si="29">SUM(C104:C112)</f>
        <v>0</v>
      </c>
      <c r="D103" s="13">
        <f t="shared" si="29"/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</row>
    <row r="104" spans="1:8">
      <c r="A104" s="14" t="s">
        <v>50</v>
      </c>
      <c r="B104" s="13">
        <v>0</v>
      </c>
      <c r="C104" s="13">
        <v>0</v>
      </c>
      <c r="D104" s="13">
        <f t="shared" ref="D104:D112" si="30">B104+C104</f>
        <v>0</v>
      </c>
      <c r="E104" s="13">
        <v>0</v>
      </c>
      <c r="F104" s="13">
        <v>0</v>
      </c>
      <c r="G104" s="13">
        <f t="shared" ref="G104:G112" si="31">D104-E104</f>
        <v>0</v>
      </c>
      <c r="H104" s="16" t="s">
        <v>167</v>
      </c>
    </row>
    <row r="105" spans="1:8">
      <c r="A105" s="14" t="s">
        <v>52</v>
      </c>
      <c r="B105" s="13">
        <v>0</v>
      </c>
      <c r="C105" s="13">
        <v>0</v>
      </c>
      <c r="D105" s="13">
        <f t="shared" si="30"/>
        <v>0</v>
      </c>
      <c r="E105" s="13">
        <v>0</v>
      </c>
      <c r="F105" s="13">
        <v>0</v>
      </c>
      <c r="G105" s="13">
        <f t="shared" si="31"/>
        <v>0</v>
      </c>
      <c r="H105" s="16" t="s">
        <v>168</v>
      </c>
    </row>
    <row r="106" spans="1:8">
      <c r="A106" s="14" t="s">
        <v>54</v>
      </c>
      <c r="B106" s="13">
        <v>0</v>
      </c>
      <c r="C106" s="13">
        <v>0</v>
      </c>
      <c r="D106" s="13">
        <f t="shared" si="30"/>
        <v>0</v>
      </c>
      <c r="E106" s="13">
        <v>0</v>
      </c>
      <c r="F106" s="13">
        <v>0</v>
      </c>
      <c r="G106" s="13">
        <f t="shared" si="31"/>
        <v>0</v>
      </c>
      <c r="H106" s="16" t="s">
        <v>169</v>
      </c>
    </row>
    <row r="107" spans="1:8">
      <c r="A107" s="14" t="s">
        <v>56</v>
      </c>
      <c r="B107" s="13">
        <v>0</v>
      </c>
      <c r="C107" s="13">
        <v>0</v>
      </c>
      <c r="D107" s="13">
        <f t="shared" si="30"/>
        <v>0</v>
      </c>
      <c r="E107" s="13">
        <v>0</v>
      </c>
      <c r="F107" s="13">
        <v>0</v>
      </c>
      <c r="G107" s="13">
        <f t="shared" si="31"/>
        <v>0</v>
      </c>
      <c r="H107" s="16" t="s">
        <v>170</v>
      </c>
    </row>
    <row r="108" spans="1:8">
      <c r="A108" s="14" t="s">
        <v>58</v>
      </c>
      <c r="B108" s="13">
        <v>0</v>
      </c>
      <c r="C108" s="13">
        <v>0</v>
      </c>
      <c r="D108" s="13">
        <f t="shared" si="30"/>
        <v>0</v>
      </c>
      <c r="E108" s="13">
        <v>0</v>
      </c>
      <c r="F108" s="13">
        <v>0</v>
      </c>
      <c r="G108" s="13">
        <f t="shared" si="31"/>
        <v>0</v>
      </c>
      <c r="H108" s="16" t="s">
        <v>171</v>
      </c>
    </row>
    <row r="109" spans="1:8">
      <c r="A109" s="14" t="s">
        <v>60</v>
      </c>
      <c r="B109" s="13">
        <v>0</v>
      </c>
      <c r="C109" s="13">
        <v>0</v>
      </c>
      <c r="D109" s="13">
        <f t="shared" si="30"/>
        <v>0</v>
      </c>
      <c r="E109" s="13">
        <v>0</v>
      </c>
      <c r="F109" s="13">
        <v>0</v>
      </c>
      <c r="G109" s="13">
        <f t="shared" si="31"/>
        <v>0</v>
      </c>
      <c r="H109" s="16" t="s">
        <v>172</v>
      </c>
    </row>
    <row r="110" spans="1:8">
      <c r="A110" s="14" t="s">
        <v>62</v>
      </c>
      <c r="B110" s="13">
        <v>0</v>
      </c>
      <c r="C110" s="13">
        <v>0</v>
      </c>
      <c r="D110" s="13">
        <f t="shared" si="30"/>
        <v>0</v>
      </c>
      <c r="E110" s="13">
        <v>0</v>
      </c>
      <c r="F110" s="13">
        <v>0</v>
      </c>
      <c r="G110" s="13">
        <f t="shared" si="31"/>
        <v>0</v>
      </c>
      <c r="H110" s="16" t="s">
        <v>173</v>
      </c>
    </row>
    <row r="111" spans="1:8">
      <c r="A111" s="14" t="s">
        <v>64</v>
      </c>
      <c r="B111" s="13">
        <v>0</v>
      </c>
      <c r="C111" s="13">
        <v>0</v>
      </c>
      <c r="D111" s="13">
        <f t="shared" si="30"/>
        <v>0</v>
      </c>
      <c r="E111" s="13">
        <v>0</v>
      </c>
      <c r="F111" s="13">
        <v>0</v>
      </c>
      <c r="G111" s="13">
        <f t="shared" si="31"/>
        <v>0</v>
      </c>
      <c r="H111" s="16" t="s">
        <v>174</v>
      </c>
    </row>
    <row r="112" spans="1:8">
      <c r="A112" s="14" t="s">
        <v>66</v>
      </c>
      <c r="B112" s="13">
        <v>0</v>
      </c>
      <c r="C112" s="13">
        <v>0</v>
      </c>
      <c r="D112" s="13">
        <f t="shared" si="30"/>
        <v>0</v>
      </c>
      <c r="E112" s="13">
        <v>0</v>
      </c>
      <c r="F112" s="13">
        <v>0</v>
      </c>
      <c r="G112" s="13">
        <f t="shared" si="31"/>
        <v>0</v>
      </c>
      <c r="H112" s="16" t="s">
        <v>175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176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177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178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179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180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181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22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22"/>
    </row>
    <row r="122" spans="1:8">
      <c r="A122" s="14" t="s">
        <v>84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182</v>
      </c>
    </row>
    <row r="123" spans="1:8">
      <c r="A123" s="12" t="s">
        <v>86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</row>
    <row r="124" spans="1:8">
      <c r="A124" s="14" t="s">
        <v>87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183</v>
      </c>
    </row>
    <row r="125" spans="1:8">
      <c r="A125" s="14" t="s">
        <v>89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184</v>
      </c>
    </row>
    <row r="126" spans="1:8">
      <c r="A126" s="14" t="s">
        <v>91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185</v>
      </c>
    </row>
    <row r="127" spans="1:8">
      <c r="A127" s="14" t="s">
        <v>93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186</v>
      </c>
    </row>
    <row r="128" spans="1:8">
      <c r="A128" s="14" t="s">
        <v>95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187</v>
      </c>
    </row>
    <row r="129" spans="1:8">
      <c r="A129" s="14" t="s">
        <v>97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188</v>
      </c>
    </row>
    <row r="130" spans="1:8">
      <c r="A130" s="14" t="s">
        <v>99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189</v>
      </c>
    </row>
    <row r="131" spans="1:8">
      <c r="A131" s="14" t="s">
        <v>101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190</v>
      </c>
    </row>
    <row r="132" spans="1:8">
      <c r="A132" s="14" t="s">
        <v>103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191</v>
      </c>
    </row>
    <row r="133" spans="1:8">
      <c r="A133" s="12" t="s">
        <v>105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</row>
    <row r="134" spans="1:8">
      <c r="A134" s="14" t="s">
        <v>106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192</v>
      </c>
    </row>
    <row r="135" spans="1:8">
      <c r="A135" s="14" t="s">
        <v>108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193</v>
      </c>
    </row>
    <row r="136" spans="1:8">
      <c r="A136" s="14" t="s">
        <v>110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194</v>
      </c>
    </row>
    <row r="137" spans="1:8">
      <c r="A137" s="12" t="s">
        <v>112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</row>
    <row r="138" spans="1:8">
      <c r="A138" s="14" t="s">
        <v>113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195</v>
      </c>
    </row>
    <row r="139" spans="1:8">
      <c r="A139" s="14" t="s">
        <v>115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196</v>
      </c>
    </row>
    <row r="140" spans="1:8">
      <c r="A140" s="14" t="s">
        <v>117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197</v>
      </c>
    </row>
    <row r="141" spans="1:8">
      <c r="A141" s="14" t="s">
        <v>119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198</v>
      </c>
    </row>
    <row r="142" spans="1:8">
      <c r="A142" s="14" t="s">
        <v>121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199</v>
      </c>
    </row>
    <row r="143" spans="1:8">
      <c r="A143" s="14" t="s">
        <v>123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124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200</v>
      </c>
    </row>
    <row r="145" spans="1:8">
      <c r="A145" s="14" t="s">
        <v>126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201</v>
      </c>
    </row>
    <row r="146" spans="1:8">
      <c r="A146" s="12" t="s">
        <v>128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</row>
    <row r="147" spans="1:8">
      <c r="A147" s="14" t="s">
        <v>129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202</v>
      </c>
    </row>
    <row r="148" spans="1:8">
      <c r="A148" s="14" t="s">
        <v>131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203</v>
      </c>
    </row>
    <row r="149" spans="1:8">
      <c r="A149" s="14" t="s">
        <v>133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204</v>
      </c>
    </row>
    <row r="150" spans="1:8">
      <c r="A150" s="12" t="s">
        <v>135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</row>
    <row r="151" spans="1:8">
      <c r="A151" s="14" t="s">
        <v>136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205</v>
      </c>
    </row>
    <row r="152" spans="1:8">
      <c r="A152" s="14" t="s">
        <v>138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206</v>
      </c>
    </row>
    <row r="153" spans="1:8">
      <c r="A153" s="14" t="s">
        <v>140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207</v>
      </c>
    </row>
    <row r="154" spans="1:8">
      <c r="A154" s="21" t="s">
        <v>142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208</v>
      </c>
    </row>
    <row r="155" spans="1:8">
      <c r="A155" s="14" t="s">
        <v>144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209</v>
      </c>
    </row>
    <row r="156" spans="1:8">
      <c r="A156" s="14" t="s">
        <v>146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210</v>
      </c>
    </row>
    <row r="157" spans="1:8">
      <c r="A157" s="14" t="s">
        <v>148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211</v>
      </c>
    </row>
    <row r="158" spans="1:8">
      <c r="A158" s="23"/>
      <c r="B158" s="19"/>
      <c r="C158" s="19"/>
      <c r="D158" s="19"/>
      <c r="E158" s="19"/>
      <c r="F158" s="19"/>
      <c r="G158" s="19"/>
    </row>
    <row r="159" spans="1:8">
      <c r="A159" s="24" t="s">
        <v>212</v>
      </c>
      <c r="B159" s="11">
        <f>B9+B84</f>
        <v>62315841.540000007</v>
      </c>
      <c r="C159" s="11">
        <f t="shared" ref="C159:G159" si="47">C9+C84</f>
        <v>8407836.8599999994</v>
      </c>
      <c r="D159" s="11">
        <f t="shared" si="47"/>
        <v>70723678.399999991</v>
      </c>
      <c r="E159" s="11">
        <f t="shared" si="47"/>
        <v>63127997.329999998</v>
      </c>
      <c r="F159" s="11">
        <f t="shared" si="47"/>
        <v>61856276.909999996</v>
      </c>
      <c r="G159" s="11">
        <f t="shared" si="47"/>
        <v>7595681.0699999966</v>
      </c>
    </row>
    <row r="160" spans="1:8">
      <c r="A160" s="25"/>
      <c r="B160" s="26"/>
      <c r="C160" s="26"/>
      <c r="D160" s="26"/>
      <c r="E160" s="26"/>
      <c r="F160" s="26"/>
      <c r="G160" s="26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5" scale="75" fitToHeight="4" orientation="landscape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2026-01-26T15:35:21Z</cp:lastPrinted>
  <dcterms:created xsi:type="dcterms:W3CDTF">2026-01-26T15:27:02Z</dcterms:created>
  <dcterms:modified xsi:type="dcterms:W3CDTF">2026-01-26T15:36:02Z</dcterms:modified>
</cp:coreProperties>
</file>