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PAOT_EF_2501\Terminados\"/>
    </mc:Choice>
  </mc:AlternateContent>
  <bookViews>
    <workbookView xWindow="-105" yWindow="-105" windowWidth="23265" windowHeight="12465" tabRatio="863" activeTab="2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Conciliacion_Eg!$A$1:$D$52</definedName>
    <definedName name="_xlnm.Print_Area" localSheetId="2">ESF!$A$1:$J$208</definedName>
    <definedName name="_xlnm.Print_Area" localSheetId="7">Memoria!$A$1:$J$68</definedName>
    <definedName name="_xlnm.Print_Area" localSheetId="0">'Notas a los Edos Financieros'!$A$1:$D$61</definedName>
    <definedName name="_xlnm.Print_Area" localSheetId="3">VHP!$A$1:$E$53</definedName>
    <definedName name="_xlnm.Print_Titles" localSheetId="1">ACT!$1:$6</definedName>
    <definedName name="_xlnm.Print_Titles" localSheetId="4">EFE!$1:$6</definedName>
    <definedName name="_xlnm.Print_Titles" localSheetId="2">ESF!$1:$6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6" i="62" l="1"/>
  <c r="C136" i="62"/>
  <c r="D134" i="62"/>
  <c r="C134" i="62"/>
  <c r="D124" i="62"/>
  <c r="C124" i="62"/>
  <c r="D116" i="62"/>
  <c r="D102" i="62" s="1"/>
  <c r="D101" i="62" s="1"/>
  <c r="C116" i="62"/>
  <c r="D114" i="62"/>
  <c r="C114" i="62"/>
  <c r="D112" i="62"/>
  <c r="C112" i="62"/>
  <c r="D106" i="62"/>
  <c r="C106" i="62"/>
  <c r="D103" i="62"/>
  <c r="C103" i="62"/>
  <c r="D99" i="62"/>
  <c r="C99" i="62"/>
  <c r="D93" i="62"/>
  <c r="C93" i="62"/>
  <c r="D91" i="62"/>
  <c r="D90" i="62" s="1"/>
  <c r="C91" i="62"/>
  <c r="C90" i="62"/>
  <c r="D81" i="62"/>
  <c r="C81" i="62"/>
  <c r="D75" i="62"/>
  <c r="C75" i="62"/>
  <c r="D72" i="62"/>
  <c r="C72" i="62"/>
  <c r="D63" i="62"/>
  <c r="C63" i="62"/>
  <c r="D59" i="62"/>
  <c r="C59" i="62"/>
  <c r="D57" i="62"/>
  <c r="C57" i="62"/>
  <c r="D55" i="62"/>
  <c r="C55" i="62"/>
  <c r="D53" i="62"/>
  <c r="C53" i="62"/>
  <c r="D51" i="62"/>
  <c r="D50" i="62" s="1"/>
  <c r="C51" i="62"/>
  <c r="C50" i="62" s="1"/>
  <c r="D62" i="62" l="1"/>
  <c r="D49" i="62" s="1"/>
  <c r="D138" i="62" s="1"/>
  <c r="C62" i="62"/>
  <c r="C49" i="62" s="1"/>
  <c r="C102" i="62"/>
  <c r="C101" i="62" s="1"/>
  <c r="C138" i="62" s="1"/>
  <c r="D18" i="60"/>
  <c r="D19" i="60"/>
  <c r="D20" i="60"/>
  <c r="D21" i="60"/>
  <c r="D22" i="60"/>
  <c r="D23" i="60"/>
  <c r="D24" i="60"/>
  <c r="D25" i="60"/>
  <c r="D26" i="60"/>
  <c r="D27" i="60"/>
  <c r="D28" i="60"/>
  <c r="D29" i="60"/>
  <c r="D30" i="60"/>
  <c r="D31" i="60"/>
  <c r="D32" i="60"/>
  <c r="D33" i="60"/>
  <c r="D34" i="60"/>
  <c r="D35" i="60"/>
  <c r="D36" i="60"/>
  <c r="D37" i="60"/>
  <c r="D38" i="60"/>
  <c r="D39" i="60"/>
  <c r="D40" i="60"/>
  <c r="D41" i="60"/>
  <c r="D42" i="60"/>
  <c r="D43" i="60"/>
  <c r="D44" i="60"/>
  <c r="D45" i="60"/>
  <c r="D46" i="60"/>
  <c r="D47" i="60"/>
  <c r="D48" i="60"/>
  <c r="D49" i="60"/>
  <c r="D50" i="60"/>
  <c r="D51" i="60"/>
  <c r="D52" i="60"/>
  <c r="D53" i="60"/>
  <c r="D54" i="60"/>
  <c r="D55" i="60"/>
  <c r="D56" i="60"/>
  <c r="D57" i="60"/>
  <c r="D58" i="60"/>
  <c r="D59" i="60"/>
  <c r="D60" i="60"/>
  <c r="D61" i="60"/>
  <c r="D62" i="60"/>
  <c r="D63" i="60"/>
  <c r="D64" i="60"/>
  <c r="D65" i="60"/>
  <c r="D66" i="60"/>
  <c r="D67" i="60"/>
  <c r="D68" i="60"/>
  <c r="D69" i="60"/>
  <c r="D70" i="60"/>
  <c r="D71" i="60"/>
  <c r="D72" i="60"/>
  <c r="D73" i="60"/>
  <c r="D74" i="60"/>
  <c r="D75" i="60"/>
  <c r="D76" i="60"/>
  <c r="D77" i="60"/>
  <c r="D78" i="60"/>
  <c r="D79" i="60"/>
  <c r="D80" i="60"/>
  <c r="D81" i="60"/>
  <c r="D82" i="60"/>
  <c r="D83" i="60"/>
  <c r="D84" i="60"/>
  <c r="D85" i="60"/>
  <c r="D86" i="60"/>
  <c r="D87" i="60"/>
  <c r="D88" i="60"/>
  <c r="D89" i="60"/>
  <c r="D90" i="60"/>
  <c r="D17" i="60"/>
  <c r="D16" i="60"/>
  <c r="D15" i="60"/>
  <c r="D14" i="60"/>
  <c r="D13" i="60"/>
  <c r="D12" i="60"/>
  <c r="D11" i="60"/>
  <c r="D10" i="60"/>
  <c r="D9" i="60"/>
  <c r="A4" i="65" l="1"/>
  <c r="D38" i="62"/>
  <c r="C38" i="62"/>
  <c r="C167" i="59" l="1"/>
  <c r="C159" i="59"/>
  <c r="C155" i="59"/>
  <c r="C144" i="59"/>
  <c r="C49" i="65" l="1"/>
  <c r="C40" i="65"/>
  <c r="D21" i="62" l="1"/>
  <c r="C21" i="62"/>
  <c r="D29" i="62" l="1"/>
  <c r="D4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C200" i="60" l="1"/>
  <c r="D16" i="62" l="1"/>
  <c r="C16" i="62"/>
  <c r="C41" i="59"/>
  <c r="C32" i="59"/>
  <c r="C11" i="60" l="1"/>
  <c r="C211" i="60" l="1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<sst xmlns="http://schemas.openxmlformats.org/spreadsheetml/2006/main" count="872" uniqueCount="607">
  <si>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</si>
  <si>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</si>
  <si>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</si>
  <si>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</si>
  <si>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</si>
  <si>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</si>
  <si>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</si>
  <si>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</si>
  <si>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</si>
  <si>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</si>
  <si>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</si>
  <si>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</si>
  <si>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</si>
  <si>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</si>
  <si>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</si>
  <si>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</si>
  <si>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</si>
  <si>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</si>
  <si>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</si>
  <si>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</si>
  <si>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</si>
  <si>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</si>
  <si>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</si>
  <si>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</si>
  <si>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</si>
  <si>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</si>
  <si>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</si>
  <si>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</si>
  <si>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</si>
  <si>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</si>
  <si>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</si>
  <si>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</si>
  <si>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</si>
  <si>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</si>
  <si>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</si>
  <si>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</si>
  <si>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</si>
  <si>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</si>
  <si>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</si>
  <si>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</si>
  <si>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</si>
  <si>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</si>
  <si>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</si>
  <si>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</si>
  <si>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</si>
  <si>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</si>
  <si>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</si>
  <si>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</si>
  <si>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</si>
  <si>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</si>
  <si>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</si>
  <si>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</si>
  <si>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</si>
  <si>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</si>
  <si>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</si>
  <si>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</si>
  <si>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</si>
  <si>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</si>
  <si>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</si>
  <si>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</si>
  <si>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</si>
  <si>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</si>
  <si>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</si>
  <si>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</si>
  <si>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</si>
  <si>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</si>
  <si>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</si>
  <si>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</si>
  <si>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</si>
  <si>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</si>
  <si>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</si>
  <si>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</si>
  <si>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</si>
  <si>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</si>
  <si>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</si>
  <si>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</si>
  <si>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</si>
  <si>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</si>
  <si>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</si>
  <si>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</si>
  <si>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</si>
  <si>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</si>
  <si>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</si>
  <si>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</si>
  <si>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</si>
  <si>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</si>
  <si>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</si>
  <si>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</si>
  <si>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</si>
  <si>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</si>
  <si>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</si>
  <si>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</si>
  <si>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</si>
  <si>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</si>
  <si>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</si>
  <si>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</si>
  <si>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</si>
  <si>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</si>
  <si>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</si>
  <si>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</si>
  <si>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</si>
  <si>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</si>
  <si>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</si>
  <si>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</si>
  <si>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</si>
  <si>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</si>
  <si>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</si>
  <si>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</si>
  <si>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</si>
  <si>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</si>
  <si>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</si>
  <si>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</si>
  <si>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</si>
  <si>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</si>
  <si>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</si>
  <si>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</si>
  <si>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</si>
  <si>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</si>
  <si>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</si>
  <si>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</si>
  <si>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</si>
  <si>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</si>
  <si>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</si>
  <si>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</si>
  <si>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</si>
  <si>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</si>
  <si>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</si>
  <si>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</si>
  <si>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</si>
  <si>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</si>
  <si>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</si>
  <si>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</si>
  <si>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</si>
  <si>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</si>
  <si>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</si>
  <si>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</si>
  <si>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</si>
  <si>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</si>
  <si>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</si>
  <si>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</si>
  <si>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</si>
  <si>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</si>
  <si>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</si>
  <si>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</si>
  <si>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</si>
  <si>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</si>
  <si>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</si>
  <si>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</si>
  <si>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</si>
  <si>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</si>
  <si>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</si>
  <si>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</si>
  <si>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</si>
  <si>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</si>
  <si>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</si>
  <si>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</si>
  <si>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</si>
  <si>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</si>
  <si>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</si>
  <si>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</si>
  <si>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</si>
  <si>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</si>
  <si>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</si>
  <si>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</si>
  <si>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</si>
  <si>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</si>
  <si>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</si>
  <si>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</si>
  <si>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</si>
  <si>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</si>
  <si>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</si>
  <si>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</si>
  <si>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</si>
  <si>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</si>
  <si>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</si>
  <si>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</si>
  <si>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</si>
  <si>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</si>
  <si>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</si>
  <si>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</si>
  <si>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</si>
  <si>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</si>
  <si>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</si>
  <si>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</si>
  <si>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</si>
  <si>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</si>
  <si>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</si>
  <si>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</si>
  <si>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</si>
  <si>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</si>
  <si>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</si>
  <si>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</si>
  <si>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</si>
  <si>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</si>
  <si>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</si>
  <si>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</si>
  <si>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</si>
  <si>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</si>
  <si>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</si>
  <si>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</si>
  <si>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</si>
  <si>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</si>
  <si>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</si>
  <si>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</si>
  <si>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</si>
  <si>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</si>
  <si>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</si>
  <si>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</si>
  <si>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</si>
  <si>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</si>
  <si>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</si>
  <si>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</si>
  <si>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</si>
  <si>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</si>
  <si>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</si>
  <si>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</si>
  <si>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</si>
  <si>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</si>
  <si>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</si>
  <si>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</si>
  <si>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</si>
  <si>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</si>
  <si>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</si>
  <si>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</si>
  <si>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</si>
  <si>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</si>
  <si>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</si>
  <si>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</si>
  <si>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</si>
  <si>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</si>
  <si>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</si>
  <si>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</si>
  <si>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</si>
  <si>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</si>
  <si>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</si>
  <si>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</si>
  <si>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</si>
  <si>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</si>
  <si>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</si>
  <si>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</si>
  <si>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</si>
  <si>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</si>
  <si>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</si>
  <si>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</si>
  <si>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</si>
  <si>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</si>
  <si>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</si>
  <si>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</si>
  <si>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</si>
  <si>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</si>
  <si>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</si>
  <si>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</si>
  <si>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</si>
  <si>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</si>
  <si>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</si>
  <si>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</si>
  <si>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</si>
  <si>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</si>
  <si>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</si>
  <si>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</si>
  <si>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</si>
  <si>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</si>
  <si>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</si>
  <si>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</si>
  <si>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</si>
  <si>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</si>
  <si>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</si>
  <si>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</si>
  <si>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</si>
  <si>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</si>
  <si>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</si>
  <si>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</si>
  <si>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</si>
  <si>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</si>
  <si>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</si>
  <si>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</si>
  <si>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</si>
  <si>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</si>
  <si>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</si>
  <si>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</si>
  <si>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</si>
  <si>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</si>
  <si>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</si>
  <si>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</si>
  <si>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</si>
  <si>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</si>
  <si>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</si>
  <si>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</si>
  <si>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</si>
  <si>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</si>
  <si>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</si>
  <si>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</si>
  <si>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</si>
  <si>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</si>
  <si>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</si>
  <si>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</si>
  <si>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</si>
  <si>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</si>
  <si>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</si>
  <si>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</si>
  <si>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</si>
  <si>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</si>
  <si>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</si>
  <si>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</si>
  <si>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</si>
  <si>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</si>
  <si>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</si>
  <si>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</si>
  <si>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</si>
  <si>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</si>
  <si>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</si>
  <si>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</si>
  <si>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</si>
  <si>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</si>
  <si>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</si>
  <si>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</si>
  <si>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</si>
  <si>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</si>
  <si>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</si>
  <si>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</si>
  <si>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</si>
  <si>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</si>
  <si>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</si>
  <si>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</si>
  <si>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</si>
  <si>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</si>
  <si>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</si>
  <si>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</si>
  <si>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</si>
  <si>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</si>
  <si>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</si>
  <si>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</si>
  <si>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</si>
  <si>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</si>
  <si>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</si>
  <si>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</si>
  <si>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</si>
  <si>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</si>
  <si>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</si>
  <si>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</si>
  <si>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</si>
  <si>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</si>
  <si>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</si>
  <si>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</si>
  <si>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</si>
  <si>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</si>
  <si>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</si>
  <si>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</si>
  <si>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</si>
  <si>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</si>
  <si>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</si>
  <si>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</si>
  <si>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</si>
  <si>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</si>
  <si>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</si>
  <si>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</si>
  <si>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</si>
  <si>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</si>
  <si>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</si>
  <si>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</si>
  <si>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</si>
  <si>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</si>
  <si>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</si>
  <si>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</si>
  <si>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</si>
  <si>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</si>
  <si>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</si>
  <si>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</si>
  <si>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</si>
  <si>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</si>
  <si>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</si>
  <si>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</si>
  <si>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</si>
  <si>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</si>
  <si>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</si>
  <si>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</si>
  <si>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</si>
  <si>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</si>
  <si>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</si>
  <si>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</si>
  <si>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</si>
  <si>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</si>
  <si>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</si>
  <si>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</si>
  <si>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</si>
  <si>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</si>
  <si>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</si>
  <si>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</si>
  <si>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</si>
  <si>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</si>
  <si>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</si>
  <si>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</si>
  <si>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</si>
  <si>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</si>
  <si>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</si>
  <si>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</si>
  <si>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</si>
  <si>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</si>
  <si>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</si>
  <si>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</si>
  <si>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</si>
  <si>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</si>
  <si>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</si>
  <si>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</si>
  <si>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</si>
  <si>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</si>
  <si>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</si>
  <si>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</si>
  <si>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</si>
  <si>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</si>
  <si>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</si>
  <si>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</si>
  <si>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</si>
  <si>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</si>
  <si>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</si>
  <si>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</si>
  <si>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</si>
  <si>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</si>
  <si>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</si>
  <si>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</si>
  <si>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</si>
  <si>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</si>
  <si>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</si>
  <si>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</si>
  <si>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</si>
  <si>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</si>
  <si>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</si>
  <si>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</si>
  <si>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</si>
  <si>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</si>
  <si>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</si>
  <si>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</si>
  <si>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</si>
  <si>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</si>
  <si>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</si>
  <si>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</si>
  <si>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</si>
  <si>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</si>
  <si>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</si>
  <si>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</si>
  <si>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</si>
  <si>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</si>
  <si>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</si>
  <si>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</si>
  <si>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</si>
  <si>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</si>
  <si>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</si>
  <si>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</si>
  <si>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</si>
  <si>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</si>
  <si>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</si>
  <si>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</si>
  <si>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</si>
  <si>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</si>
  <si>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</si>
  <si>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</si>
  <si>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</si>
  <si>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</si>
  <si>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</si>
  <si>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</si>
  <si>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</si>
  <si>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</si>
  <si>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</si>
  <si>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</si>
  <si>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</si>
  <si>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</si>
  <si>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</si>
  <si>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</si>
  <si>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</si>
  <si>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</si>
  <si>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</si>
  <si>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</si>
  <si>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</si>
  <si>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</si>
  <si>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</si>
  <si>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</si>
  <si>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</si>
  <si>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</si>
  <si>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</si>
  <si>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</si>
  <si>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</si>
  <si>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</si>
  <si>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</si>
  <si>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</si>
  <si>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</si>
  <si>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</si>
  <si>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</si>
  <si>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</si>
  <si>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</si>
  <si>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</si>
  <si>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</si>
  <si>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</si>
  <si>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</si>
  <si>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</si>
  <si>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</si>
  <si>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</si>
  <si>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</si>
  <si>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</si>
  <si>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</si>
  <si>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</si>
  <si>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</si>
  <si>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</si>
  <si>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</si>
  <si>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</si>
  <si>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</si>
  <si>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</si>
  <si>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</si>
  <si>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</si>
  <si>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</si>
  <si>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</si>
  <si>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</si>
  <si>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</si>
  <si>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</si>
  <si>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</si>
  <si>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</si>
  <si>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</si>
  <si>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</si>
  <si>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</si>
  <si>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</si>
  <si>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</si>
  <si>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</si>
  <si>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</si>
  <si>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</si>
  <si>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</si>
  <si>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</si>
  <si>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</si>
  <si>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</si>
  <si>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</si>
  <si>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</si>
  <si>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</si>
  <si>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</si>
  <si>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</si>
  <si>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</si>
  <si>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</si>
  <si>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</si>
  <si>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</si>
  <si>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</si>
  <si>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</si>
  <si>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</si>
  <si>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</si>
  <si>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</si>
  <si>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</si>
  <si>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</si>
  <si>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</si>
  <si>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</si>
  <si>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</si>
  <si>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</si>
  <si>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</si>
  <si>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</si>
  <si>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</si>
  <si>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</si>
  <si>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</si>
  <si>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</si>
  <si>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</si>
  <si>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</si>
  <si>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</si>
  <si>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</si>
  <si>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</si>
  <si>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</si>
  <si>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</si>
  <si>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</si>
  <si>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</si>
  <si>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</si>
  <si>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</si>
  <si>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</si>
  <si>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</si>
  <si>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</si>
  <si>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</si>
  <si>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</si>
  <si>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</si>
  <si>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</si>
  <si>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</si>
  <si>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</si>
  <si>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</si>
  <si>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</si>
  <si>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</si>
  <si>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</si>
  <si>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</si>
  <si>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</si>
  <si>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</si>
  <si>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</si>
  <si>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</si>
  <si>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</si>
  <si>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</si>
  <si>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</si>
  <si>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</si>
  <si>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</si>
  <si>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>Explicación</t>
  </si>
  <si>
    <t>3. Menos Ingresos Presupuestarios No Contables</t>
  </si>
  <si>
    <t>Materiales y Suministros (consumos)</t>
  </si>
  <si>
    <t>Modificaciones al Presupuesto de Egresos Aprobado</t>
  </si>
  <si>
    <t>PROCURADURIA AMBIENTAL Y DE ORDENAMIENTO TERRITORIAL DEL ESTADO DE GTO.</t>
  </si>
  <si>
    <t>Del 1 de Enero al 31 de Marzo de 2025</t>
  </si>
  <si>
    <t>Cambios en Estimaciones Contables</t>
  </si>
  <si>
    <t>Importe pendiente de reintegro</t>
  </si>
  <si>
    <t>Línea recta</t>
  </si>
  <si>
    <t>La depreciación se aplica anualmente, sin cambios en criterio contable</t>
  </si>
  <si>
    <t>No aplica</t>
  </si>
  <si>
    <t>Pago a pendiente a exfuncionario debido a que se encuentra en litigio</t>
  </si>
  <si>
    <t>Impuestos estatales y federales que se liquidan en el mes de enero</t>
  </si>
  <si>
    <t>Fondos fijos que serán cancelados en diciembre</t>
  </si>
  <si>
    <t>Intereses bancarios</t>
  </si>
  <si>
    <t>Transferencias estatales</t>
  </si>
  <si>
    <t>Ingresos por administración (Metlife)</t>
  </si>
  <si>
    <t>Pago de nomina de la quincena 1 a la 6 del personal de base</t>
  </si>
  <si>
    <t>Pago de nomina de la quincena 1 a la 6 del personal de base y liquidaciones</t>
  </si>
  <si>
    <t>Enajenaciones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</si>
</sst>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</cellStyleXfs>
  <cellXfs count="26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12" fillId="5" borderId="0" xfId="9" applyFont="1" applyFill="1" applyAlignment="1">
      <alignment horizont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1" fillId="8" borderId="0" xfId="0" applyFont="1" applyFill="1"/>
    <xf numFmtId="0" fontId="12" fillId="9" borderId="0" xfId="0" applyFont="1" applyFill="1"/>
    <xf numFmtId="0" fontId="9" fillId="0" borderId="0" xfId="0" applyFont="1"/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9" fillId="0" borderId="20" xfId="9" applyFont="1" applyBorder="1" applyAlignment="1">
      <alignment horizontal="center"/>
    </xf>
    <xf numFmtId="0" fontId="9" fillId="0" borderId="20" xfId="9" applyFont="1" applyBorder="1"/>
    <xf numFmtId="4" fontId="9" fillId="0" borderId="20" xfId="9" applyNumberFormat="1" applyFont="1" applyBorder="1"/>
    <xf numFmtId="0" fontId="9" fillId="0" borderId="21" xfId="9" applyFont="1" applyBorder="1" applyAlignment="1">
      <alignment horizontal="center"/>
    </xf>
    <xf numFmtId="0" fontId="9" fillId="0" borderId="21" xfId="9" applyFont="1" applyBorder="1"/>
    <xf numFmtId="4" fontId="9" fillId="0" borderId="21" xfId="9" applyNumberFormat="1" applyFont="1" applyBorder="1"/>
    <xf numFmtId="0" fontId="12" fillId="5" borderId="0" xfId="9" applyFont="1" applyFill="1" applyAlignment="1">
      <alignment horizontal="right"/>
    </xf>
    <xf numFmtId="4" fontId="9" fillId="0" borderId="20" xfId="9" applyNumberFormat="1" applyFont="1" applyBorder="1" applyAlignment="1">
      <alignment horizontal="right"/>
    </xf>
    <xf numFmtId="0" fontId="9" fillId="0" borderId="20" xfId="9" applyFont="1" applyBorder="1" applyAlignment="1">
      <alignment horizontal="right"/>
    </xf>
    <xf numFmtId="4" fontId="9" fillId="0" borderId="21" xfId="9" applyNumberFormat="1" applyFont="1" applyBorder="1" applyAlignment="1">
      <alignment horizontal="right"/>
    </xf>
    <xf numFmtId="0" fontId="9" fillId="0" borderId="21" xfId="9" applyFont="1" applyBorder="1" applyAlignment="1">
      <alignment horizontal="right"/>
    </xf>
    <xf numFmtId="0" fontId="9" fillId="0" borderId="0" xfId="9" applyFont="1" applyAlignment="1">
      <alignment horizontal="right"/>
    </xf>
    <xf numFmtId="0" fontId="11" fillId="4" borderId="0" xfId="9" applyFont="1" applyFill="1" applyAlignment="1">
      <alignment horizontal="right"/>
    </xf>
    <xf numFmtId="0" fontId="8" fillId="7" borderId="22" xfId="13" applyFont="1" applyFill="1" applyBorder="1" applyAlignment="1">
      <alignment vertical="center"/>
    </xf>
    <xf numFmtId="0" fontId="8" fillId="7" borderId="23" xfId="13" applyFont="1" applyFill="1" applyBorder="1" applyAlignment="1">
      <alignment vertical="center"/>
    </xf>
    <xf numFmtId="0" fontId="8" fillId="0" borderId="25" xfId="13" applyFont="1" applyBorder="1" applyAlignment="1">
      <alignment vertical="center"/>
    </xf>
    <xf numFmtId="0" fontId="8" fillId="0" borderId="26" xfId="13" applyFont="1" applyBorder="1" applyAlignment="1">
      <alignment vertical="center"/>
    </xf>
    <xf numFmtId="0" fontId="2" fillId="0" borderId="26" xfId="13" applyFont="1" applyBorder="1" applyAlignment="1">
      <alignment vertical="center"/>
    </xf>
    <xf numFmtId="0" fontId="2" fillId="0" borderId="25" xfId="13" applyFont="1" applyBorder="1" applyAlignment="1">
      <alignment horizontal="left" vertical="center" indent="1"/>
    </xf>
    <xf numFmtId="0" fontId="5" fillId="0" borderId="26" xfId="13" applyFont="1" applyBorder="1"/>
    <xf numFmtId="0" fontId="9" fillId="0" borderId="25" xfId="13" applyFont="1" applyBorder="1" applyAlignment="1">
      <alignment horizontal="left" vertical="center" wrapText="1" indent="1"/>
    </xf>
    <xf numFmtId="0" fontId="9" fillId="0" borderId="26" xfId="13" applyFont="1" applyBorder="1" applyAlignment="1">
      <alignment horizontal="left" vertical="center"/>
    </xf>
    <xf numFmtId="0" fontId="9" fillId="0" borderId="25" xfId="13" applyFont="1" applyBorder="1" applyAlignment="1">
      <alignment horizontal="left" vertical="center" indent="1"/>
    </xf>
    <xf numFmtId="0" fontId="9" fillId="0" borderId="25" xfId="13" applyFont="1" applyBorder="1" applyAlignment="1">
      <alignment horizontal="left" vertical="center" wrapText="1"/>
    </xf>
    <xf numFmtId="0" fontId="2" fillId="0" borderId="26" xfId="13" applyFont="1" applyBorder="1" applyAlignment="1">
      <alignment horizontal="left" vertical="center"/>
    </xf>
    <xf numFmtId="0" fontId="2" fillId="0" borderId="26" xfId="13" applyFont="1" applyBorder="1" applyAlignment="1">
      <alignment horizontal="left"/>
    </xf>
    <xf numFmtId="0" fontId="9" fillId="0" borderId="25" xfId="13" applyFont="1" applyBorder="1" applyAlignment="1">
      <alignment horizontal="left" vertical="center"/>
    </xf>
    <xf numFmtId="0" fontId="8" fillId="7" borderId="28" xfId="13" applyFont="1" applyFill="1" applyBorder="1" applyAlignment="1">
      <alignment vertical="center"/>
    </xf>
    <xf numFmtId="0" fontId="8" fillId="7" borderId="29" xfId="13" applyFont="1" applyFill="1" applyBorder="1" applyAlignment="1">
      <alignment vertical="center"/>
    </xf>
    <xf numFmtId="4" fontId="9" fillId="0" borderId="27" xfId="13" applyNumberFormat="1" applyFont="1" applyBorder="1" applyAlignment="1">
      <alignment horizontal="right" vertical="center" wrapText="1" indent="1"/>
    </xf>
    <xf numFmtId="4" fontId="9" fillId="0" borderId="27" xfId="13" applyNumberFormat="1" applyFont="1" applyBorder="1" applyAlignment="1">
      <alignment horizontal="right" vertical="center" indent="1"/>
    </xf>
    <xf numFmtId="4" fontId="8" fillId="7" borderId="24" xfId="13" applyNumberFormat="1" applyFont="1" applyFill="1" applyBorder="1" applyAlignment="1">
      <alignment horizontal="right" vertical="center" wrapText="1" indent="1"/>
    </xf>
    <xf numFmtId="4" fontId="8" fillId="0" borderId="27" xfId="13" applyNumberFormat="1" applyFont="1" applyBorder="1" applyAlignment="1">
      <alignment horizontal="right" vertical="center"/>
    </xf>
    <xf numFmtId="4" fontId="8" fillId="0" borderId="27" xfId="13" applyNumberFormat="1" applyFont="1" applyBorder="1" applyAlignment="1">
      <alignment horizontal="right" vertical="center" wrapText="1" indent="1"/>
    </xf>
    <xf numFmtId="4" fontId="8" fillId="7" borderId="30" xfId="13" applyNumberFormat="1" applyFont="1" applyFill="1" applyBorder="1" applyAlignment="1">
      <alignment horizontal="right" vertical="center" wrapText="1" indent="1"/>
    </xf>
    <xf numFmtId="4" fontId="8" fillId="7" borderId="24" xfId="13" applyNumberFormat="1" applyFont="1" applyFill="1" applyBorder="1" applyAlignment="1">
      <alignment horizontal="right" vertical="center"/>
    </xf>
    <xf numFmtId="49" fontId="2" fillId="0" borderId="26" xfId="13" applyNumberFormat="1" applyFont="1" applyBorder="1" applyAlignment="1">
      <alignment vertical="center"/>
    </xf>
    <xf numFmtId="4" fontId="2" fillId="0" borderId="27" xfId="13" applyNumberFormat="1" applyFont="1" applyBorder="1" applyAlignment="1">
      <alignment horizontal="right" vertical="center" wrapText="1" indent="1"/>
    </xf>
    <xf numFmtId="49" fontId="2" fillId="0" borderId="26" xfId="13" applyNumberFormat="1" applyFont="1" applyBorder="1"/>
    <xf numFmtId="0" fontId="2" fillId="0" borderId="25" xfId="13" applyFont="1" applyBorder="1" applyAlignment="1">
      <alignment horizontal="left" vertical="center" wrapText="1" indent="1"/>
    </xf>
    <xf numFmtId="0" fontId="2" fillId="0" borderId="25" xfId="13" applyFont="1" applyBorder="1" applyAlignment="1">
      <alignment vertical="center"/>
    </xf>
    <xf numFmtId="0" fontId="1" fillId="0" borderId="26" xfId="13" applyFont="1" applyBorder="1" applyAlignment="1">
      <alignment vertical="center"/>
    </xf>
    <xf numFmtId="0" fontId="1" fillId="0" borderId="25" xfId="13" applyFont="1" applyBorder="1" applyAlignment="1">
      <alignment vertical="center"/>
    </xf>
    <xf numFmtId="4" fontId="1" fillId="0" borderId="27" xfId="13" applyNumberFormat="1" applyFont="1" applyBorder="1" applyAlignment="1">
      <alignment horizontal="right" vertical="center" wrapText="1" indent="1"/>
    </xf>
    <xf numFmtId="4" fontId="2" fillId="0" borderId="27" xfId="13" applyNumberFormat="1" applyFont="1" applyBorder="1" applyAlignment="1">
      <alignment horizontal="right" vertical="center" indent="1"/>
    </xf>
    <xf numFmtId="0" fontId="9" fillId="0" borderId="25" xfId="13" applyFont="1" applyBorder="1" applyAlignment="1">
      <alignment vertical="center"/>
    </xf>
    <xf numFmtId="0" fontId="8" fillId="2" borderId="28" xfId="13" applyFont="1" applyFill="1" applyBorder="1" applyAlignment="1">
      <alignment vertical="center"/>
    </xf>
    <xf numFmtId="0" fontId="2" fillId="0" borderId="26" xfId="13" applyFont="1" applyBorder="1"/>
    <xf numFmtId="4" fontId="2" fillId="0" borderId="27" xfId="13" applyNumberFormat="1" applyFont="1" applyBorder="1" applyAlignment="1">
      <alignment horizontal="right" vertical="center"/>
    </xf>
    <xf numFmtId="4" fontId="9" fillId="0" borderId="27" xfId="13" applyNumberFormat="1" applyFont="1" applyBorder="1" applyAlignment="1">
      <alignment horizontal="right" vertical="center"/>
    </xf>
    <xf numFmtId="4" fontId="5" fillId="0" borderId="0" xfId="10" applyNumberFormat="1" applyFont="1"/>
    <xf numFmtId="0" fontId="8" fillId="7" borderId="1" xfId="13" applyFont="1" applyFill="1" applyBorder="1" applyAlignment="1">
      <alignment horizontal="right" vertical="center" wrapText="1"/>
    </xf>
    <xf numFmtId="0" fontId="11" fillId="4" borderId="0" xfId="9" applyFont="1" applyFill="1" applyAlignment="1">
      <alignment horizontal="left" vertical="center"/>
    </xf>
    <xf numFmtId="0" fontId="12" fillId="5" borderId="0" xfId="9" applyFont="1" applyFill="1" applyAlignment="1">
      <alignment horizontal="left"/>
    </xf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8" fillId="0" borderId="20" xfId="9" applyFont="1" applyBorder="1" applyAlignment="1">
      <alignment horizontal="left"/>
    </xf>
    <xf numFmtId="0" fontId="8" fillId="0" borderId="20" xfId="9" applyFont="1" applyBorder="1"/>
    <xf numFmtId="0" fontId="9" fillId="0" borderId="21" xfId="9" applyFont="1" applyBorder="1" applyAlignment="1">
      <alignment horizontal="left"/>
    </xf>
    <xf numFmtId="0" fontId="2" fillId="0" borderId="0" xfId="13" applyFont="1" applyBorder="1" applyAlignment="1">
      <alignment horizontal="left" vertical="center" indent="1"/>
    </xf>
    <xf numFmtId="4" fontId="9" fillId="0" borderId="0" xfId="13" applyNumberFormat="1" applyFont="1" applyBorder="1" applyAlignment="1">
      <alignment horizontal="right" vertical="center" wrapText="1" indent="1"/>
    </xf>
    <xf numFmtId="0" fontId="9" fillId="0" borderId="20" xfId="9" applyFont="1" applyBorder="1" applyAlignment="1">
      <alignment horizontal="left"/>
    </xf>
    <xf numFmtId="0" fontId="2" fillId="0" borderId="31" xfId="13" applyFont="1" applyBorder="1" applyAlignment="1">
      <alignment horizontal="left" vertical="center" indent="1"/>
    </xf>
    <xf numFmtId="4" fontId="9" fillId="0" borderId="32" xfId="13" applyNumberFormat="1" applyFont="1" applyBorder="1" applyAlignment="1">
      <alignment horizontal="right" vertical="center" wrapText="1" indent="1"/>
    </xf>
    <xf numFmtId="0" fontId="2" fillId="0" borderId="33" xfId="13" applyFont="1" applyBorder="1" applyAlignment="1">
      <alignment horizontal="left" vertical="center" indent="1"/>
    </xf>
    <xf numFmtId="4" fontId="9" fillId="0" borderId="34" xfId="13" applyNumberFormat="1" applyFont="1" applyBorder="1" applyAlignment="1">
      <alignment horizontal="right" vertical="center" wrapText="1" indent="1"/>
    </xf>
    <xf numFmtId="0" fontId="2" fillId="0" borderId="35" xfId="13" applyFont="1" applyBorder="1" applyAlignment="1">
      <alignment horizontal="left" vertical="center" indent="1"/>
    </xf>
    <xf numFmtId="4" fontId="9" fillId="0" borderId="36" xfId="13" applyNumberFormat="1" applyFont="1" applyBorder="1" applyAlignment="1">
      <alignment horizontal="right" vertical="center" wrapText="1" indent="1"/>
    </xf>
    <xf numFmtId="0" fontId="1" fillId="3" borderId="10" xfId="8" applyFont="1" applyFill="1" applyBorder="1" applyAlignment="1">
      <alignment horizontal="right" vertical="center"/>
    </xf>
    <xf numFmtId="0" fontId="1" fillId="3" borderId="15" xfId="8" applyFont="1" applyFill="1" applyBorder="1" applyAlignment="1">
      <alignment horizontal="left" vertical="center"/>
    </xf>
    <xf numFmtId="0" fontId="1" fillId="3" borderId="16" xfId="8" applyFont="1" applyFill="1" applyBorder="1" applyAlignment="1">
      <alignment vertical="center"/>
    </xf>
    <xf numFmtId="0" fontId="1" fillId="3" borderId="16" xfId="8" applyFont="1" applyFill="1" applyBorder="1" applyAlignment="1">
      <alignment horizontal="left" vertical="center"/>
    </xf>
    <xf numFmtId="0" fontId="2" fillId="0" borderId="4" xfId="11" applyFont="1" applyFill="1" applyBorder="1" applyAlignment="1" applyProtection="1">
      <alignment horizontal="center"/>
      <protection locked="0"/>
    </xf>
    <xf numFmtId="0" fontId="2" fillId="0" borderId="8" xfId="11" applyFont="1" applyFill="1" applyBorder="1" applyProtection="1">
      <protection locked="0"/>
    </xf>
    <xf numFmtId="0" fontId="1" fillId="3" borderId="0" xfId="8" applyFont="1" applyFill="1" applyBorder="1" applyAlignment="1">
      <alignment horizontal="right" vertical="center"/>
    </xf>
    <xf numFmtId="0" fontId="1" fillId="0" borderId="20" xfId="12" applyFont="1" applyBorder="1" applyAlignment="1">
      <alignment horizontal="center" vertical="center" wrapText="1"/>
    </xf>
    <xf numFmtId="0" fontId="1" fillId="0" borderId="20" xfId="12" applyFont="1" applyBorder="1" applyAlignment="1">
      <alignment vertical="center" wrapText="1"/>
    </xf>
    <xf numFmtId="4" fontId="1" fillId="0" borderId="20" xfId="12" applyNumberFormat="1" applyFont="1" applyBorder="1" applyAlignment="1">
      <alignment vertical="center" wrapText="1"/>
    </xf>
    <xf numFmtId="0" fontId="9" fillId="0" borderId="20" xfId="12" applyFont="1" applyBorder="1" applyAlignment="1">
      <alignment vertical="center" wrapText="1"/>
    </xf>
    <xf numFmtId="0" fontId="1" fillId="0" borderId="21" xfId="12" applyFont="1" applyBorder="1" applyAlignment="1">
      <alignment horizontal="center" vertical="center" wrapText="1"/>
    </xf>
    <xf numFmtId="0" fontId="1" fillId="0" borderId="21" xfId="12" applyFont="1" applyBorder="1" applyAlignment="1">
      <alignment vertical="center" wrapText="1"/>
    </xf>
    <xf numFmtId="4" fontId="1" fillId="0" borderId="21" xfId="12" applyNumberFormat="1" applyFont="1" applyBorder="1" applyAlignment="1">
      <alignment vertical="center" wrapText="1"/>
    </xf>
    <xf numFmtId="0" fontId="9" fillId="0" borderId="21" xfId="12" applyFont="1" applyBorder="1" applyAlignment="1">
      <alignment vertical="center" wrapText="1"/>
    </xf>
    <xf numFmtId="0" fontId="2" fillId="0" borderId="21" xfId="12" applyFont="1" applyBorder="1" applyAlignment="1">
      <alignment horizontal="center" vertical="center" wrapText="1"/>
    </xf>
    <xf numFmtId="0" fontId="2" fillId="0" borderId="21" xfId="12" applyFont="1" applyBorder="1" applyAlignment="1">
      <alignment vertical="center" wrapText="1"/>
    </xf>
    <xf numFmtId="4" fontId="2" fillId="0" borderId="21" xfId="12" applyNumberFormat="1" applyFont="1" applyBorder="1" applyAlignment="1">
      <alignment vertical="center" wrapText="1"/>
    </xf>
    <xf numFmtId="9" fontId="1" fillId="0" borderId="20" xfId="12" applyNumberFormat="1" applyFont="1" applyBorder="1" applyAlignment="1">
      <alignment vertical="center" wrapText="1"/>
    </xf>
    <xf numFmtId="0" fontId="2" fillId="0" borderId="20" xfId="12" applyFont="1" applyBorder="1" applyAlignment="1">
      <alignment vertical="center" wrapText="1"/>
    </xf>
    <xf numFmtId="9" fontId="1" fillId="0" borderId="21" xfId="12" applyNumberFormat="1" applyFont="1" applyBorder="1" applyAlignment="1">
      <alignment vertical="center" wrapText="1"/>
    </xf>
    <xf numFmtId="9" fontId="2" fillId="0" borderId="21" xfId="12" applyNumberFormat="1" applyFont="1" applyBorder="1" applyAlignment="1">
      <alignment vertical="center" wrapText="1"/>
    </xf>
    <xf numFmtId="0" fontId="9" fillId="0" borderId="20" xfId="8" applyFont="1" applyBorder="1" applyAlignment="1">
      <alignment vertical="center" wrapText="1"/>
    </xf>
    <xf numFmtId="4" fontId="9" fillId="0" borderId="20" xfId="8" applyNumberFormat="1" applyFont="1" applyBorder="1" applyAlignment="1">
      <alignment vertical="center" wrapText="1"/>
    </xf>
    <xf numFmtId="0" fontId="9" fillId="0" borderId="21" xfId="8" applyFont="1" applyBorder="1" applyAlignment="1">
      <alignment vertical="center" wrapText="1"/>
    </xf>
    <xf numFmtId="4" fontId="9" fillId="0" borderId="21" xfId="8" applyNumberFormat="1" applyFont="1" applyBorder="1" applyAlignment="1">
      <alignment vertical="center" wrapText="1"/>
    </xf>
    <xf numFmtId="4" fontId="9" fillId="2" borderId="21" xfId="8" applyNumberFormat="1" applyFont="1" applyFill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4" fontId="9" fillId="0" borderId="20" xfId="0" applyNumberFormat="1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4" fontId="9" fillId="0" borderId="21" xfId="0" applyNumberFormat="1" applyFont="1" applyBorder="1" applyAlignment="1">
      <alignment vertical="center" wrapText="1"/>
    </xf>
    <xf numFmtId="0" fontId="9" fillId="0" borderId="20" xfId="9" applyFont="1" applyBorder="1" applyAlignment="1">
      <alignment horizontal="center" vertical="center" wrapText="1"/>
    </xf>
    <xf numFmtId="0" fontId="9" fillId="0" borderId="20" xfId="9" applyFont="1" applyBorder="1" applyAlignment="1">
      <alignment vertical="center" wrapText="1"/>
    </xf>
    <xf numFmtId="4" fontId="9" fillId="0" borderId="20" xfId="9" applyNumberFormat="1" applyFont="1" applyBorder="1" applyAlignment="1">
      <alignment vertical="center" wrapText="1"/>
    </xf>
    <xf numFmtId="0" fontId="9" fillId="0" borderId="21" xfId="9" applyFont="1" applyBorder="1" applyAlignment="1">
      <alignment horizontal="center" vertical="center" wrapText="1"/>
    </xf>
    <xf numFmtId="0" fontId="9" fillId="0" borderId="21" xfId="9" applyFont="1" applyBorder="1" applyAlignment="1">
      <alignment vertical="center" wrapText="1"/>
    </xf>
    <xf numFmtId="4" fontId="9" fillId="0" borderId="21" xfId="9" applyNumberFormat="1" applyFont="1" applyBorder="1" applyAlignment="1">
      <alignment vertical="center" wrapText="1"/>
    </xf>
    <xf numFmtId="0" fontId="8" fillId="0" borderId="21" xfId="9" applyFont="1" applyBorder="1" applyAlignment="1">
      <alignment horizontal="center" vertical="center" wrapText="1"/>
    </xf>
    <xf numFmtId="0" fontId="8" fillId="0" borderId="21" xfId="9" applyFont="1" applyBorder="1" applyAlignment="1">
      <alignment vertical="center" wrapText="1"/>
    </xf>
    <xf numFmtId="4" fontId="8" fillId="0" borderId="21" xfId="9" applyNumberFormat="1" applyFont="1" applyBorder="1" applyAlignment="1">
      <alignment vertical="center" wrapText="1"/>
    </xf>
    <xf numFmtId="0" fontId="8" fillId="0" borderId="20" xfId="9" applyFont="1" applyBorder="1" applyAlignment="1">
      <alignment horizontal="center" vertical="center" wrapText="1"/>
    </xf>
    <xf numFmtId="0" fontId="8" fillId="0" borderId="20" xfId="9" applyFont="1" applyBorder="1" applyAlignment="1">
      <alignment vertical="center" wrapText="1"/>
    </xf>
    <xf numFmtId="4" fontId="8" fillId="0" borderId="20" xfId="9" applyNumberFormat="1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4" fontId="14" fillId="0" borderId="21" xfId="0" applyNumberFormat="1" applyFont="1" applyBorder="1" applyAlignment="1">
      <alignment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4" fontId="15" fillId="0" borderId="21" xfId="0" applyNumberFormat="1" applyFont="1" applyBorder="1" applyAlignment="1">
      <alignment vertical="center" wrapText="1"/>
    </xf>
    <xf numFmtId="0" fontId="8" fillId="0" borderId="21" xfId="9" applyFont="1" applyBorder="1" applyAlignment="1">
      <alignment horizontal="left" vertical="center" wrapText="1"/>
    </xf>
    <xf numFmtId="0" fontId="11" fillId="4" borderId="0" xfId="8" applyFont="1" applyFill="1" applyAlignment="1">
      <alignment horizontal="left" vertical="center"/>
    </xf>
    <xf numFmtId="0" fontId="11" fillId="4" borderId="0" xfId="8" applyFont="1" applyFill="1" applyAlignment="1">
      <alignment horizontal="left"/>
    </xf>
    <xf numFmtId="0" fontId="12" fillId="5" borderId="0" xfId="8" applyFont="1" applyFill="1" applyAlignment="1">
      <alignment horizontal="left"/>
    </xf>
    <xf numFmtId="0" fontId="9" fillId="0" borderId="20" xfId="8" applyFont="1" applyBorder="1" applyAlignment="1">
      <alignment horizontal="left" vertical="center" wrapText="1"/>
    </xf>
    <xf numFmtId="0" fontId="9" fillId="0" borderId="21" xfId="8" applyFont="1" applyBorder="1" applyAlignment="1">
      <alignment horizontal="left" vertical="center" wrapText="1"/>
    </xf>
    <xf numFmtId="0" fontId="12" fillId="6" borderId="0" xfId="8" applyFont="1" applyFill="1" applyAlignment="1">
      <alignment horizontal="left"/>
    </xf>
    <xf numFmtId="0" fontId="11" fillId="8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8" applyFont="1" applyAlignment="1">
      <alignment horizontal="left"/>
    </xf>
    <xf numFmtId="0" fontId="12" fillId="6" borderId="0" xfId="8" applyFont="1" applyFill="1" applyAlignment="1">
      <alignment horizontal="right"/>
    </xf>
    <xf numFmtId="0" fontId="12" fillId="5" borderId="0" xfId="8" applyFont="1" applyFill="1" applyAlignment="1">
      <alignment horizontal="right"/>
    </xf>
    <xf numFmtId="0" fontId="12" fillId="9" borderId="0" xfId="0" applyFont="1" applyFill="1" applyAlignment="1">
      <alignment horizontal="right"/>
    </xf>
    <xf numFmtId="0" fontId="12" fillId="10" borderId="0" xfId="0" applyFont="1" applyFill="1" applyAlignment="1">
      <alignment horizontal="right"/>
    </xf>
    <xf numFmtId="4" fontId="9" fillId="0" borderId="20" xfId="8" applyNumberFormat="1" applyFont="1" applyBorder="1" applyAlignment="1">
      <alignment horizontal="right" vertical="center" wrapText="1"/>
    </xf>
    <xf numFmtId="0" fontId="9" fillId="0" borderId="20" xfId="8" applyFont="1" applyBorder="1" applyAlignment="1">
      <alignment horizontal="right" vertical="center" wrapText="1"/>
    </xf>
    <xf numFmtId="0" fontId="9" fillId="0" borderId="21" xfId="19" applyFont="1" applyBorder="1" applyAlignment="1">
      <alignment horizontal="center"/>
    </xf>
    <xf numFmtId="0" fontId="9" fillId="0" borderId="21" xfId="19" applyFont="1" applyBorder="1" applyAlignment="1">
      <alignment vertical="center"/>
    </xf>
    <xf numFmtId="9" fontId="2" fillId="0" borderId="21" xfId="14" applyFont="1" applyBorder="1" applyAlignment="1">
      <alignment horizontal="center"/>
    </xf>
    <xf numFmtId="0" fontId="2" fillId="0" borderId="21" xfId="20" applyFont="1" applyFill="1" applyBorder="1" applyAlignment="1">
      <alignment vertical="center" wrapText="1"/>
    </xf>
    <xf numFmtId="9" fontId="2" fillId="0" borderId="21" xfId="14" applyFont="1" applyBorder="1" applyAlignment="1">
      <alignment horizontal="center" vertical="center"/>
    </xf>
    <xf numFmtId="0" fontId="12" fillId="10" borderId="0" xfId="0" applyFont="1" applyFill="1" applyBorder="1"/>
    <xf numFmtId="0" fontId="11" fillId="4" borderId="0" xfId="21" applyFont="1" applyFill="1" applyAlignment="1">
      <alignment horizontal="left"/>
    </xf>
    <xf numFmtId="0" fontId="11" fillId="4" borderId="0" xfId="21" applyFont="1" applyFill="1"/>
    <xf numFmtId="0" fontId="12" fillId="5" borderId="0" xfId="21" applyFont="1" applyFill="1" applyAlignment="1">
      <alignment horizontal="left"/>
    </xf>
    <xf numFmtId="0" fontId="12" fillId="5" borderId="0" xfId="21" applyFont="1" applyFill="1" applyAlignment="1">
      <alignment horizontal="right"/>
    </xf>
    <xf numFmtId="0" fontId="8" fillId="0" borderId="20" xfId="21" applyFont="1" applyBorder="1" applyAlignment="1">
      <alignment horizontal="left"/>
    </xf>
    <xf numFmtId="0" fontId="8" fillId="0" borderId="20" xfId="21" applyFont="1" applyBorder="1"/>
    <xf numFmtId="0" fontId="9" fillId="0" borderId="21" xfId="21" applyFont="1" applyBorder="1" applyAlignment="1">
      <alignment horizontal="left"/>
    </xf>
    <xf numFmtId="0" fontId="8" fillId="0" borderId="21" xfId="21" applyFont="1" applyBorder="1" applyAlignment="1">
      <alignment horizontal="left" indent="1"/>
    </xf>
    <xf numFmtId="0" fontId="8" fillId="0" borderId="21" xfId="21" applyFont="1" applyBorder="1" applyAlignment="1">
      <alignment horizontal="left"/>
    </xf>
    <xf numFmtId="0" fontId="8" fillId="0" borderId="21" xfId="21" applyFont="1" applyBorder="1"/>
    <xf numFmtId="0" fontId="9" fillId="0" borderId="21" xfId="21" applyFont="1" applyBorder="1"/>
    <xf numFmtId="0" fontId="1" fillId="0" borderId="21" xfId="21" applyFont="1" applyBorder="1"/>
    <xf numFmtId="0" fontId="8" fillId="0" borderId="21" xfId="0" applyFont="1" applyBorder="1" applyAlignment="1">
      <alignment horizontal="left"/>
    </xf>
    <xf numFmtId="0" fontId="7" fillId="0" borderId="21" xfId="0" applyFont="1" applyBorder="1"/>
    <xf numFmtId="0" fontId="9" fillId="0" borderId="21" xfId="0" applyFont="1" applyBorder="1" applyAlignment="1">
      <alignment horizontal="left"/>
    </xf>
    <xf numFmtId="0" fontId="5" fillId="0" borderId="21" xfId="0" applyFont="1" applyBorder="1"/>
    <xf numFmtId="0" fontId="1" fillId="0" borderId="21" xfId="21" applyFont="1" applyFill="1" applyBorder="1"/>
    <xf numFmtId="0" fontId="2" fillId="0" borderId="21" xfId="21" applyFont="1" applyFill="1" applyBorder="1"/>
    <xf numFmtId="0" fontId="8" fillId="0" borderId="21" xfId="21" quotePrefix="1" applyFont="1" applyBorder="1" applyAlignment="1">
      <alignment horizontal="left" indent="1"/>
    </xf>
    <xf numFmtId="4" fontId="1" fillId="0" borderId="20" xfId="21" applyNumberFormat="1" applyFont="1" applyBorder="1"/>
    <xf numFmtId="4" fontId="1" fillId="0" borderId="21" xfId="21" applyNumberFormat="1" applyFont="1" applyBorder="1"/>
    <xf numFmtId="4" fontId="2" fillId="0" borderId="21" xfId="21" applyNumberFormat="1" applyFont="1" applyBorder="1"/>
    <xf numFmtId="4" fontId="9" fillId="0" borderId="21" xfId="21" applyNumberFormat="1" applyFont="1" applyBorder="1"/>
    <xf numFmtId="4" fontId="8" fillId="0" borderId="21" xfId="21" applyNumberFormat="1" applyFont="1" applyBorder="1"/>
    <xf numFmtId="4" fontId="8" fillId="0" borderId="21" xfId="18" applyNumberFormat="1" applyFont="1" applyFill="1" applyBorder="1"/>
    <xf numFmtId="4" fontId="9" fillId="0" borderId="21" xfId="18" applyNumberFormat="1" applyFont="1" applyFill="1" applyBorder="1"/>
    <xf numFmtId="4" fontId="7" fillId="0" borderId="21" xfId="0" applyNumberFormat="1" applyFont="1" applyBorder="1"/>
    <xf numFmtId="4" fontId="2" fillId="0" borderId="21" xfId="18" applyNumberFormat="1" applyFont="1" applyFill="1" applyBorder="1"/>
    <xf numFmtId="4" fontId="5" fillId="0" borderId="21" xfId="2" applyNumberFormat="1" applyFont="1" applyFill="1" applyBorder="1" applyAlignment="1" applyProtection="1">
      <alignment vertical="top"/>
      <protection locked="0"/>
    </xf>
    <xf numFmtId="0" fontId="1" fillId="3" borderId="13" xfId="8" applyFont="1" applyFill="1" applyBorder="1" applyAlignment="1">
      <alignment horizontal="center" vertical="center"/>
    </xf>
    <xf numFmtId="0" fontId="1" fillId="3" borderId="10" xfId="8" applyFont="1" applyFill="1" applyBorder="1" applyAlignment="1">
      <alignment horizontal="center" vertical="center"/>
    </xf>
    <xf numFmtId="0" fontId="1" fillId="3" borderId="9" xfId="8" applyFont="1" applyFill="1" applyBorder="1" applyAlignment="1">
      <alignment horizontal="center" vertical="center"/>
    </xf>
    <xf numFmtId="0" fontId="1" fillId="3" borderId="0" xfId="8" applyFont="1" applyFill="1" applyBorder="1" applyAlignment="1">
      <alignment horizontal="center" vertical="center"/>
    </xf>
    <xf numFmtId="0" fontId="1" fillId="3" borderId="12" xfId="8" applyFont="1" applyFill="1" applyBorder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3" borderId="17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9" fillId="0" borderId="37" xfId="19" applyFont="1" applyBorder="1" applyAlignment="1">
      <alignment horizontal="center" vertical="center" wrapText="1"/>
    </xf>
    <xf numFmtId="0" fontId="9" fillId="0" borderId="0" xfId="19" applyFont="1" applyBorder="1" applyAlignment="1">
      <alignment horizontal="center" vertical="center" wrapText="1"/>
    </xf>
    <xf numFmtId="0" fontId="9" fillId="0" borderId="20" xfId="19" applyFont="1" applyBorder="1" applyAlignment="1">
      <alignment horizontal="center" vertical="center" wrapText="1"/>
    </xf>
    <xf numFmtId="0" fontId="8" fillId="3" borderId="0" xfId="9" applyFont="1" applyFill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9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1" xfId="13" applyFont="1" applyFill="1" applyBorder="1" applyAlignment="1">
      <alignment horizontal="center" vertical="center"/>
    </xf>
    <xf numFmtId="0" fontId="1" fillId="7" borderId="13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15" xfId="13" applyFont="1" applyFill="1" applyBorder="1" applyAlignment="1" applyProtection="1">
      <alignment horizontal="center" vertical="center" wrapText="1"/>
      <protection locked="0"/>
    </xf>
    <xf numFmtId="0" fontId="1" fillId="7" borderId="9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2">
    <cellStyle name="Hipervínculo" xfId="11" builtinId="8"/>
    <cellStyle name="Millares 2" xfId="1"/>
    <cellStyle name="Millares 2 2" xfId="15"/>
    <cellStyle name="Millares 2 3" xfId="16"/>
    <cellStyle name="Millares 3" xfId="18"/>
    <cellStyle name="Millares 4" xfId="17"/>
    <cellStyle name="Normal" xfId="0" builtinId="0"/>
    <cellStyle name="Normal 2" xfId="2"/>
    <cellStyle name="Normal 2 2" xfId="3"/>
    <cellStyle name="Normal 2 3" xfId="9"/>
    <cellStyle name="Normal 2 3 4" xfId="21"/>
    <cellStyle name="Normal 3" xfId="8"/>
    <cellStyle name="Normal 3 15" xfId="19"/>
    <cellStyle name="Normal 3 2" xfId="10"/>
    <cellStyle name="Normal 3 2 2" xfId="13"/>
    <cellStyle name="Normal 3 3" xfId="12"/>
    <cellStyle name="Normal 3 3 3" xfId="20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56</xdr:row>
      <xdr:rowOff>0</xdr:rowOff>
    </xdr:from>
    <xdr:to>
      <xdr:col>2</xdr:col>
      <xdr:colOff>632219</xdr:colOff>
      <xdr:row>61</xdr:row>
      <xdr:rowOff>31037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66" r="3434"/>
        <a:stretch/>
      </xdr:blipFill>
      <xdr:spPr>
        <a:xfrm>
          <a:off x="809625" y="8172450"/>
          <a:ext cx="5718569" cy="745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243</xdr:row>
      <xdr:rowOff>38100</xdr:rowOff>
    </xdr:from>
    <xdr:to>
      <xdr:col>3</xdr:col>
      <xdr:colOff>268198</xdr:colOff>
      <xdr:row>248</xdr:row>
      <xdr:rowOff>79491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66" r="3434"/>
        <a:stretch/>
      </xdr:blipFill>
      <xdr:spPr>
        <a:xfrm>
          <a:off x="1790700" y="38566725"/>
          <a:ext cx="5716498" cy="755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723900</xdr:colOff>
      <xdr:row>132</xdr:row>
      <xdr:rowOff>121341</xdr:rowOff>
    </xdr:from>
    <xdr:ext cx="1433662" cy="210250"/>
    <xdr:sp macro="" textlink="">
      <xdr:nvSpPr>
        <xdr:cNvPr id="2" name="CuadroTexto 1"/>
        <xdr:cNvSpPr txBox="1"/>
      </xdr:nvSpPr>
      <xdr:spPr>
        <a:xfrm>
          <a:off x="6115878" y="20206667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718516</xdr:colOff>
      <xdr:row>146</xdr:row>
      <xdr:rowOff>123825</xdr:rowOff>
    </xdr:from>
    <xdr:ext cx="1433662" cy="210250"/>
    <xdr:sp macro="" textlink="">
      <xdr:nvSpPr>
        <xdr:cNvPr id="3" name="CuadroTexto 2"/>
        <xdr:cNvSpPr txBox="1"/>
      </xdr:nvSpPr>
      <xdr:spPr>
        <a:xfrm>
          <a:off x="6110494" y="22180412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666750</xdr:colOff>
      <xdr:row>156</xdr:row>
      <xdr:rowOff>114300</xdr:rowOff>
    </xdr:from>
    <xdr:ext cx="1433662" cy="210250"/>
    <xdr:sp macro="" textlink="">
      <xdr:nvSpPr>
        <xdr:cNvPr id="4" name="CuadroTexto 3"/>
        <xdr:cNvSpPr txBox="1"/>
      </xdr:nvSpPr>
      <xdr:spPr>
        <a:xfrm>
          <a:off x="6058728" y="23578930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667993</xdr:colOff>
      <xdr:row>166</xdr:row>
      <xdr:rowOff>123825</xdr:rowOff>
    </xdr:from>
    <xdr:ext cx="1433662" cy="210250"/>
    <xdr:sp macro="" textlink="">
      <xdr:nvSpPr>
        <xdr:cNvPr id="5" name="CuadroTexto 4"/>
        <xdr:cNvSpPr txBox="1"/>
      </xdr:nvSpPr>
      <xdr:spPr>
        <a:xfrm>
          <a:off x="6059971" y="24996499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3143250</xdr:colOff>
      <xdr:row>102</xdr:row>
      <xdr:rowOff>114300</xdr:rowOff>
    </xdr:from>
    <xdr:ext cx="1433662" cy="210250"/>
    <xdr:sp macro="" textlink="">
      <xdr:nvSpPr>
        <xdr:cNvPr id="6" name="CuadroTexto 5"/>
        <xdr:cNvSpPr txBox="1"/>
      </xdr:nvSpPr>
      <xdr:spPr>
        <a:xfrm>
          <a:off x="3609975" y="14878050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3168926</xdr:colOff>
      <xdr:row>92</xdr:row>
      <xdr:rowOff>114300</xdr:rowOff>
    </xdr:from>
    <xdr:ext cx="1433662" cy="210250"/>
    <xdr:sp macro="" textlink="">
      <xdr:nvSpPr>
        <xdr:cNvPr id="7" name="CuadroTexto 6"/>
        <xdr:cNvSpPr txBox="1"/>
      </xdr:nvSpPr>
      <xdr:spPr>
        <a:xfrm>
          <a:off x="3632752" y="13706061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3038475</xdr:colOff>
      <xdr:row>49</xdr:row>
      <xdr:rowOff>123825</xdr:rowOff>
    </xdr:from>
    <xdr:ext cx="1433662" cy="210250"/>
    <xdr:sp macro="" textlink="">
      <xdr:nvSpPr>
        <xdr:cNvPr id="8" name="CuadroTexto 7"/>
        <xdr:cNvSpPr txBox="1"/>
      </xdr:nvSpPr>
      <xdr:spPr>
        <a:xfrm>
          <a:off x="3505200" y="7315200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781050</xdr:colOff>
      <xdr:row>44</xdr:row>
      <xdr:rowOff>114300</xdr:rowOff>
    </xdr:from>
    <xdr:ext cx="1433662" cy="210250"/>
    <xdr:sp macro="" textlink="">
      <xdr:nvSpPr>
        <xdr:cNvPr id="9" name="CuadroTexto 8"/>
        <xdr:cNvSpPr txBox="1"/>
      </xdr:nvSpPr>
      <xdr:spPr>
        <a:xfrm>
          <a:off x="6181725" y="6591300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4</xdr:col>
      <xdr:colOff>85725</xdr:colOff>
      <xdr:row>40</xdr:row>
      <xdr:rowOff>104775</xdr:rowOff>
    </xdr:from>
    <xdr:ext cx="1433662" cy="210250"/>
    <xdr:sp macro="" textlink="">
      <xdr:nvSpPr>
        <xdr:cNvPr id="10" name="CuadroTexto 9"/>
        <xdr:cNvSpPr txBox="1"/>
      </xdr:nvSpPr>
      <xdr:spPr>
        <a:xfrm>
          <a:off x="6562725" y="6010275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19050</xdr:colOff>
      <xdr:row>34</xdr:row>
      <xdr:rowOff>104775</xdr:rowOff>
    </xdr:from>
    <xdr:ext cx="1433662" cy="210250"/>
    <xdr:sp macro="" textlink="">
      <xdr:nvSpPr>
        <xdr:cNvPr id="11" name="CuadroTexto 10"/>
        <xdr:cNvSpPr txBox="1"/>
      </xdr:nvSpPr>
      <xdr:spPr>
        <a:xfrm>
          <a:off x="5419725" y="5153025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2686050</xdr:colOff>
      <xdr:row>8</xdr:row>
      <xdr:rowOff>114300</xdr:rowOff>
    </xdr:from>
    <xdr:ext cx="1433662" cy="210250"/>
    <xdr:sp macro="" textlink="">
      <xdr:nvSpPr>
        <xdr:cNvPr id="12" name="CuadroTexto 11"/>
        <xdr:cNvSpPr txBox="1"/>
      </xdr:nvSpPr>
      <xdr:spPr>
        <a:xfrm>
          <a:off x="3152775" y="1447800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2667000</xdr:colOff>
      <xdr:row>14</xdr:row>
      <xdr:rowOff>107156</xdr:rowOff>
    </xdr:from>
    <xdr:ext cx="1433662" cy="210250"/>
    <xdr:sp macro="" textlink="">
      <xdr:nvSpPr>
        <xdr:cNvPr id="13" name="CuadroTexto 12"/>
        <xdr:cNvSpPr txBox="1"/>
      </xdr:nvSpPr>
      <xdr:spPr>
        <a:xfrm>
          <a:off x="3333750" y="2488406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twoCellAnchor editAs="oneCell">
    <xdr:from>
      <xdr:col>1</xdr:col>
      <xdr:colOff>347870</xdr:colOff>
      <xdr:row>202</xdr:row>
      <xdr:rowOff>27772</xdr:rowOff>
    </xdr:from>
    <xdr:to>
      <xdr:col>4</xdr:col>
      <xdr:colOff>616307</xdr:colOff>
      <xdr:row>207</xdr:row>
      <xdr:rowOff>73623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517" y="31493890"/>
          <a:ext cx="6285996" cy="7742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47</xdr:row>
      <xdr:rowOff>79375</xdr:rowOff>
    </xdr:from>
    <xdr:to>
      <xdr:col>4</xdr:col>
      <xdr:colOff>301153</xdr:colOff>
      <xdr:row>52</xdr:row>
      <xdr:rowOff>114872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7175500"/>
          <a:ext cx="6276503" cy="7498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109904</xdr:colOff>
      <xdr:row>149</xdr:row>
      <xdr:rowOff>51288</xdr:rowOff>
    </xdr:from>
    <xdr:to>
      <xdr:col>3</xdr:col>
      <xdr:colOff>572998</xdr:colOff>
      <xdr:row>154</xdr:row>
      <xdr:rowOff>74361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66" r="3434"/>
        <a:stretch/>
      </xdr:blipFill>
      <xdr:spPr>
        <a:xfrm>
          <a:off x="776654" y="23622000"/>
          <a:ext cx="5716498" cy="7557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123825</xdr:rowOff>
    </xdr:from>
    <xdr:to>
      <xdr:col>3</xdr:col>
      <xdr:colOff>104775</xdr:colOff>
      <xdr:row>47</xdr:row>
      <xdr:rowOff>16447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66" r="3434"/>
        <a:stretch/>
      </xdr:blipFill>
      <xdr:spPr>
        <a:xfrm>
          <a:off x="0" y="6410325"/>
          <a:ext cx="5715000" cy="7498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47</xdr:row>
      <xdr:rowOff>66675</xdr:rowOff>
    </xdr:from>
    <xdr:to>
      <xdr:col>3</xdr:col>
      <xdr:colOff>673376</xdr:colOff>
      <xdr:row>52</xdr:row>
      <xdr:rowOff>89748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66" r="3434"/>
        <a:stretch/>
      </xdr:blipFill>
      <xdr:spPr>
        <a:xfrm>
          <a:off x="514350" y="7010400"/>
          <a:ext cx="5712101" cy="7374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63</xdr:row>
      <xdr:rowOff>38100</xdr:rowOff>
    </xdr:from>
    <xdr:to>
      <xdr:col>5</xdr:col>
      <xdr:colOff>592048</xdr:colOff>
      <xdr:row>68</xdr:row>
      <xdr:rowOff>79491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66" r="3434"/>
        <a:stretch/>
      </xdr:blipFill>
      <xdr:spPr>
        <a:xfrm>
          <a:off x="2800350" y="9229725"/>
          <a:ext cx="5716498" cy="755766"/>
        </a:xfrm>
        <a:prstGeom prst="rect">
          <a:avLst/>
        </a:prstGeom>
      </xdr:spPr>
    </xdr:pic>
    <xdr:clientData/>
  </xdr:twoCellAnchor>
  <xdr:oneCellAnchor>
    <xdr:from>
      <xdr:col>6</xdr:col>
      <xdr:colOff>265044</xdr:colOff>
      <xdr:row>18</xdr:row>
      <xdr:rowOff>107674</xdr:rowOff>
    </xdr:from>
    <xdr:ext cx="1433662" cy="210250"/>
    <xdr:sp macro="" textlink="">
      <xdr:nvSpPr>
        <xdr:cNvPr id="3" name="CuadroTexto 2"/>
        <xdr:cNvSpPr txBox="1"/>
      </xdr:nvSpPr>
      <xdr:spPr>
        <a:xfrm>
          <a:off x="8812696" y="2840935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45"/>
  <sheetViews>
    <sheetView showGridLines="0" zoomScaleNormal="100" zoomScaleSheetLayoutView="100" workbookViewId="0">
      <selection activeCell="E25" sqref="E25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10.7109375" style="1" bestFit="1" customWidth="1"/>
    <col min="4" max="4" width="9.28515625" style="1" bestFit="1" customWidth="1"/>
    <col min="5" max="16384" width="12.85546875" style="1"/>
  </cols>
  <sheetData>
    <row r="1" spans="1:4" ht="16.350000000000001" customHeight="1" x14ac:dyDescent="0.2">
      <c r="A1" s="224" t="s">
        <v>591</v>
      </c>
      <c r="B1" s="225"/>
      <c r="C1" s="121" t="s">
        <v>495</v>
      </c>
      <c r="D1" s="122">
        <v>2025</v>
      </c>
    </row>
    <row r="2" spans="1:4" x14ac:dyDescent="0.2">
      <c r="A2" s="226" t="s">
        <v>494</v>
      </c>
      <c r="B2" s="227"/>
      <c r="C2" s="127" t="s">
        <v>496</v>
      </c>
      <c r="D2" s="123" t="s">
        <v>501</v>
      </c>
    </row>
    <row r="3" spans="1:4" x14ac:dyDescent="0.2">
      <c r="A3" s="226" t="s">
        <v>592</v>
      </c>
      <c r="B3" s="227"/>
      <c r="C3" s="127" t="s">
        <v>497</v>
      </c>
      <c r="D3" s="124">
        <v>1</v>
      </c>
    </row>
    <row r="4" spans="1:4" ht="16.350000000000001" customHeight="1" x14ac:dyDescent="0.2">
      <c r="A4" s="228" t="s">
        <v>516</v>
      </c>
      <c r="B4" s="229"/>
      <c r="C4" s="229"/>
      <c r="D4" s="230"/>
    </row>
    <row r="5" spans="1:4" ht="15" customHeight="1" x14ac:dyDescent="0.2">
      <c r="A5" s="37" t="s">
        <v>29</v>
      </c>
      <c r="B5" s="3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125" t="s">
        <v>480</v>
      </c>
      <c r="B10" s="126" t="s">
        <v>548</v>
      </c>
    </row>
    <row r="11" spans="1:4" x14ac:dyDescent="0.2">
      <c r="A11" s="125" t="s">
        <v>481</v>
      </c>
      <c r="B11" s="126" t="s">
        <v>277</v>
      </c>
    </row>
    <row r="12" spans="1:4" x14ac:dyDescent="0.2">
      <c r="A12" s="125" t="s">
        <v>1</v>
      </c>
      <c r="B12" s="126" t="s">
        <v>2</v>
      </c>
    </row>
    <row r="13" spans="1:4" x14ac:dyDescent="0.2">
      <c r="A13" s="125" t="s">
        <v>3</v>
      </c>
      <c r="B13" s="126" t="s">
        <v>4</v>
      </c>
    </row>
    <row r="14" spans="1:4" x14ac:dyDescent="0.2">
      <c r="A14" s="125" t="s">
        <v>5</v>
      </c>
      <c r="B14" s="126" t="s">
        <v>6</v>
      </c>
    </row>
    <row r="15" spans="1:4" x14ac:dyDescent="0.2">
      <c r="A15" s="125" t="s">
        <v>82</v>
      </c>
      <c r="B15" s="126" t="s">
        <v>489</v>
      </c>
    </row>
    <row r="16" spans="1:4" x14ac:dyDescent="0.2">
      <c r="A16" s="125" t="s">
        <v>7</v>
      </c>
      <c r="B16" s="126" t="s">
        <v>490</v>
      </c>
    </row>
    <row r="17" spans="1:2" x14ac:dyDescent="0.2">
      <c r="A17" s="125" t="s">
        <v>8</v>
      </c>
      <c r="B17" s="126" t="s">
        <v>81</v>
      </c>
    </row>
    <row r="18" spans="1:2" x14ac:dyDescent="0.2">
      <c r="A18" s="125" t="s">
        <v>9</v>
      </c>
      <c r="B18" s="126" t="s">
        <v>10</v>
      </c>
    </row>
    <row r="19" spans="1:2" x14ac:dyDescent="0.2">
      <c r="A19" s="125" t="s">
        <v>11</v>
      </c>
      <c r="B19" s="126" t="s">
        <v>12</v>
      </c>
    </row>
    <row r="20" spans="1:2" x14ac:dyDescent="0.2">
      <c r="A20" s="125" t="s">
        <v>13</v>
      </c>
      <c r="B20" s="126" t="s">
        <v>14</v>
      </c>
    </row>
    <row r="21" spans="1:2" x14ac:dyDescent="0.2">
      <c r="A21" s="125" t="s">
        <v>15</v>
      </c>
      <c r="B21" s="126" t="s">
        <v>16</v>
      </c>
    </row>
    <row r="22" spans="1:2" x14ac:dyDescent="0.2">
      <c r="A22" s="125" t="s">
        <v>17</v>
      </c>
      <c r="B22" s="126" t="s">
        <v>491</v>
      </c>
    </row>
    <row r="23" spans="1:2" x14ac:dyDescent="0.2">
      <c r="A23" s="125" t="s">
        <v>18</v>
      </c>
      <c r="B23" s="126" t="s">
        <v>19</v>
      </c>
    </row>
    <row r="24" spans="1:2" x14ac:dyDescent="0.2">
      <c r="A24" s="125" t="s">
        <v>20</v>
      </c>
      <c r="B24" s="126" t="s">
        <v>114</v>
      </c>
    </row>
    <row r="25" spans="1:2" x14ac:dyDescent="0.2">
      <c r="A25" s="125" t="s">
        <v>21</v>
      </c>
      <c r="B25" s="126" t="s">
        <v>576</v>
      </c>
    </row>
    <row r="26" spans="1:2" x14ac:dyDescent="0.2">
      <c r="A26" s="125" t="s">
        <v>578</v>
      </c>
      <c r="B26" s="126" t="s">
        <v>579</v>
      </c>
    </row>
    <row r="27" spans="1:2" x14ac:dyDescent="0.2">
      <c r="A27" s="125" t="s">
        <v>577</v>
      </c>
      <c r="B27" s="126" t="s">
        <v>580</v>
      </c>
    </row>
    <row r="28" spans="1:2" x14ac:dyDescent="0.2">
      <c r="A28" s="125" t="s">
        <v>22</v>
      </c>
      <c r="B28" s="126" t="s">
        <v>23</v>
      </c>
    </row>
    <row r="29" spans="1:2" x14ac:dyDescent="0.2">
      <c r="A29" s="125" t="s">
        <v>24</v>
      </c>
      <c r="B29" s="126" t="s">
        <v>25</v>
      </c>
    </row>
    <row r="30" spans="1:2" x14ac:dyDescent="0.2">
      <c r="A30" s="125" t="s">
        <v>26</v>
      </c>
      <c r="B30" s="126" t="s">
        <v>584</v>
      </c>
    </row>
    <row r="31" spans="1:2" x14ac:dyDescent="0.2">
      <c r="A31" s="125" t="s">
        <v>27</v>
      </c>
      <c r="B31" s="126" t="s">
        <v>585</v>
      </c>
    </row>
    <row r="32" spans="1:2" x14ac:dyDescent="0.2">
      <c r="A32" s="125" t="s">
        <v>38</v>
      </c>
      <c r="B32" s="126" t="s">
        <v>586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125" t="s">
        <v>36</v>
      </c>
      <c r="B35" s="126" t="s">
        <v>31</v>
      </c>
    </row>
    <row r="36" spans="1:2" x14ac:dyDescent="0.2">
      <c r="A36" s="125" t="s">
        <v>37</v>
      </c>
      <c r="B36" s="12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126" t="s">
        <v>28</v>
      </c>
    </row>
    <row r="40" spans="1:2" x14ac:dyDescent="0.2">
      <c r="A40" s="4"/>
      <c r="B40" s="126" t="s">
        <v>517</v>
      </c>
    </row>
    <row r="41" spans="1:2" x14ac:dyDescent="0.2">
      <c r="A41" s="4"/>
      <c r="B41" s="126" t="s">
        <v>546</v>
      </c>
    </row>
    <row r="42" spans="1:2" x14ac:dyDescent="0.2">
      <c r="A42" s="4"/>
      <c r="B42" s="126" t="s">
        <v>547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rintOptions horizontalCentered="1"/>
  <pageMargins left="0.39370078740157483" right="0.39370078740157483" top="0.47244094488188981" bottom="0.47244094488188981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214"/>
  <sheetViews>
    <sheetView showGridLines="0" zoomScaleNormal="100" workbookViewId="0">
      <selection activeCell="E31" sqref="E31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16.5703125" style="14" customWidth="1"/>
    <col min="6" max="16384" width="9.140625" style="14"/>
  </cols>
  <sheetData>
    <row r="1" spans="1:5" s="18" customFormat="1" ht="18.95" customHeight="1" x14ac:dyDescent="0.25">
      <c r="A1" s="231" t="s">
        <v>591</v>
      </c>
      <c r="B1" s="231"/>
      <c r="C1" s="231"/>
      <c r="D1" s="10" t="s">
        <v>498</v>
      </c>
      <c r="E1" s="17">
        <v>2025</v>
      </c>
    </row>
    <row r="2" spans="1:5" s="11" customFormat="1" ht="18.95" customHeight="1" x14ac:dyDescent="0.25">
      <c r="A2" s="231" t="s">
        <v>503</v>
      </c>
      <c r="B2" s="231"/>
      <c r="C2" s="231"/>
      <c r="D2" s="10" t="s">
        <v>499</v>
      </c>
      <c r="E2" s="17" t="s">
        <v>501</v>
      </c>
    </row>
    <row r="3" spans="1:5" s="11" customFormat="1" ht="18.95" customHeight="1" x14ac:dyDescent="0.25">
      <c r="A3" s="231" t="s">
        <v>592</v>
      </c>
      <c r="B3" s="231"/>
      <c r="C3" s="231"/>
      <c r="D3" s="10" t="s">
        <v>500</v>
      </c>
      <c r="E3" s="17">
        <v>1</v>
      </c>
    </row>
    <row r="4" spans="1:5" s="11" customFormat="1" ht="18.95" customHeight="1" x14ac:dyDescent="0.25">
      <c r="A4" s="231" t="s">
        <v>516</v>
      </c>
      <c r="B4" s="231"/>
      <c r="C4" s="231"/>
      <c r="D4" s="10"/>
      <c r="E4" s="17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2" t="s">
        <v>550</v>
      </c>
      <c r="B7" s="32"/>
      <c r="C7" s="32"/>
      <c r="D7" s="32"/>
      <c r="E7" s="32"/>
    </row>
    <row r="8" spans="1:5" x14ac:dyDescent="0.2">
      <c r="A8" s="33" t="s">
        <v>86</v>
      </c>
      <c r="B8" s="33" t="s">
        <v>83</v>
      </c>
      <c r="C8" s="33" t="s">
        <v>84</v>
      </c>
      <c r="D8" s="50" t="s">
        <v>276</v>
      </c>
      <c r="E8" s="51" t="s">
        <v>587</v>
      </c>
    </row>
    <row r="9" spans="1:5" x14ac:dyDescent="0.2">
      <c r="A9" s="128">
        <v>4000</v>
      </c>
      <c r="B9" s="129" t="s">
        <v>548</v>
      </c>
      <c r="C9" s="130">
        <f>SUM(C10+C57+C69)</f>
        <v>14093202.949999999</v>
      </c>
      <c r="D9" s="191">
        <f>C9/$C$9</f>
        <v>1</v>
      </c>
      <c r="E9" s="131"/>
    </row>
    <row r="10" spans="1:5" x14ac:dyDescent="0.2">
      <c r="A10" s="132">
        <v>4100</v>
      </c>
      <c r="B10" s="133" t="s">
        <v>223</v>
      </c>
      <c r="C10" s="134">
        <f>SUM(C11+C21+C27+C30+C36+C39+C48)</f>
        <v>2611.4499999999998</v>
      </c>
      <c r="D10" s="191">
        <f>C10/$C$9</f>
        <v>1.8529854492729063E-4</v>
      </c>
      <c r="E10" s="135"/>
    </row>
    <row r="11" spans="1:5" x14ac:dyDescent="0.2">
      <c r="A11" s="132">
        <v>4110</v>
      </c>
      <c r="B11" s="133" t="s">
        <v>224</v>
      </c>
      <c r="C11" s="134">
        <f>SUM(C12:C20)</f>
        <v>0</v>
      </c>
      <c r="D11" s="191">
        <f t="shared" ref="D11:D74" si="0">C11/$C$9</f>
        <v>0</v>
      </c>
      <c r="E11" s="135"/>
    </row>
    <row r="12" spans="1:5" x14ac:dyDescent="0.2">
      <c r="A12" s="136">
        <v>4111</v>
      </c>
      <c r="B12" s="137" t="s">
        <v>225</v>
      </c>
      <c r="C12" s="138">
        <v>0</v>
      </c>
      <c r="D12" s="191">
        <f t="shared" si="0"/>
        <v>0</v>
      </c>
      <c r="E12" s="135"/>
    </row>
    <row r="13" spans="1:5" x14ac:dyDescent="0.2">
      <c r="A13" s="136">
        <v>4112</v>
      </c>
      <c r="B13" s="137" t="s">
        <v>226</v>
      </c>
      <c r="C13" s="138">
        <v>0</v>
      </c>
      <c r="D13" s="191">
        <f t="shared" si="0"/>
        <v>0</v>
      </c>
      <c r="E13" s="135"/>
    </row>
    <row r="14" spans="1:5" x14ac:dyDescent="0.2">
      <c r="A14" s="136">
        <v>4113</v>
      </c>
      <c r="B14" s="137" t="s">
        <v>227</v>
      </c>
      <c r="C14" s="138">
        <v>0</v>
      </c>
      <c r="D14" s="191">
        <f t="shared" si="0"/>
        <v>0</v>
      </c>
      <c r="E14" s="135"/>
    </row>
    <row r="15" spans="1:5" x14ac:dyDescent="0.2">
      <c r="A15" s="136">
        <v>4114</v>
      </c>
      <c r="B15" s="137" t="s">
        <v>228</v>
      </c>
      <c r="C15" s="138">
        <v>0</v>
      </c>
      <c r="D15" s="191">
        <f t="shared" si="0"/>
        <v>0</v>
      </c>
      <c r="E15" s="135"/>
    </row>
    <row r="16" spans="1:5" x14ac:dyDescent="0.2">
      <c r="A16" s="136">
        <v>4115</v>
      </c>
      <c r="B16" s="137" t="s">
        <v>229</v>
      </c>
      <c r="C16" s="138">
        <v>0</v>
      </c>
      <c r="D16" s="191">
        <f t="shared" si="0"/>
        <v>0</v>
      </c>
      <c r="E16" s="135"/>
    </row>
    <row r="17" spans="1:5" x14ac:dyDescent="0.2">
      <c r="A17" s="136">
        <v>4116</v>
      </c>
      <c r="B17" s="137" t="s">
        <v>230</v>
      </c>
      <c r="C17" s="138">
        <v>0</v>
      </c>
      <c r="D17" s="191">
        <f t="shared" si="0"/>
        <v>0</v>
      </c>
      <c r="E17" s="135"/>
    </row>
    <row r="18" spans="1:5" x14ac:dyDescent="0.2">
      <c r="A18" s="136">
        <v>4117</v>
      </c>
      <c r="B18" s="137" t="s">
        <v>231</v>
      </c>
      <c r="C18" s="138">
        <v>0</v>
      </c>
      <c r="D18" s="191">
        <f t="shared" si="0"/>
        <v>0</v>
      </c>
      <c r="E18" s="135"/>
    </row>
    <row r="19" spans="1:5" ht="22.5" x14ac:dyDescent="0.2">
      <c r="A19" s="136">
        <v>4118</v>
      </c>
      <c r="B19" s="137" t="s">
        <v>409</v>
      </c>
      <c r="C19" s="138">
        <v>0</v>
      </c>
      <c r="D19" s="191">
        <f t="shared" si="0"/>
        <v>0</v>
      </c>
      <c r="E19" s="135"/>
    </row>
    <row r="20" spans="1:5" x14ac:dyDescent="0.2">
      <c r="A20" s="136">
        <v>4119</v>
      </c>
      <c r="B20" s="137" t="s">
        <v>232</v>
      </c>
      <c r="C20" s="138">
        <v>0</v>
      </c>
      <c r="D20" s="191">
        <f t="shared" si="0"/>
        <v>0</v>
      </c>
      <c r="E20" s="135"/>
    </row>
    <row r="21" spans="1:5" x14ac:dyDescent="0.2">
      <c r="A21" s="132">
        <v>4120</v>
      </c>
      <c r="B21" s="133" t="s">
        <v>233</v>
      </c>
      <c r="C21" s="134">
        <f>SUM(C22:C26)</f>
        <v>0</v>
      </c>
      <c r="D21" s="191">
        <f t="shared" si="0"/>
        <v>0</v>
      </c>
      <c r="E21" s="135"/>
    </row>
    <row r="22" spans="1:5" x14ac:dyDescent="0.2">
      <c r="A22" s="136">
        <v>4121</v>
      </c>
      <c r="B22" s="137" t="s">
        <v>234</v>
      </c>
      <c r="C22" s="138">
        <v>0</v>
      </c>
      <c r="D22" s="191">
        <f t="shared" si="0"/>
        <v>0</v>
      </c>
      <c r="E22" s="135"/>
    </row>
    <row r="23" spans="1:5" x14ac:dyDescent="0.2">
      <c r="A23" s="136">
        <v>4122</v>
      </c>
      <c r="B23" s="137" t="s">
        <v>410</v>
      </c>
      <c r="C23" s="138">
        <v>0</v>
      </c>
      <c r="D23" s="191">
        <f t="shared" si="0"/>
        <v>0</v>
      </c>
      <c r="E23" s="135"/>
    </row>
    <row r="24" spans="1:5" x14ac:dyDescent="0.2">
      <c r="A24" s="136">
        <v>4123</v>
      </c>
      <c r="B24" s="137" t="s">
        <v>235</v>
      </c>
      <c r="C24" s="138">
        <v>0</v>
      </c>
      <c r="D24" s="191">
        <f t="shared" si="0"/>
        <v>0</v>
      </c>
      <c r="E24" s="135"/>
    </row>
    <row r="25" spans="1:5" x14ac:dyDescent="0.2">
      <c r="A25" s="136">
        <v>4124</v>
      </c>
      <c r="B25" s="137" t="s">
        <v>236</v>
      </c>
      <c r="C25" s="138">
        <v>0</v>
      </c>
      <c r="D25" s="191">
        <f t="shared" si="0"/>
        <v>0</v>
      </c>
      <c r="E25" s="135"/>
    </row>
    <row r="26" spans="1:5" x14ac:dyDescent="0.2">
      <c r="A26" s="136">
        <v>4129</v>
      </c>
      <c r="B26" s="137" t="s">
        <v>237</v>
      </c>
      <c r="C26" s="138">
        <v>0</v>
      </c>
      <c r="D26" s="191">
        <f t="shared" si="0"/>
        <v>0</v>
      </c>
      <c r="E26" s="135"/>
    </row>
    <row r="27" spans="1:5" x14ac:dyDescent="0.2">
      <c r="A27" s="132">
        <v>4130</v>
      </c>
      <c r="B27" s="133" t="s">
        <v>238</v>
      </c>
      <c r="C27" s="134">
        <f>SUM(C28:C29)</f>
        <v>0</v>
      </c>
      <c r="D27" s="191">
        <f t="shared" si="0"/>
        <v>0</v>
      </c>
      <c r="E27" s="135"/>
    </row>
    <row r="28" spans="1:5" x14ac:dyDescent="0.2">
      <c r="A28" s="136">
        <v>4131</v>
      </c>
      <c r="B28" s="137" t="s">
        <v>239</v>
      </c>
      <c r="C28" s="138">
        <v>0</v>
      </c>
      <c r="D28" s="191">
        <f t="shared" si="0"/>
        <v>0</v>
      </c>
      <c r="E28" s="135"/>
    </row>
    <row r="29" spans="1:5" ht="22.5" x14ac:dyDescent="0.2">
      <c r="A29" s="136">
        <v>4132</v>
      </c>
      <c r="B29" s="137" t="s">
        <v>411</v>
      </c>
      <c r="C29" s="138">
        <v>0</v>
      </c>
      <c r="D29" s="191">
        <f t="shared" si="0"/>
        <v>0</v>
      </c>
      <c r="E29" s="135"/>
    </row>
    <row r="30" spans="1:5" x14ac:dyDescent="0.2">
      <c r="A30" s="132">
        <v>4140</v>
      </c>
      <c r="B30" s="133" t="s">
        <v>240</v>
      </c>
      <c r="C30" s="134">
        <f>SUM(C31:C35)</f>
        <v>0</v>
      </c>
      <c r="D30" s="191">
        <f t="shared" si="0"/>
        <v>0</v>
      </c>
      <c r="E30" s="135"/>
    </row>
    <row r="31" spans="1:5" x14ac:dyDescent="0.2">
      <c r="A31" s="136">
        <v>4141</v>
      </c>
      <c r="B31" s="137" t="s">
        <v>241</v>
      </c>
      <c r="C31" s="138">
        <v>0</v>
      </c>
      <c r="D31" s="191">
        <f t="shared" si="0"/>
        <v>0</v>
      </c>
      <c r="E31" s="135"/>
    </row>
    <row r="32" spans="1:5" x14ac:dyDescent="0.2">
      <c r="A32" s="136">
        <v>4143</v>
      </c>
      <c r="B32" s="137" t="s">
        <v>242</v>
      </c>
      <c r="C32" s="138">
        <v>0</v>
      </c>
      <c r="D32" s="191">
        <f t="shared" si="0"/>
        <v>0</v>
      </c>
      <c r="E32" s="135"/>
    </row>
    <row r="33" spans="1:5" x14ac:dyDescent="0.2">
      <c r="A33" s="136">
        <v>4144</v>
      </c>
      <c r="B33" s="137" t="s">
        <v>243</v>
      </c>
      <c r="C33" s="138">
        <v>0</v>
      </c>
      <c r="D33" s="191">
        <f t="shared" si="0"/>
        <v>0</v>
      </c>
      <c r="E33" s="135"/>
    </row>
    <row r="34" spans="1:5" ht="22.5" x14ac:dyDescent="0.2">
      <c r="A34" s="136">
        <v>4145</v>
      </c>
      <c r="B34" s="137" t="s">
        <v>412</v>
      </c>
      <c r="C34" s="138">
        <v>0</v>
      </c>
      <c r="D34" s="191">
        <f t="shared" si="0"/>
        <v>0</v>
      </c>
      <c r="E34" s="135"/>
    </row>
    <row r="35" spans="1:5" x14ac:dyDescent="0.2">
      <c r="A35" s="136">
        <v>4149</v>
      </c>
      <c r="B35" s="137" t="s">
        <v>244</v>
      </c>
      <c r="C35" s="138">
        <v>0</v>
      </c>
      <c r="D35" s="191">
        <f t="shared" si="0"/>
        <v>0</v>
      </c>
      <c r="E35" s="135"/>
    </row>
    <row r="36" spans="1:5" x14ac:dyDescent="0.2">
      <c r="A36" s="132">
        <v>4150</v>
      </c>
      <c r="B36" s="133" t="s">
        <v>413</v>
      </c>
      <c r="C36" s="134">
        <f>SUM(C37:C38)</f>
        <v>0</v>
      </c>
      <c r="D36" s="191">
        <f t="shared" si="0"/>
        <v>0</v>
      </c>
      <c r="E36" s="135"/>
    </row>
    <row r="37" spans="1:5" x14ac:dyDescent="0.2">
      <c r="A37" s="136">
        <v>4151</v>
      </c>
      <c r="B37" s="137" t="s">
        <v>413</v>
      </c>
      <c r="C37" s="138">
        <v>0</v>
      </c>
      <c r="D37" s="191">
        <f t="shared" si="0"/>
        <v>0</v>
      </c>
      <c r="E37" s="135"/>
    </row>
    <row r="38" spans="1:5" ht="22.5" x14ac:dyDescent="0.2">
      <c r="A38" s="136">
        <v>4154</v>
      </c>
      <c r="B38" s="137" t="s">
        <v>414</v>
      </c>
      <c r="C38" s="138">
        <v>0</v>
      </c>
      <c r="D38" s="191">
        <f t="shared" si="0"/>
        <v>0</v>
      </c>
      <c r="E38" s="135"/>
    </row>
    <row r="39" spans="1:5" x14ac:dyDescent="0.2">
      <c r="A39" s="132">
        <v>4160</v>
      </c>
      <c r="B39" s="133" t="s">
        <v>415</v>
      </c>
      <c r="C39" s="134">
        <f>SUM(C40:C47)</f>
        <v>0</v>
      </c>
      <c r="D39" s="191">
        <f t="shared" si="0"/>
        <v>0</v>
      </c>
      <c r="E39" s="135"/>
    </row>
    <row r="40" spans="1:5" x14ac:dyDescent="0.2">
      <c r="A40" s="136">
        <v>4161</v>
      </c>
      <c r="B40" s="137" t="s">
        <v>245</v>
      </c>
      <c r="C40" s="138">
        <v>0</v>
      </c>
      <c r="D40" s="191">
        <f t="shared" si="0"/>
        <v>0</v>
      </c>
      <c r="E40" s="135"/>
    </row>
    <row r="41" spans="1:5" x14ac:dyDescent="0.2">
      <c r="A41" s="136">
        <v>4162</v>
      </c>
      <c r="B41" s="137" t="s">
        <v>246</v>
      </c>
      <c r="C41" s="138">
        <v>0</v>
      </c>
      <c r="D41" s="191">
        <f t="shared" si="0"/>
        <v>0</v>
      </c>
      <c r="E41" s="135"/>
    </row>
    <row r="42" spans="1:5" x14ac:dyDescent="0.2">
      <c r="A42" s="136">
        <v>4163</v>
      </c>
      <c r="B42" s="137" t="s">
        <v>247</v>
      </c>
      <c r="C42" s="138">
        <v>0</v>
      </c>
      <c r="D42" s="191">
        <f t="shared" si="0"/>
        <v>0</v>
      </c>
      <c r="E42" s="135"/>
    </row>
    <row r="43" spans="1:5" x14ac:dyDescent="0.2">
      <c r="A43" s="136">
        <v>4164</v>
      </c>
      <c r="B43" s="137" t="s">
        <v>248</v>
      </c>
      <c r="C43" s="138">
        <v>0</v>
      </c>
      <c r="D43" s="191">
        <f t="shared" si="0"/>
        <v>0</v>
      </c>
      <c r="E43" s="135"/>
    </row>
    <row r="44" spans="1:5" x14ac:dyDescent="0.2">
      <c r="A44" s="136">
        <v>4165</v>
      </c>
      <c r="B44" s="137" t="s">
        <v>249</v>
      </c>
      <c r="C44" s="138">
        <v>0</v>
      </c>
      <c r="D44" s="191">
        <f t="shared" si="0"/>
        <v>0</v>
      </c>
      <c r="E44" s="135"/>
    </row>
    <row r="45" spans="1:5" ht="22.5" x14ac:dyDescent="0.2">
      <c r="A45" s="136">
        <v>4166</v>
      </c>
      <c r="B45" s="137" t="s">
        <v>416</v>
      </c>
      <c r="C45" s="138">
        <v>0</v>
      </c>
      <c r="D45" s="191">
        <f t="shared" si="0"/>
        <v>0</v>
      </c>
      <c r="E45" s="135"/>
    </row>
    <row r="46" spans="1:5" x14ac:dyDescent="0.2">
      <c r="A46" s="136">
        <v>4168</v>
      </c>
      <c r="B46" s="137" t="s">
        <v>250</v>
      </c>
      <c r="C46" s="138">
        <v>0</v>
      </c>
      <c r="D46" s="191">
        <f t="shared" si="0"/>
        <v>0</v>
      </c>
      <c r="E46" s="135"/>
    </row>
    <row r="47" spans="1:5" x14ac:dyDescent="0.2">
      <c r="A47" s="136">
        <v>4169</v>
      </c>
      <c r="B47" s="137" t="s">
        <v>251</v>
      </c>
      <c r="C47" s="138">
        <v>0</v>
      </c>
      <c r="D47" s="191">
        <f t="shared" si="0"/>
        <v>0</v>
      </c>
      <c r="E47" s="135"/>
    </row>
    <row r="48" spans="1:5" x14ac:dyDescent="0.2">
      <c r="A48" s="132">
        <v>4170</v>
      </c>
      <c r="B48" s="133" t="s">
        <v>493</v>
      </c>
      <c r="C48" s="134">
        <f>SUM(C49:C56)</f>
        <v>2611.4499999999998</v>
      </c>
      <c r="D48" s="191">
        <f t="shared" si="0"/>
        <v>1.8529854492729063E-4</v>
      </c>
      <c r="E48" s="135"/>
    </row>
    <row r="49" spans="1:5" x14ac:dyDescent="0.2">
      <c r="A49" s="136">
        <v>4171</v>
      </c>
      <c r="B49" s="137" t="s">
        <v>417</v>
      </c>
      <c r="C49" s="138">
        <v>0</v>
      </c>
      <c r="D49" s="191">
        <f t="shared" si="0"/>
        <v>0</v>
      </c>
      <c r="E49" s="135"/>
    </row>
    <row r="50" spans="1:5" x14ac:dyDescent="0.2">
      <c r="A50" s="136">
        <v>4172</v>
      </c>
      <c r="B50" s="137" t="s">
        <v>418</v>
      </c>
      <c r="C50" s="138">
        <v>0</v>
      </c>
      <c r="D50" s="191">
        <f t="shared" si="0"/>
        <v>0</v>
      </c>
      <c r="E50" s="135"/>
    </row>
    <row r="51" spans="1:5" ht="22.5" x14ac:dyDescent="0.2">
      <c r="A51" s="136">
        <v>4173</v>
      </c>
      <c r="B51" s="137" t="s">
        <v>419</v>
      </c>
      <c r="C51" s="138">
        <v>2611.4499999999998</v>
      </c>
      <c r="D51" s="191">
        <f t="shared" si="0"/>
        <v>1.8529854492729063E-4</v>
      </c>
      <c r="E51" s="192" t="s">
        <v>601</v>
      </c>
    </row>
    <row r="52" spans="1:5" ht="22.5" x14ac:dyDescent="0.2">
      <c r="A52" s="136">
        <v>4174</v>
      </c>
      <c r="B52" s="137" t="s">
        <v>420</v>
      </c>
      <c r="C52" s="138">
        <v>0</v>
      </c>
      <c r="D52" s="191">
        <f t="shared" si="0"/>
        <v>0</v>
      </c>
      <c r="E52" s="135"/>
    </row>
    <row r="53" spans="1:5" ht="22.5" x14ac:dyDescent="0.2">
      <c r="A53" s="136">
        <v>4175</v>
      </c>
      <c r="B53" s="137" t="s">
        <v>421</v>
      </c>
      <c r="C53" s="138">
        <v>0</v>
      </c>
      <c r="D53" s="191">
        <f t="shared" si="0"/>
        <v>0</v>
      </c>
      <c r="E53" s="135"/>
    </row>
    <row r="54" spans="1:5" ht="22.5" x14ac:dyDescent="0.2">
      <c r="A54" s="136">
        <v>4176</v>
      </c>
      <c r="B54" s="137" t="s">
        <v>422</v>
      </c>
      <c r="C54" s="138">
        <v>0</v>
      </c>
      <c r="D54" s="191">
        <f t="shared" si="0"/>
        <v>0</v>
      </c>
      <c r="E54" s="135"/>
    </row>
    <row r="55" spans="1:5" ht="22.5" x14ac:dyDescent="0.2">
      <c r="A55" s="136">
        <v>4177</v>
      </c>
      <c r="B55" s="137" t="s">
        <v>423</v>
      </c>
      <c r="C55" s="138">
        <v>0</v>
      </c>
      <c r="D55" s="191">
        <f t="shared" si="0"/>
        <v>0</v>
      </c>
      <c r="E55" s="135"/>
    </row>
    <row r="56" spans="1:5" ht="22.5" x14ac:dyDescent="0.2">
      <c r="A56" s="136">
        <v>4178</v>
      </c>
      <c r="B56" s="137" t="s">
        <v>424</v>
      </c>
      <c r="C56" s="138">
        <v>0</v>
      </c>
      <c r="D56" s="191">
        <f t="shared" si="0"/>
        <v>0</v>
      </c>
      <c r="E56" s="135"/>
    </row>
    <row r="57" spans="1:5" ht="33.75" x14ac:dyDescent="0.2">
      <c r="A57" s="132">
        <v>4200</v>
      </c>
      <c r="B57" s="133" t="s">
        <v>425</v>
      </c>
      <c r="C57" s="134">
        <f>+C58+C64</f>
        <v>14087591.52</v>
      </c>
      <c r="D57" s="191">
        <f t="shared" si="0"/>
        <v>0.99960183430126504</v>
      </c>
      <c r="E57" s="135"/>
    </row>
    <row r="58" spans="1:5" ht="22.5" x14ac:dyDescent="0.2">
      <c r="A58" s="132">
        <v>4210</v>
      </c>
      <c r="B58" s="133" t="s">
        <v>426</v>
      </c>
      <c r="C58" s="134">
        <f>SUM(C59:C63)</f>
        <v>0</v>
      </c>
      <c r="D58" s="191">
        <f t="shared" si="0"/>
        <v>0</v>
      </c>
      <c r="E58" s="135"/>
    </row>
    <row r="59" spans="1:5" x14ac:dyDescent="0.2">
      <c r="A59" s="136">
        <v>4211</v>
      </c>
      <c r="B59" s="137" t="s">
        <v>252</v>
      </c>
      <c r="C59" s="138">
        <v>0</v>
      </c>
      <c r="D59" s="191">
        <f t="shared" si="0"/>
        <v>0</v>
      </c>
      <c r="E59" s="135"/>
    </row>
    <row r="60" spans="1:5" x14ac:dyDescent="0.2">
      <c r="A60" s="136">
        <v>4212</v>
      </c>
      <c r="B60" s="137" t="s">
        <v>253</v>
      </c>
      <c r="C60" s="138">
        <v>0</v>
      </c>
      <c r="D60" s="191">
        <f t="shared" si="0"/>
        <v>0</v>
      </c>
      <c r="E60" s="135"/>
    </row>
    <row r="61" spans="1:5" x14ac:dyDescent="0.2">
      <c r="A61" s="136">
        <v>4213</v>
      </c>
      <c r="B61" s="137" t="s">
        <v>254</v>
      </c>
      <c r="C61" s="138">
        <v>0</v>
      </c>
      <c r="D61" s="191">
        <f t="shared" si="0"/>
        <v>0</v>
      </c>
      <c r="E61" s="135"/>
    </row>
    <row r="62" spans="1:5" x14ac:dyDescent="0.2">
      <c r="A62" s="136">
        <v>4214</v>
      </c>
      <c r="B62" s="137" t="s">
        <v>427</v>
      </c>
      <c r="C62" s="138">
        <v>0</v>
      </c>
      <c r="D62" s="191">
        <f t="shared" si="0"/>
        <v>0</v>
      </c>
      <c r="E62" s="135"/>
    </row>
    <row r="63" spans="1:5" x14ac:dyDescent="0.2">
      <c r="A63" s="136">
        <v>4215</v>
      </c>
      <c r="B63" s="137" t="s">
        <v>428</v>
      </c>
      <c r="C63" s="138">
        <v>0</v>
      </c>
      <c r="D63" s="191">
        <f t="shared" si="0"/>
        <v>0</v>
      </c>
      <c r="E63" s="135"/>
    </row>
    <row r="64" spans="1:5" x14ac:dyDescent="0.2">
      <c r="A64" s="132">
        <v>4220</v>
      </c>
      <c r="B64" s="133" t="s">
        <v>255</v>
      </c>
      <c r="C64" s="134">
        <f>SUM(C65:C68)</f>
        <v>14087591.52</v>
      </c>
      <c r="D64" s="191">
        <f t="shared" si="0"/>
        <v>0.99960183430126504</v>
      </c>
      <c r="E64" s="135"/>
    </row>
    <row r="65" spans="1:5" ht="22.5" x14ac:dyDescent="0.2">
      <c r="A65" s="136">
        <v>4221</v>
      </c>
      <c r="B65" s="137" t="s">
        <v>256</v>
      </c>
      <c r="C65" s="138">
        <v>14087591.52</v>
      </c>
      <c r="D65" s="191">
        <f t="shared" si="0"/>
        <v>0.99960183430126504</v>
      </c>
      <c r="E65" s="192" t="s">
        <v>602</v>
      </c>
    </row>
    <row r="66" spans="1:5" x14ac:dyDescent="0.2">
      <c r="A66" s="136">
        <v>4223</v>
      </c>
      <c r="B66" s="137" t="s">
        <v>257</v>
      </c>
      <c r="C66" s="138">
        <v>0</v>
      </c>
      <c r="D66" s="191">
        <f t="shared" si="0"/>
        <v>0</v>
      </c>
      <c r="E66" s="135"/>
    </row>
    <row r="67" spans="1:5" x14ac:dyDescent="0.2">
      <c r="A67" s="136">
        <v>4225</v>
      </c>
      <c r="B67" s="137" t="s">
        <v>259</v>
      </c>
      <c r="C67" s="138">
        <v>0</v>
      </c>
      <c r="D67" s="191">
        <f t="shared" si="0"/>
        <v>0</v>
      </c>
      <c r="E67" s="135"/>
    </row>
    <row r="68" spans="1:5" x14ac:dyDescent="0.2">
      <c r="A68" s="136">
        <v>4227</v>
      </c>
      <c r="B68" s="137" t="s">
        <v>429</v>
      </c>
      <c r="C68" s="138">
        <v>0</v>
      </c>
      <c r="D68" s="191">
        <f t="shared" si="0"/>
        <v>0</v>
      </c>
      <c r="E68" s="135"/>
    </row>
    <row r="69" spans="1:5" x14ac:dyDescent="0.2">
      <c r="A69" s="132">
        <v>4300</v>
      </c>
      <c r="B69" s="133" t="s">
        <v>260</v>
      </c>
      <c r="C69" s="134">
        <f>C70+C73+C79+C81+C83</f>
        <v>2999.98</v>
      </c>
      <c r="D69" s="191">
        <f t="shared" si="0"/>
        <v>2.1286715380764457E-4</v>
      </c>
      <c r="E69" s="137"/>
    </row>
    <row r="70" spans="1:5" x14ac:dyDescent="0.2">
      <c r="A70" s="132">
        <v>4310</v>
      </c>
      <c r="B70" s="133" t="s">
        <v>261</v>
      </c>
      <c r="C70" s="134">
        <f>SUM(C71:C72)</f>
        <v>0</v>
      </c>
      <c r="D70" s="191">
        <f t="shared" si="0"/>
        <v>0</v>
      </c>
      <c r="E70" s="137"/>
    </row>
    <row r="71" spans="1:5" x14ac:dyDescent="0.2">
      <c r="A71" s="136">
        <v>4311</v>
      </c>
      <c r="B71" s="137" t="s">
        <v>430</v>
      </c>
      <c r="C71" s="138">
        <v>0</v>
      </c>
      <c r="D71" s="191">
        <f t="shared" si="0"/>
        <v>0</v>
      </c>
      <c r="E71" s="137"/>
    </row>
    <row r="72" spans="1:5" x14ac:dyDescent="0.2">
      <c r="A72" s="136">
        <v>4319</v>
      </c>
      <c r="B72" s="137" t="s">
        <v>262</v>
      </c>
      <c r="C72" s="138">
        <v>0</v>
      </c>
      <c r="D72" s="191">
        <f t="shared" si="0"/>
        <v>0</v>
      </c>
      <c r="E72" s="137"/>
    </row>
    <row r="73" spans="1:5" x14ac:dyDescent="0.2">
      <c r="A73" s="132">
        <v>4320</v>
      </c>
      <c r="B73" s="133" t="s">
        <v>263</v>
      </c>
      <c r="C73" s="134">
        <f>SUM(C74:C78)</f>
        <v>0</v>
      </c>
      <c r="D73" s="191">
        <f t="shared" si="0"/>
        <v>0</v>
      </c>
      <c r="E73" s="137"/>
    </row>
    <row r="74" spans="1:5" x14ac:dyDescent="0.2">
      <c r="A74" s="136">
        <v>4321</v>
      </c>
      <c r="B74" s="137" t="s">
        <v>264</v>
      </c>
      <c r="C74" s="138">
        <v>0</v>
      </c>
      <c r="D74" s="191">
        <f t="shared" si="0"/>
        <v>0</v>
      </c>
      <c r="E74" s="137"/>
    </row>
    <row r="75" spans="1:5" x14ac:dyDescent="0.2">
      <c r="A75" s="136">
        <v>4322</v>
      </c>
      <c r="B75" s="137" t="s">
        <v>265</v>
      </c>
      <c r="C75" s="138">
        <v>0</v>
      </c>
      <c r="D75" s="191">
        <f t="shared" ref="D75:D90" si="1">C75/$C$9</f>
        <v>0</v>
      </c>
      <c r="E75" s="137"/>
    </row>
    <row r="76" spans="1:5" x14ac:dyDescent="0.2">
      <c r="A76" s="136">
        <v>4323</v>
      </c>
      <c r="B76" s="137" t="s">
        <v>266</v>
      </c>
      <c r="C76" s="138">
        <v>0</v>
      </c>
      <c r="D76" s="191">
        <f t="shared" si="1"/>
        <v>0</v>
      </c>
      <c r="E76" s="137"/>
    </row>
    <row r="77" spans="1:5" x14ac:dyDescent="0.2">
      <c r="A77" s="136">
        <v>4324</v>
      </c>
      <c r="B77" s="137" t="s">
        <v>267</v>
      </c>
      <c r="C77" s="138">
        <v>0</v>
      </c>
      <c r="D77" s="191">
        <f t="shared" si="1"/>
        <v>0</v>
      </c>
      <c r="E77" s="137"/>
    </row>
    <row r="78" spans="1:5" x14ac:dyDescent="0.2">
      <c r="A78" s="136">
        <v>4325</v>
      </c>
      <c r="B78" s="137" t="s">
        <v>268</v>
      </c>
      <c r="C78" s="138">
        <v>0</v>
      </c>
      <c r="D78" s="191">
        <f t="shared" si="1"/>
        <v>0</v>
      </c>
      <c r="E78" s="137"/>
    </row>
    <row r="79" spans="1:5" x14ac:dyDescent="0.2">
      <c r="A79" s="132">
        <v>4330</v>
      </c>
      <c r="B79" s="133" t="s">
        <v>269</v>
      </c>
      <c r="C79" s="134">
        <f>SUM(C80)</f>
        <v>0</v>
      </c>
      <c r="D79" s="191">
        <f t="shared" si="1"/>
        <v>0</v>
      </c>
      <c r="E79" s="137"/>
    </row>
    <row r="80" spans="1:5" x14ac:dyDescent="0.2">
      <c r="A80" s="136">
        <v>4331</v>
      </c>
      <c r="B80" s="137" t="s">
        <v>269</v>
      </c>
      <c r="C80" s="138">
        <v>0</v>
      </c>
      <c r="D80" s="191">
        <f t="shared" si="1"/>
        <v>0</v>
      </c>
      <c r="E80" s="137"/>
    </row>
    <row r="81" spans="1:5" x14ac:dyDescent="0.2">
      <c r="A81" s="132">
        <v>4340</v>
      </c>
      <c r="B81" s="133" t="s">
        <v>270</v>
      </c>
      <c r="C81" s="134">
        <f>SUM(C82)</f>
        <v>0</v>
      </c>
      <c r="D81" s="191">
        <f t="shared" si="1"/>
        <v>0</v>
      </c>
      <c r="E81" s="137"/>
    </row>
    <row r="82" spans="1:5" x14ac:dyDescent="0.2">
      <c r="A82" s="136">
        <v>4341</v>
      </c>
      <c r="B82" s="137" t="s">
        <v>270</v>
      </c>
      <c r="C82" s="138">
        <v>0</v>
      </c>
      <c r="D82" s="191">
        <f t="shared" si="1"/>
        <v>0</v>
      </c>
      <c r="E82" s="137"/>
    </row>
    <row r="83" spans="1:5" x14ac:dyDescent="0.2">
      <c r="A83" s="132">
        <v>4390</v>
      </c>
      <c r="B83" s="133" t="s">
        <v>271</v>
      </c>
      <c r="C83" s="134">
        <f>SUM(C84:C90)</f>
        <v>2999.98</v>
      </c>
      <c r="D83" s="191">
        <f t="shared" si="1"/>
        <v>2.1286715380764457E-4</v>
      </c>
      <c r="E83" s="137"/>
    </row>
    <row r="84" spans="1:5" x14ac:dyDescent="0.2">
      <c r="A84" s="136">
        <v>4392</v>
      </c>
      <c r="B84" s="137" t="s">
        <v>272</v>
      </c>
      <c r="C84" s="138">
        <v>0</v>
      </c>
      <c r="D84" s="191">
        <f t="shared" si="1"/>
        <v>0</v>
      </c>
      <c r="E84" s="137"/>
    </row>
    <row r="85" spans="1:5" x14ac:dyDescent="0.2">
      <c r="A85" s="136">
        <v>4393</v>
      </c>
      <c r="B85" s="137" t="s">
        <v>431</v>
      </c>
      <c r="C85" s="138">
        <v>0</v>
      </c>
      <c r="D85" s="191">
        <f t="shared" si="1"/>
        <v>0</v>
      </c>
      <c r="E85" s="137"/>
    </row>
    <row r="86" spans="1:5" x14ac:dyDescent="0.2">
      <c r="A86" s="136">
        <v>4394</v>
      </c>
      <c r="B86" s="137" t="s">
        <v>273</v>
      </c>
      <c r="C86" s="138">
        <v>0</v>
      </c>
      <c r="D86" s="191">
        <f t="shared" si="1"/>
        <v>0</v>
      </c>
      <c r="E86" s="137"/>
    </row>
    <row r="87" spans="1:5" x14ac:dyDescent="0.2">
      <c r="A87" s="136">
        <v>4395</v>
      </c>
      <c r="B87" s="137" t="s">
        <v>274</v>
      </c>
      <c r="C87" s="138">
        <v>0</v>
      </c>
      <c r="D87" s="191">
        <f t="shared" si="1"/>
        <v>0</v>
      </c>
      <c r="E87" s="137"/>
    </row>
    <row r="88" spans="1:5" x14ac:dyDescent="0.2">
      <c r="A88" s="136">
        <v>4396</v>
      </c>
      <c r="B88" s="137" t="s">
        <v>275</v>
      </c>
      <c r="C88" s="138">
        <v>0</v>
      </c>
      <c r="D88" s="191">
        <f t="shared" si="1"/>
        <v>0</v>
      </c>
      <c r="E88" s="137"/>
    </row>
    <row r="89" spans="1:5" x14ac:dyDescent="0.2">
      <c r="A89" s="136">
        <v>4397</v>
      </c>
      <c r="B89" s="137" t="s">
        <v>432</v>
      </c>
      <c r="C89" s="138">
        <v>0</v>
      </c>
      <c r="D89" s="191">
        <f t="shared" si="1"/>
        <v>0</v>
      </c>
      <c r="E89" s="137"/>
    </row>
    <row r="90" spans="1:5" ht="33.75" x14ac:dyDescent="0.2">
      <c r="A90" s="136">
        <v>4399</v>
      </c>
      <c r="B90" s="137" t="s">
        <v>271</v>
      </c>
      <c r="C90" s="138">
        <v>2999.98</v>
      </c>
      <c r="D90" s="193">
        <f t="shared" si="1"/>
        <v>2.1286715380764457E-4</v>
      </c>
      <c r="E90" s="192" t="s">
        <v>603</v>
      </c>
    </row>
    <row r="91" spans="1:5" x14ac:dyDescent="0.2">
      <c r="A91" s="34"/>
      <c r="B91" s="34"/>
      <c r="C91" s="34"/>
      <c r="D91" s="34"/>
      <c r="E91" s="34"/>
    </row>
    <row r="92" spans="1:5" x14ac:dyDescent="0.2">
      <c r="A92" s="32" t="s">
        <v>549</v>
      </c>
      <c r="B92" s="32"/>
      <c r="C92" s="32"/>
      <c r="D92" s="32"/>
      <c r="E92" s="32"/>
    </row>
    <row r="93" spans="1:5" x14ac:dyDescent="0.2">
      <c r="A93" s="33" t="s">
        <v>86</v>
      </c>
      <c r="B93" s="33" t="s">
        <v>83</v>
      </c>
      <c r="C93" s="33" t="s">
        <v>84</v>
      </c>
      <c r="D93" s="33" t="s">
        <v>276</v>
      </c>
      <c r="E93" s="33" t="s">
        <v>587</v>
      </c>
    </row>
    <row r="94" spans="1:5" x14ac:dyDescent="0.2">
      <c r="A94" s="128">
        <v>5000</v>
      </c>
      <c r="B94" s="129" t="s">
        <v>277</v>
      </c>
      <c r="C94" s="130">
        <f>C95+C123+C156+C166+C181+C210</f>
        <v>12447073.469999999</v>
      </c>
      <c r="D94" s="139">
        <v>1</v>
      </c>
      <c r="E94" s="140"/>
    </row>
    <row r="95" spans="1:5" x14ac:dyDescent="0.2">
      <c r="A95" s="132">
        <v>5100</v>
      </c>
      <c r="B95" s="133" t="s">
        <v>278</v>
      </c>
      <c r="C95" s="134">
        <f>C96+C103+C113</f>
        <v>12045705.149999999</v>
      </c>
      <c r="D95" s="141">
        <f>C95/$C$94</f>
        <v>0.96775400089287011</v>
      </c>
      <c r="E95" s="137"/>
    </row>
    <row r="96" spans="1:5" x14ac:dyDescent="0.2">
      <c r="A96" s="132">
        <v>5110</v>
      </c>
      <c r="B96" s="133" t="s">
        <v>279</v>
      </c>
      <c r="C96" s="134">
        <f>SUM(C97:C102)</f>
        <v>8864678.1099999994</v>
      </c>
      <c r="D96" s="141">
        <f t="shared" ref="D96:D159" si="2">C96/$C$94</f>
        <v>0.71218974736235729</v>
      </c>
      <c r="E96" s="137"/>
    </row>
    <row r="97" spans="1:5" ht="33.75" x14ac:dyDescent="0.2">
      <c r="A97" s="136">
        <v>5111</v>
      </c>
      <c r="B97" s="137" t="s">
        <v>280</v>
      </c>
      <c r="C97" s="138">
        <v>2177602.66</v>
      </c>
      <c r="D97" s="142">
        <f t="shared" si="2"/>
        <v>0.17494896814487915</v>
      </c>
      <c r="E97" s="192" t="s">
        <v>604</v>
      </c>
    </row>
    <row r="98" spans="1:5" x14ac:dyDescent="0.2">
      <c r="A98" s="136">
        <v>5112</v>
      </c>
      <c r="B98" s="137" t="s">
        <v>281</v>
      </c>
      <c r="C98" s="138">
        <v>512942.24</v>
      </c>
      <c r="D98" s="142">
        <f t="shared" si="2"/>
        <v>4.1209866820204451E-2</v>
      </c>
      <c r="E98" s="137"/>
    </row>
    <row r="99" spans="1:5" ht="33.75" x14ac:dyDescent="0.2">
      <c r="A99" s="136">
        <v>5113</v>
      </c>
      <c r="B99" s="137" t="s">
        <v>282</v>
      </c>
      <c r="C99" s="138">
        <v>1684951.18</v>
      </c>
      <c r="D99" s="142">
        <f t="shared" si="2"/>
        <v>0.13536926443481498</v>
      </c>
      <c r="E99" s="192" t="s">
        <v>604</v>
      </c>
    </row>
    <row r="100" spans="1:5" x14ac:dyDescent="0.2">
      <c r="A100" s="136">
        <v>5114</v>
      </c>
      <c r="B100" s="137" t="s">
        <v>283</v>
      </c>
      <c r="C100" s="138">
        <v>865469.75</v>
      </c>
      <c r="D100" s="142">
        <f t="shared" si="2"/>
        <v>6.953198694343371E-2</v>
      </c>
      <c r="E100" s="137"/>
    </row>
    <row r="101" spans="1:5" ht="45" x14ac:dyDescent="0.2">
      <c r="A101" s="136">
        <v>5115</v>
      </c>
      <c r="B101" s="137" t="s">
        <v>284</v>
      </c>
      <c r="C101" s="138">
        <v>3623712.28</v>
      </c>
      <c r="D101" s="142">
        <f t="shared" si="2"/>
        <v>0.2911296610190251</v>
      </c>
      <c r="E101" s="192" t="s">
        <v>605</v>
      </c>
    </row>
    <row r="102" spans="1:5" x14ac:dyDescent="0.2">
      <c r="A102" s="136">
        <v>5116</v>
      </c>
      <c r="B102" s="137" t="s">
        <v>285</v>
      </c>
      <c r="C102" s="138">
        <v>0</v>
      </c>
      <c r="D102" s="142">
        <f t="shared" si="2"/>
        <v>0</v>
      </c>
      <c r="E102" s="137"/>
    </row>
    <row r="103" spans="1:5" x14ac:dyDescent="0.2">
      <c r="A103" s="132">
        <v>5120</v>
      </c>
      <c r="B103" s="133" t="s">
        <v>286</v>
      </c>
      <c r="C103" s="134">
        <f>SUM(C104:C112)</f>
        <v>468880.59</v>
      </c>
      <c r="D103" s="141">
        <f t="shared" si="2"/>
        <v>3.7669946363705367E-2</v>
      </c>
      <c r="E103" s="137"/>
    </row>
    <row r="104" spans="1:5" x14ac:dyDescent="0.2">
      <c r="A104" s="136">
        <v>5121</v>
      </c>
      <c r="B104" s="137" t="s">
        <v>287</v>
      </c>
      <c r="C104" s="138">
        <v>130832.99</v>
      </c>
      <c r="D104" s="142">
        <f t="shared" si="2"/>
        <v>1.0511144673110057E-2</v>
      </c>
      <c r="E104" s="137"/>
    </row>
    <row r="105" spans="1:5" x14ac:dyDescent="0.2">
      <c r="A105" s="136">
        <v>5122</v>
      </c>
      <c r="B105" s="137" t="s">
        <v>288</v>
      </c>
      <c r="C105" s="138">
        <v>47979.79</v>
      </c>
      <c r="D105" s="142">
        <f t="shared" si="2"/>
        <v>3.8547044906291541E-3</v>
      </c>
      <c r="E105" s="137"/>
    </row>
    <row r="106" spans="1:5" x14ac:dyDescent="0.2">
      <c r="A106" s="136">
        <v>5123</v>
      </c>
      <c r="B106" s="137" t="s">
        <v>289</v>
      </c>
      <c r="C106" s="138">
        <v>0</v>
      </c>
      <c r="D106" s="142">
        <f t="shared" si="2"/>
        <v>0</v>
      </c>
      <c r="E106" s="137"/>
    </row>
    <row r="107" spans="1:5" x14ac:dyDescent="0.2">
      <c r="A107" s="136">
        <v>5124</v>
      </c>
      <c r="B107" s="137" t="s">
        <v>290</v>
      </c>
      <c r="C107" s="138">
        <v>3076</v>
      </c>
      <c r="D107" s="142">
        <f t="shared" si="2"/>
        <v>2.4712636327035354E-4</v>
      </c>
      <c r="E107" s="137"/>
    </row>
    <row r="108" spans="1:5" x14ac:dyDescent="0.2">
      <c r="A108" s="136">
        <v>5125</v>
      </c>
      <c r="B108" s="137" t="s">
        <v>291</v>
      </c>
      <c r="C108" s="138">
        <v>0</v>
      </c>
      <c r="D108" s="142">
        <f t="shared" si="2"/>
        <v>0</v>
      </c>
      <c r="E108" s="137"/>
    </row>
    <row r="109" spans="1:5" x14ac:dyDescent="0.2">
      <c r="A109" s="136">
        <v>5126</v>
      </c>
      <c r="B109" s="137" t="s">
        <v>292</v>
      </c>
      <c r="C109" s="138">
        <v>279367.84999999998</v>
      </c>
      <c r="D109" s="142">
        <f t="shared" si="2"/>
        <v>2.244446059335424E-2</v>
      </c>
      <c r="E109" s="137"/>
    </row>
    <row r="110" spans="1:5" x14ac:dyDescent="0.2">
      <c r="A110" s="136">
        <v>5127</v>
      </c>
      <c r="B110" s="137" t="s">
        <v>293</v>
      </c>
      <c r="C110" s="138">
        <v>1020.96</v>
      </c>
      <c r="D110" s="142">
        <f t="shared" si="2"/>
        <v>8.2024100079486405E-5</v>
      </c>
      <c r="E110" s="137"/>
    </row>
    <row r="111" spans="1:5" x14ac:dyDescent="0.2">
      <c r="A111" s="136">
        <v>5128</v>
      </c>
      <c r="B111" s="137" t="s">
        <v>294</v>
      </c>
      <c r="C111" s="138">
        <v>0</v>
      </c>
      <c r="D111" s="142">
        <f t="shared" si="2"/>
        <v>0</v>
      </c>
      <c r="E111" s="137"/>
    </row>
    <row r="112" spans="1:5" x14ac:dyDescent="0.2">
      <c r="A112" s="136">
        <v>5129</v>
      </c>
      <c r="B112" s="137" t="s">
        <v>295</v>
      </c>
      <c r="C112" s="138">
        <v>6603</v>
      </c>
      <c r="D112" s="142">
        <f t="shared" si="2"/>
        <v>5.3048614326207564E-4</v>
      </c>
      <c r="E112" s="137"/>
    </row>
    <row r="113" spans="1:5" x14ac:dyDescent="0.2">
      <c r="A113" s="132">
        <v>5130</v>
      </c>
      <c r="B113" s="133" t="s">
        <v>296</v>
      </c>
      <c r="C113" s="134">
        <f>SUM(C114:C122)</f>
        <v>2712146.45</v>
      </c>
      <c r="D113" s="141">
        <f t="shared" si="2"/>
        <v>0.21789430716680749</v>
      </c>
      <c r="E113" s="137"/>
    </row>
    <row r="114" spans="1:5" x14ac:dyDescent="0.2">
      <c r="A114" s="136">
        <v>5131</v>
      </c>
      <c r="B114" s="137" t="s">
        <v>297</v>
      </c>
      <c r="C114" s="138">
        <v>75971.53</v>
      </c>
      <c r="D114" s="142">
        <f t="shared" si="2"/>
        <v>6.1035656440131874E-3</v>
      </c>
      <c r="E114" s="137"/>
    </row>
    <row r="115" spans="1:5" x14ac:dyDescent="0.2">
      <c r="A115" s="136">
        <v>5132</v>
      </c>
      <c r="B115" s="137" t="s">
        <v>298</v>
      </c>
      <c r="C115" s="138">
        <v>407589.98</v>
      </c>
      <c r="D115" s="142">
        <f t="shared" si="2"/>
        <v>3.2745848329920724E-2</v>
      </c>
      <c r="E115" s="137"/>
    </row>
    <row r="116" spans="1:5" x14ac:dyDescent="0.2">
      <c r="A116" s="136">
        <v>5133</v>
      </c>
      <c r="B116" s="137" t="s">
        <v>299</v>
      </c>
      <c r="C116" s="138">
        <v>345449.58</v>
      </c>
      <c r="D116" s="142">
        <f t="shared" si="2"/>
        <v>2.7753478022974992E-2</v>
      </c>
      <c r="E116" s="137"/>
    </row>
    <row r="117" spans="1:5" x14ac:dyDescent="0.2">
      <c r="A117" s="136">
        <v>5134</v>
      </c>
      <c r="B117" s="137" t="s">
        <v>300</v>
      </c>
      <c r="C117" s="138">
        <v>97951.6</v>
      </c>
      <c r="D117" s="142">
        <f t="shared" si="2"/>
        <v>7.8694482069285969E-3</v>
      </c>
      <c r="E117" s="137"/>
    </row>
    <row r="118" spans="1:5" x14ac:dyDescent="0.2">
      <c r="A118" s="136">
        <v>5135</v>
      </c>
      <c r="B118" s="137" t="s">
        <v>301</v>
      </c>
      <c r="C118" s="138">
        <v>910297.14</v>
      </c>
      <c r="D118" s="142">
        <f t="shared" si="2"/>
        <v>7.3133427081795807E-2</v>
      </c>
      <c r="E118" s="137"/>
    </row>
    <row r="119" spans="1:5" x14ac:dyDescent="0.2">
      <c r="A119" s="136">
        <v>5136</v>
      </c>
      <c r="B119" s="137" t="s">
        <v>302</v>
      </c>
      <c r="C119" s="138">
        <v>450791.47</v>
      </c>
      <c r="D119" s="142">
        <f t="shared" si="2"/>
        <v>3.6216663385694632E-2</v>
      </c>
      <c r="E119" s="137"/>
    </row>
    <row r="120" spans="1:5" x14ac:dyDescent="0.2">
      <c r="A120" s="136">
        <v>5137</v>
      </c>
      <c r="B120" s="137" t="s">
        <v>303</v>
      </c>
      <c r="C120" s="138">
        <v>34438.620000000003</v>
      </c>
      <c r="D120" s="142">
        <f t="shared" si="2"/>
        <v>2.7668045892879274E-3</v>
      </c>
      <c r="E120" s="137"/>
    </row>
    <row r="121" spans="1:5" x14ac:dyDescent="0.2">
      <c r="A121" s="136">
        <v>5138</v>
      </c>
      <c r="B121" s="137" t="s">
        <v>304</v>
      </c>
      <c r="C121" s="138">
        <v>162489.81</v>
      </c>
      <c r="D121" s="142">
        <f t="shared" si="2"/>
        <v>1.3054458977175139E-2</v>
      </c>
      <c r="E121" s="137"/>
    </row>
    <row r="122" spans="1:5" x14ac:dyDescent="0.2">
      <c r="A122" s="136">
        <v>5139</v>
      </c>
      <c r="B122" s="137" t="s">
        <v>305</v>
      </c>
      <c r="C122" s="138">
        <v>227166.72</v>
      </c>
      <c r="D122" s="142">
        <f t="shared" si="2"/>
        <v>1.8250612929016481E-2</v>
      </c>
      <c r="E122" s="137"/>
    </row>
    <row r="123" spans="1:5" x14ac:dyDescent="0.2">
      <c r="A123" s="132">
        <v>5200</v>
      </c>
      <c r="B123" s="133" t="s">
        <v>306</v>
      </c>
      <c r="C123" s="134">
        <f>C124+C127+C130+C133+C138+C142+C145+C147+C153</f>
        <v>52208.44</v>
      </c>
      <c r="D123" s="141">
        <f t="shared" si="2"/>
        <v>4.1944349509812932E-3</v>
      </c>
      <c r="E123" s="137"/>
    </row>
    <row r="124" spans="1:5" x14ac:dyDescent="0.2">
      <c r="A124" s="132">
        <v>5210</v>
      </c>
      <c r="B124" s="133" t="s">
        <v>307</v>
      </c>
      <c r="C124" s="134">
        <f>SUM(C125:C126)</f>
        <v>0</v>
      </c>
      <c r="D124" s="141">
        <f t="shared" si="2"/>
        <v>0</v>
      </c>
      <c r="E124" s="137"/>
    </row>
    <row r="125" spans="1:5" x14ac:dyDescent="0.2">
      <c r="A125" s="136">
        <v>5211</v>
      </c>
      <c r="B125" s="137" t="s">
        <v>308</v>
      </c>
      <c r="C125" s="138">
        <v>0</v>
      </c>
      <c r="D125" s="142">
        <f t="shared" si="2"/>
        <v>0</v>
      </c>
      <c r="E125" s="137"/>
    </row>
    <row r="126" spans="1:5" x14ac:dyDescent="0.2">
      <c r="A126" s="136">
        <v>5212</v>
      </c>
      <c r="B126" s="137" t="s">
        <v>309</v>
      </c>
      <c r="C126" s="138">
        <v>0</v>
      </c>
      <c r="D126" s="142">
        <f t="shared" si="2"/>
        <v>0</v>
      </c>
      <c r="E126" s="137"/>
    </row>
    <row r="127" spans="1:5" x14ac:dyDescent="0.2">
      <c r="A127" s="132">
        <v>5220</v>
      </c>
      <c r="B127" s="133" t="s">
        <v>310</v>
      </c>
      <c r="C127" s="134">
        <f>SUM(C128:C129)</f>
        <v>0</v>
      </c>
      <c r="D127" s="141">
        <f t="shared" si="2"/>
        <v>0</v>
      </c>
      <c r="E127" s="137"/>
    </row>
    <row r="128" spans="1:5" x14ac:dyDescent="0.2">
      <c r="A128" s="136">
        <v>5221</v>
      </c>
      <c r="B128" s="137" t="s">
        <v>311</v>
      </c>
      <c r="C128" s="138">
        <v>0</v>
      </c>
      <c r="D128" s="142">
        <f t="shared" si="2"/>
        <v>0</v>
      </c>
      <c r="E128" s="137"/>
    </row>
    <row r="129" spans="1:5" x14ac:dyDescent="0.2">
      <c r="A129" s="136">
        <v>5222</v>
      </c>
      <c r="B129" s="137" t="s">
        <v>312</v>
      </c>
      <c r="C129" s="138">
        <v>0</v>
      </c>
      <c r="D129" s="142">
        <f t="shared" si="2"/>
        <v>0</v>
      </c>
      <c r="E129" s="137"/>
    </row>
    <row r="130" spans="1:5" x14ac:dyDescent="0.2">
      <c r="A130" s="132">
        <v>5230</v>
      </c>
      <c r="B130" s="133" t="s">
        <v>257</v>
      </c>
      <c r="C130" s="134">
        <f>SUM(C131:C132)</f>
        <v>0</v>
      </c>
      <c r="D130" s="141">
        <f t="shared" si="2"/>
        <v>0</v>
      </c>
      <c r="E130" s="137"/>
    </row>
    <row r="131" spans="1:5" x14ac:dyDescent="0.2">
      <c r="A131" s="136">
        <v>5231</v>
      </c>
      <c r="B131" s="137" t="s">
        <v>313</v>
      </c>
      <c r="C131" s="138">
        <v>0</v>
      </c>
      <c r="D131" s="142">
        <f t="shared" si="2"/>
        <v>0</v>
      </c>
      <c r="E131" s="137"/>
    </row>
    <row r="132" spans="1:5" x14ac:dyDescent="0.2">
      <c r="A132" s="136">
        <v>5232</v>
      </c>
      <c r="B132" s="137" t="s">
        <v>314</v>
      </c>
      <c r="C132" s="138">
        <v>0</v>
      </c>
      <c r="D132" s="142">
        <f t="shared" si="2"/>
        <v>0</v>
      </c>
      <c r="E132" s="137"/>
    </row>
    <row r="133" spans="1:5" x14ac:dyDescent="0.2">
      <c r="A133" s="132">
        <v>5240</v>
      </c>
      <c r="B133" s="133" t="s">
        <v>258</v>
      </c>
      <c r="C133" s="134">
        <f>SUM(C134:C137)</f>
        <v>0</v>
      </c>
      <c r="D133" s="141">
        <f t="shared" si="2"/>
        <v>0</v>
      </c>
      <c r="E133" s="137"/>
    </row>
    <row r="134" spans="1:5" x14ac:dyDescent="0.2">
      <c r="A134" s="136">
        <v>5241</v>
      </c>
      <c r="B134" s="137" t="s">
        <v>315</v>
      </c>
      <c r="C134" s="138">
        <v>0</v>
      </c>
      <c r="D134" s="142">
        <f t="shared" si="2"/>
        <v>0</v>
      </c>
      <c r="E134" s="137"/>
    </row>
    <row r="135" spans="1:5" x14ac:dyDescent="0.2">
      <c r="A135" s="136">
        <v>5242</v>
      </c>
      <c r="B135" s="137" t="s">
        <v>316</v>
      </c>
      <c r="C135" s="138">
        <v>0</v>
      </c>
      <c r="D135" s="142">
        <f t="shared" si="2"/>
        <v>0</v>
      </c>
      <c r="E135" s="137"/>
    </row>
    <row r="136" spans="1:5" x14ac:dyDescent="0.2">
      <c r="A136" s="136">
        <v>5243</v>
      </c>
      <c r="B136" s="137" t="s">
        <v>317</v>
      </c>
      <c r="C136" s="138">
        <v>0</v>
      </c>
      <c r="D136" s="142">
        <f t="shared" si="2"/>
        <v>0</v>
      </c>
      <c r="E136" s="137"/>
    </row>
    <row r="137" spans="1:5" x14ac:dyDescent="0.2">
      <c r="A137" s="136">
        <v>5244</v>
      </c>
      <c r="B137" s="137" t="s">
        <v>318</v>
      </c>
      <c r="C137" s="138">
        <v>0</v>
      </c>
      <c r="D137" s="142">
        <f t="shared" si="2"/>
        <v>0</v>
      </c>
      <c r="E137" s="137"/>
    </row>
    <row r="138" spans="1:5" x14ac:dyDescent="0.2">
      <c r="A138" s="132">
        <v>5250</v>
      </c>
      <c r="B138" s="133" t="s">
        <v>259</v>
      </c>
      <c r="C138" s="134">
        <f>SUM(C139:C141)</f>
        <v>52208.44</v>
      </c>
      <c r="D138" s="141">
        <f t="shared" si="2"/>
        <v>4.1944349509812932E-3</v>
      </c>
      <c r="E138" s="137"/>
    </row>
    <row r="139" spans="1:5" x14ac:dyDescent="0.2">
      <c r="A139" s="136">
        <v>5251</v>
      </c>
      <c r="B139" s="137" t="s">
        <v>319</v>
      </c>
      <c r="C139" s="138">
        <v>0</v>
      </c>
      <c r="D139" s="142">
        <f t="shared" si="2"/>
        <v>0</v>
      </c>
      <c r="E139" s="137"/>
    </row>
    <row r="140" spans="1:5" x14ac:dyDescent="0.2">
      <c r="A140" s="136">
        <v>5252</v>
      </c>
      <c r="B140" s="137" t="s">
        <v>320</v>
      </c>
      <c r="C140" s="138">
        <v>52208.44</v>
      </c>
      <c r="D140" s="142">
        <f t="shared" si="2"/>
        <v>4.1944349509812932E-3</v>
      </c>
      <c r="E140" s="137"/>
    </row>
    <row r="141" spans="1:5" x14ac:dyDescent="0.2">
      <c r="A141" s="136">
        <v>5259</v>
      </c>
      <c r="B141" s="137" t="s">
        <v>321</v>
      </c>
      <c r="C141" s="138">
        <v>0</v>
      </c>
      <c r="D141" s="142">
        <f t="shared" si="2"/>
        <v>0</v>
      </c>
      <c r="E141" s="137"/>
    </row>
    <row r="142" spans="1:5" x14ac:dyDescent="0.2">
      <c r="A142" s="132">
        <v>5260</v>
      </c>
      <c r="B142" s="133" t="s">
        <v>322</v>
      </c>
      <c r="C142" s="134">
        <f>SUM(C143:C144)</f>
        <v>0</v>
      </c>
      <c r="D142" s="141">
        <f t="shared" si="2"/>
        <v>0</v>
      </c>
      <c r="E142" s="137"/>
    </row>
    <row r="143" spans="1:5" x14ac:dyDescent="0.2">
      <c r="A143" s="136">
        <v>5261</v>
      </c>
      <c r="B143" s="137" t="s">
        <v>323</v>
      </c>
      <c r="C143" s="138">
        <v>0</v>
      </c>
      <c r="D143" s="142">
        <f t="shared" si="2"/>
        <v>0</v>
      </c>
      <c r="E143" s="137"/>
    </row>
    <row r="144" spans="1:5" x14ac:dyDescent="0.2">
      <c r="A144" s="136">
        <v>5262</v>
      </c>
      <c r="B144" s="137" t="s">
        <v>324</v>
      </c>
      <c r="C144" s="138">
        <v>0</v>
      </c>
      <c r="D144" s="142">
        <f t="shared" si="2"/>
        <v>0</v>
      </c>
      <c r="E144" s="137"/>
    </row>
    <row r="145" spans="1:5" x14ac:dyDescent="0.2">
      <c r="A145" s="132">
        <v>5270</v>
      </c>
      <c r="B145" s="133" t="s">
        <v>325</v>
      </c>
      <c r="C145" s="134">
        <f>SUM(C146)</f>
        <v>0</v>
      </c>
      <c r="D145" s="141">
        <f t="shared" si="2"/>
        <v>0</v>
      </c>
      <c r="E145" s="137"/>
    </row>
    <row r="146" spans="1:5" x14ac:dyDescent="0.2">
      <c r="A146" s="136">
        <v>5271</v>
      </c>
      <c r="B146" s="137" t="s">
        <v>326</v>
      </c>
      <c r="C146" s="138">
        <v>0</v>
      </c>
      <c r="D146" s="142">
        <f t="shared" si="2"/>
        <v>0</v>
      </c>
      <c r="E146" s="137"/>
    </row>
    <row r="147" spans="1:5" x14ac:dyDescent="0.2">
      <c r="A147" s="132">
        <v>5280</v>
      </c>
      <c r="B147" s="133" t="s">
        <v>327</v>
      </c>
      <c r="C147" s="134">
        <f>SUM(C148:C152)</f>
        <v>0</v>
      </c>
      <c r="D147" s="141">
        <f t="shared" si="2"/>
        <v>0</v>
      </c>
      <c r="E147" s="137"/>
    </row>
    <row r="148" spans="1:5" x14ac:dyDescent="0.2">
      <c r="A148" s="136">
        <v>5281</v>
      </c>
      <c r="B148" s="137" t="s">
        <v>328</v>
      </c>
      <c r="C148" s="138">
        <v>0</v>
      </c>
      <c r="D148" s="142">
        <f t="shared" si="2"/>
        <v>0</v>
      </c>
      <c r="E148" s="137"/>
    </row>
    <row r="149" spans="1:5" x14ac:dyDescent="0.2">
      <c r="A149" s="136">
        <v>5282</v>
      </c>
      <c r="B149" s="137" t="s">
        <v>329</v>
      </c>
      <c r="C149" s="138">
        <v>0</v>
      </c>
      <c r="D149" s="142">
        <f t="shared" si="2"/>
        <v>0</v>
      </c>
      <c r="E149" s="137"/>
    </row>
    <row r="150" spans="1:5" x14ac:dyDescent="0.2">
      <c r="A150" s="136">
        <v>5283</v>
      </c>
      <c r="B150" s="137" t="s">
        <v>330</v>
      </c>
      <c r="C150" s="138">
        <v>0</v>
      </c>
      <c r="D150" s="142">
        <f t="shared" si="2"/>
        <v>0</v>
      </c>
      <c r="E150" s="137"/>
    </row>
    <row r="151" spans="1:5" x14ac:dyDescent="0.2">
      <c r="A151" s="136">
        <v>5284</v>
      </c>
      <c r="B151" s="137" t="s">
        <v>331</v>
      </c>
      <c r="C151" s="138">
        <v>0</v>
      </c>
      <c r="D151" s="142">
        <f t="shared" si="2"/>
        <v>0</v>
      </c>
      <c r="E151" s="137"/>
    </row>
    <row r="152" spans="1:5" x14ac:dyDescent="0.2">
      <c r="A152" s="136">
        <v>5285</v>
      </c>
      <c r="B152" s="137" t="s">
        <v>332</v>
      </c>
      <c r="C152" s="138">
        <v>0</v>
      </c>
      <c r="D152" s="142">
        <f t="shared" si="2"/>
        <v>0</v>
      </c>
      <c r="E152" s="137"/>
    </row>
    <row r="153" spans="1:5" x14ac:dyDescent="0.2">
      <c r="A153" s="132">
        <v>5290</v>
      </c>
      <c r="B153" s="133" t="s">
        <v>333</v>
      </c>
      <c r="C153" s="134">
        <f>SUM(C154:C155)</f>
        <v>0</v>
      </c>
      <c r="D153" s="141">
        <f t="shared" si="2"/>
        <v>0</v>
      </c>
      <c r="E153" s="137"/>
    </row>
    <row r="154" spans="1:5" x14ac:dyDescent="0.2">
      <c r="A154" s="136">
        <v>5291</v>
      </c>
      <c r="B154" s="137" t="s">
        <v>334</v>
      </c>
      <c r="C154" s="138">
        <v>0</v>
      </c>
      <c r="D154" s="142">
        <f t="shared" si="2"/>
        <v>0</v>
      </c>
      <c r="E154" s="137"/>
    </row>
    <row r="155" spans="1:5" x14ac:dyDescent="0.2">
      <c r="A155" s="136">
        <v>5292</v>
      </c>
      <c r="B155" s="137" t="s">
        <v>335</v>
      </c>
      <c r="C155" s="138">
        <v>0</v>
      </c>
      <c r="D155" s="142">
        <f t="shared" si="2"/>
        <v>0</v>
      </c>
      <c r="E155" s="137"/>
    </row>
    <row r="156" spans="1:5" x14ac:dyDescent="0.2">
      <c r="A156" s="132">
        <v>5300</v>
      </c>
      <c r="B156" s="133" t="s">
        <v>336</v>
      </c>
      <c r="C156" s="134">
        <f>C157+C160+C163</f>
        <v>0</v>
      </c>
      <c r="D156" s="141">
        <f t="shared" si="2"/>
        <v>0</v>
      </c>
      <c r="E156" s="137"/>
    </row>
    <row r="157" spans="1:5" x14ac:dyDescent="0.2">
      <c r="A157" s="132">
        <v>5310</v>
      </c>
      <c r="B157" s="133" t="s">
        <v>252</v>
      </c>
      <c r="C157" s="134">
        <f>C158+C159</f>
        <v>0</v>
      </c>
      <c r="D157" s="141">
        <f t="shared" si="2"/>
        <v>0</v>
      </c>
      <c r="E157" s="137"/>
    </row>
    <row r="158" spans="1:5" x14ac:dyDescent="0.2">
      <c r="A158" s="136">
        <v>5311</v>
      </c>
      <c r="B158" s="137" t="s">
        <v>337</v>
      </c>
      <c r="C158" s="138">
        <v>0</v>
      </c>
      <c r="D158" s="142">
        <f t="shared" si="2"/>
        <v>0</v>
      </c>
      <c r="E158" s="137"/>
    </row>
    <row r="159" spans="1:5" x14ac:dyDescent="0.2">
      <c r="A159" s="136">
        <v>5312</v>
      </c>
      <c r="B159" s="137" t="s">
        <v>338</v>
      </c>
      <c r="C159" s="138">
        <v>0</v>
      </c>
      <c r="D159" s="142">
        <f t="shared" si="2"/>
        <v>0</v>
      </c>
      <c r="E159" s="137"/>
    </row>
    <row r="160" spans="1:5" x14ac:dyDescent="0.2">
      <c r="A160" s="132">
        <v>5320</v>
      </c>
      <c r="B160" s="133" t="s">
        <v>253</v>
      </c>
      <c r="C160" s="134">
        <f>SUM(C161:C162)</f>
        <v>0</v>
      </c>
      <c r="D160" s="141">
        <f t="shared" ref="D160:D212" si="3">C160/$C$94</f>
        <v>0</v>
      </c>
      <c r="E160" s="137"/>
    </row>
    <row r="161" spans="1:5" x14ac:dyDescent="0.2">
      <c r="A161" s="136">
        <v>5321</v>
      </c>
      <c r="B161" s="137" t="s">
        <v>339</v>
      </c>
      <c r="C161" s="138">
        <v>0</v>
      </c>
      <c r="D161" s="142">
        <f t="shared" si="3"/>
        <v>0</v>
      </c>
      <c r="E161" s="137"/>
    </row>
    <row r="162" spans="1:5" x14ac:dyDescent="0.2">
      <c r="A162" s="136">
        <v>5322</v>
      </c>
      <c r="B162" s="137" t="s">
        <v>340</v>
      </c>
      <c r="C162" s="138">
        <v>0</v>
      </c>
      <c r="D162" s="142">
        <f t="shared" si="3"/>
        <v>0</v>
      </c>
      <c r="E162" s="137"/>
    </row>
    <row r="163" spans="1:5" x14ac:dyDescent="0.2">
      <c r="A163" s="132">
        <v>5330</v>
      </c>
      <c r="B163" s="133" t="s">
        <v>254</v>
      </c>
      <c r="C163" s="134">
        <f>SUM(C164:C165)</f>
        <v>0</v>
      </c>
      <c r="D163" s="141">
        <f t="shared" si="3"/>
        <v>0</v>
      </c>
      <c r="E163" s="137"/>
    </row>
    <row r="164" spans="1:5" x14ac:dyDescent="0.2">
      <c r="A164" s="136">
        <v>5331</v>
      </c>
      <c r="B164" s="137" t="s">
        <v>341</v>
      </c>
      <c r="C164" s="138">
        <v>0</v>
      </c>
      <c r="D164" s="142">
        <f t="shared" si="3"/>
        <v>0</v>
      </c>
      <c r="E164" s="137"/>
    </row>
    <row r="165" spans="1:5" x14ac:dyDescent="0.2">
      <c r="A165" s="136">
        <v>5332</v>
      </c>
      <c r="B165" s="137" t="s">
        <v>342</v>
      </c>
      <c r="C165" s="138">
        <v>0</v>
      </c>
      <c r="D165" s="142">
        <f t="shared" si="3"/>
        <v>0</v>
      </c>
      <c r="E165" s="137"/>
    </row>
    <row r="166" spans="1:5" x14ac:dyDescent="0.2">
      <c r="A166" s="132">
        <v>5400</v>
      </c>
      <c r="B166" s="133" t="s">
        <v>343</v>
      </c>
      <c r="C166" s="134">
        <f>C167+C170+C173+C176+C178</f>
        <v>0</v>
      </c>
      <c r="D166" s="141">
        <f t="shared" si="3"/>
        <v>0</v>
      </c>
      <c r="E166" s="137"/>
    </row>
    <row r="167" spans="1:5" x14ac:dyDescent="0.2">
      <c r="A167" s="132">
        <v>5410</v>
      </c>
      <c r="B167" s="133" t="s">
        <v>344</v>
      </c>
      <c r="C167" s="134">
        <f>SUM(C168:C169)</f>
        <v>0</v>
      </c>
      <c r="D167" s="141">
        <f t="shared" si="3"/>
        <v>0</v>
      </c>
      <c r="E167" s="137"/>
    </row>
    <row r="168" spans="1:5" x14ac:dyDescent="0.2">
      <c r="A168" s="136">
        <v>5411</v>
      </c>
      <c r="B168" s="137" t="s">
        <v>345</v>
      </c>
      <c r="C168" s="138">
        <v>0</v>
      </c>
      <c r="D168" s="142">
        <f t="shared" si="3"/>
        <v>0</v>
      </c>
      <c r="E168" s="137"/>
    </row>
    <row r="169" spans="1:5" x14ac:dyDescent="0.2">
      <c r="A169" s="136">
        <v>5412</v>
      </c>
      <c r="B169" s="137" t="s">
        <v>346</v>
      </c>
      <c r="C169" s="138">
        <v>0</v>
      </c>
      <c r="D169" s="142">
        <f t="shared" si="3"/>
        <v>0</v>
      </c>
      <c r="E169" s="137"/>
    </row>
    <row r="170" spans="1:5" x14ac:dyDescent="0.2">
      <c r="A170" s="132">
        <v>5420</v>
      </c>
      <c r="B170" s="133" t="s">
        <v>347</v>
      </c>
      <c r="C170" s="134">
        <f>SUM(C171:C172)</f>
        <v>0</v>
      </c>
      <c r="D170" s="141">
        <f t="shared" si="3"/>
        <v>0</v>
      </c>
      <c r="E170" s="137"/>
    </row>
    <row r="171" spans="1:5" x14ac:dyDescent="0.2">
      <c r="A171" s="136">
        <v>5421</v>
      </c>
      <c r="B171" s="137" t="s">
        <v>348</v>
      </c>
      <c r="C171" s="138">
        <v>0</v>
      </c>
      <c r="D171" s="142">
        <f t="shared" si="3"/>
        <v>0</v>
      </c>
      <c r="E171" s="137"/>
    </row>
    <row r="172" spans="1:5" x14ac:dyDescent="0.2">
      <c r="A172" s="136">
        <v>5422</v>
      </c>
      <c r="B172" s="137" t="s">
        <v>349</v>
      </c>
      <c r="C172" s="138">
        <v>0</v>
      </c>
      <c r="D172" s="142">
        <f t="shared" si="3"/>
        <v>0</v>
      </c>
      <c r="E172" s="137"/>
    </row>
    <row r="173" spans="1:5" x14ac:dyDescent="0.2">
      <c r="A173" s="132">
        <v>5430</v>
      </c>
      <c r="B173" s="133" t="s">
        <v>350</v>
      </c>
      <c r="C173" s="134">
        <f>SUM(C174:C175)</f>
        <v>0</v>
      </c>
      <c r="D173" s="141">
        <f t="shared" si="3"/>
        <v>0</v>
      </c>
      <c r="E173" s="137"/>
    </row>
    <row r="174" spans="1:5" x14ac:dyDescent="0.2">
      <c r="A174" s="136">
        <v>5431</v>
      </c>
      <c r="B174" s="137" t="s">
        <v>351</v>
      </c>
      <c r="C174" s="138">
        <v>0</v>
      </c>
      <c r="D174" s="142">
        <f t="shared" si="3"/>
        <v>0</v>
      </c>
      <c r="E174" s="137"/>
    </row>
    <row r="175" spans="1:5" x14ac:dyDescent="0.2">
      <c r="A175" s="136">
        <v>5432</v>
      </c>
      <c r="B175" s="137" t="s">
        <v>352</v>
      </c>
      <c r="C175" s="138">
        <v>0</v>
      </c>
      <c r="D175" s="142">
        <f t="shared" si="3"/>
        <v>0</v>
      </c>
      <c r="E175" s="137"/>
    </row>
    <row r="176" spans="1:5" x14ac:dyDescent="0.2">
      <c r="A176" s="132">
        <v>5440</v>
      </c>
      <c r="B176" s="133" t="s">
        <v>353</v>
      </c>
      <c r="C176" s="134">
        <f>SUM(C177)</f>
        <v>0</v>
      </c>
      <c r="D176" s="141">
        <f t="shared" si="3"/>
        <v>0</v>
      </c>
      <c r="E176" s="137"/>
    </row>
    <row r="177" spans="1:5" x14ac:dyDescent="0.2">
      <c r="A177" s="136">
        <v>5441</v>
      </c>
      <c r="B177" s="137" t="s">
        <v>353</v>
      </c>
      <c r="C177" s="138">
        <v>0</v>
      </c>
      <c r="D177" s="142">
        <f t="shared" si="3"/>
        <v>0</v>
      </c>
      <c r="E177" s="137"/>
    </row>
    <row r="178" spans="1:5" x14ac:dyDescent="0.2">
      <c r="A178" s="132">
        <v>5450</v>
      </c>
      <c r="B178" s="133" t="s">
        <v>354</v>
      </c>
      <c r="C178" s="134">
        <f>SUM(C179:C180)</f>
        <v>0</v>
      </c>
      <c r="D178" s="141">
        <f t="shared" si="3"/>
        <v>0</v>
      </c>
      <c r="E178" s="137"/>
    </row>
    <row r="179" spans="1:5" x14ac:dyDescent="0.2">
      <c r="A179" s="136">
        <v>5451</v>
      </c>
      <c r="B179" s="137" t="s">
        <v>355</v>
      </c>
      <c r="C179" s="138">
        <v>0</v>
      </c>
      <c r="D179" s="142">
        <f t="shared" si="3"/>
        <v>0</v>
      </c>
      <c r="E179" s="137"/>
    </row>
    <row r="180" spans="1:5" x14ac:dyDescent="0.2">
      <c r="A180" s="136">
        <v>5452</v>
      </c>
      <c r="B180" s="137" t="s">
        <v>356</v>
      </c>
      <c r="C180" s="138">
        <v>0</v>
      </c>
      <c r="D180" s="142">
        <f t="shared" si="3"/>
        <v>0</v>
      </c>
      <c r="E180" s="137"/>
    </row>
    <row r="181" spans="1:5" x14ac:dyDescent="0.2">
      <c r="A181" s="132">
        <v>5500</v>
      </c>
      <c r="B181" s="133" t="s">
        <v>357</v>
      </c>
      <c r="C181" s="134">
        <f>C182+C191+C194+C200</f>
        <v>349159.88</v>
      </c>
      <c r="D181" s="141">
        <f t="shared" si="3"/>
        <v>2.8051564156148588E-2</v>
      </c>
      <c r="E181" s="137"/>
    </row>
    <row r="182" spans="1:5" x14ac:dyDescent="0.2">
      <c r="A182" s="132">
        <v>5510</v>
      </c>
      <c r="B182" s="133" t="s">
        <v>358</v>
      </c>
      <c r="C182" s="134">
        <f>SUM(C183:C190)</f>
        <v>349159.88</v>
      </c>
      <c r="D182" s="141">
        <f t="shared" si="3"/>
        <v>2.8051564156148588E-2</v>
      </c>
      <c r="E182" s="137"/>
    </row>
    <row r="183" spans="1:5" x14ac:dyDescent="0.2">
      <c r="A183" s="136">
        <v>5511</v>
      </c>
      <c r="B183" s="137" t="s">
        <v>359</v>
      </c>
      <c r="C183" s="138">
        <v>0</v>
      </c>
      <c r="D183" s="142">
        <f t="shared" si="3"/>
        <v>0</v>
      </c>
      <c r="E183" s="137"/>
    </row>
    <row r="184" spans="1:5" x14ac:dyDescent="0.2">
      <c r="A184" s="136">
        <v>5512</v>
      </c>
      <c r="B184" s="137" t="s">
        <v>360</v>
      </c>
      <c r="C184" s="138">
        <v>0</v>
      </c>
      <c r="D184" s="142">
        <f t="shared" si="3"/>
        <v>0</v>
      </c>
      <c r="E184" s="137"/>
    </row>
    <row r="185" spans="1:5" x14ac:dyDescent="0.2">
      <c r="A185" s="136">
        <v>5513</v>
      </c>
      <c r="B185" s="137" t="s">
        <v>361</v>
      </c>
      <c r="C185" s="138">
        <v>0</v>
      </c>
      <c r="D185" s="142">
        <f t="shared" si="3"/>
        <v>0</v>
      </c>
      <c r="E185" s="137"/>
    </row>
    <row r="186" spans="1:5" x14ac:dyDescent="0.2">
      <c r="A186" s="136">
        <v>5514</v>
      </c>
      <c r="B186" s="137" t="s">
        <v>362</v>
      </c>
      <c r="C186" s="138">
        <v>0</v>
      </c>
      <c r="D186" s="142">
        <f t="shared" si="3"/>
        <v>0</v>
      </c>
      <c r="E186" s="137"/>
    </row>
    <row r="187" spans="1:5" x14ac:dyDescent="0.2">
      <c r="A187" s="136">
        <v>5515</v>
      </c>
      <c r="B187" s="137" t="s">
        <v>363</v>
      </c>
      <c r="C187" s="138">
        <v>0</v>
      </c>
      <c r="D187" s="142">
        <f t="shared" si="3"/>
        <v>0</v>
      </c>
      <c r="E187" s="137"/>
    </row>
    <row r="188" spans="1:5" x14ac:dyDescent="0.2">
      <c r="A188" s="136">
        <v>5516</v>
      </c>
      <c r="B188" s="137" t="s">
        <v>364</v>
      </c>
      <c r="C188" s="138">
        <v>0</v>
      </c>
      <c r="D188" s="142">
        <f t="shared" si="3"/>
        <v>0</v>
      </c>
      <c r="E188" s="137"/>
    </row>
    <row r="189" spans="1:5" x14ac:dyDescent="0.2">
      <c r="A189" s="136">
        <v>5517</v>
      </c>
      <c r="B189" s="137" t="s">
        <v>365</v>
      </c>
      <c r="C189" s="138">
        <v>0</v>
      </c>
      <c r="D189" s="142">
        <f t="shared" si="3"/>
        <v>0</v>
      </c>
      <c r="E189" s="137"/>
    </row>
    <row r="190" spans="1:5" x14ac:dyDescent="0.2">
      <c r="A190" s="136">
        <v>5518</v>
      </c>
      <c r="B190" s="137" t="s">
        <v>41</v>
      </c>
      <c r="C190" s="138">
        <v>349159.88</v>
      </c>
      <c r="D190" s="142">
        <f t="shared" si="3"/>
        <v>2.8051564156148588E-2</v>
      </c>
      <c r="E190" s="137"/>
    </row>
    <row r="191" spans="1:5" x14ac:dyDescent="0.2">
      <c r="A191" s="132">
        <v>5520</v>
      </c>
      <c r="B191" s="133" t="s">
        <v>40</v>
      </c>
      <c r="C191" s="134">
        <f>SUM(C192:C193)</f>
        <v>0</v>
      </c>
      <c r="D191" s="141">
        <f t="shared" si="3"/>
        <v>0</v>
      </c>
      <c r="E191" s="137"/>
    </row>
    <row r="192" spans="1:5" x14ac:dyDescent="0.2">
      <c r="A192" s="136">
        <v>5521</v>
      </c>
      <c r="B192" s="137" t="s">
        <v>366</v>
      </c>
      <c r="C192" s="138">
        <v>0</v>
      </c>
      <c r="D192" s="142">
        <f t="shared" si="3"/>
        <v>0</v>
      </c>
      <c r="E192" s="137"/>
    </row>
    <row r="193" spans="1:5" x14ac:dyDescent="0.2">
      <c r="A193" s="136">
        <v>5522</v>
      </c>
      <c r="B193" s="137" t="s">
        <v>367</v>
      </c>
      <c r="C193" s="138">
        <v>0</v>
      </c>
      <c r="D193" s="142">
        <f t="shared" si="3"/>
        <v>0</v>
      </c>
      <c r="E193" s="137"/>
    </row>
    <row r="194" spans="1:5" x14ac:dyDescent="0.2">
      <c r="A194" s="132">
        <v>5530</v>
      </c>
      <c r="B194" s="133" t="s">
        <v>368</v>
      </c>
      <c r="C194" s="134">
        <f>SUM(C195:C199)</f>
        <v>0</v>
      </c>
      <c r="D194" s="141">
        <f t="shared" si="3"/>
        <v>0</v>
      </c>
      <c r="E194" s="137"/>
    </row>
    <row r="195" spans="1:5" x14ac:dyDescent="0.2">
      <c r="A195" s="136">
        <v>5531</v>
      </c>
      <c r="B195" s="137" t="s">
        <v>369</v>
      </c>
      <c r="C195" s="138">
        <v>0</v>
      </c>
      <c r="D195" s="142">
        <f t="shared" si="3"/>
        <v>0</v>
      </c>
      <c r="E195" s="137"/>
    </row>
    <row r="196" spans="1:5" x14ac:dyDescent="0.2">
      <c r="A196" s="136">
        <v>5532</v>
      </c>
      <c r="B196" s="137" t="s">
        <v>370</v>
      </c>
      <c r="C196" s="138">
        <v>0</v>
      </c>
      <c r="D196" s="142">
        <f t="shared" si="3"/>
        <v>0</v>
      </c>
      <c r="E196" s="137"/>
    </row>
    <row r="197" spans="1:5" x14ac:dyDescent="0.2">
      <c r="A197" s="136">
        <v>5533</v>
      </c>
      <c r="B197" s="137" t="s">
        <v>371</v>
      </c>
      <c r="C197" s="138">
        <v>0</v>
      </c>
      <c r="D197" s="142">
        <f t="shared" si="3"/>
        <v>0</v>
      </c>
      <c r="E197" s="137"/>
    </row>
    <row r="198" spans="1:5" x14ac:dyDescent="0.2">
      <c r="A198" s="136">
        <v>5534</v>
      </c>
      <c r="B198" s="137" t="s">
        <v>372</v>
      </c>
      <c r="C198" s="138">
        <v>0</v>
      </c>
      <c r="D198" s="142">
        <f t="shared" si="3"/>
        <v>0</v>
      </c>
      <c r="E198" s="137"/>
    </row>
    <row r="199" spans="1:5" x14ac:dyDescent="0.2">
      <c r="A199" s="136">
        <v>5535</v>
      </c>
      <c r="B199" s="137" t="s">
        <v>373</v>
      </c>
      <c r="C199" s="138">
        <v>0</v>
      </c>
      <c r="D199" s="142">
        <f t="shared" si="3"/>
        <v>0</v>
      </c>
      <c r="E199" s="137"/>
    </row>
    <row r="200" spans="1:5" x14ac:dyDescent="0.2">
      <c r="A200" s="132">
        <v>5590</v>
      </c>
      <c r="B200" s="133" t="s">
        <v>374</v>
      </c>
      <c r="C200" s="134">
        <f>SUM(C201:C209)</f>
        <v>0</v>
      </c>
      <c r="D200" s="141">
        <f t="shared" si="3"/>
        <v>0</v>
      </c>
      <c r="E200" s="137"/>
    </row>
    <row r="201" spans="1:5" x14ac:dyDescent="0.2">
      <c r="A201" s="136">
        <v>5591</v>
      </c>
      <c r="B201" s="137" t="s">
        <v>375</v>
      </c>
      <c r="C201" s="138">
        <v>0</v>
      </c>
      <c r="D201" s="142">
        <f t="shared" si="3"/>
        <v>0</v>
      </c>
      <c r="E201" s="137"/>
    </row>
    <row r="202" spans="1:5" x14ac:dyDescent="0.2">
      <c r="A202" s="136">
        <v>5592</v>
      </c>
      <c r="B202" s="137" t="s">
        <v>376</v>
      </c>
      <c r="C202" s="138">
        <v>0</v>
      </c>
      <c r="D202" s="142">
        <f t="shared" si="3"/>
        <v>0</v>
      </c>
      <c r="E202" s="137"/>
    </row>
    <row r="203" spans="1:5" x14ac:dyDescent="0.2">
      <c r="A203" s="136">
        <v>5593</v>
      </c>
      <c r="B203" s="137" t="s">
        <v>377</v>
      </c>
      <c r="C203" s="138">
        <v>0</v>
      </c>
      <c r="D203" s="142">
        <f t="shared" si="3"/>
        <v>0</v>
      </c>
      <c r="E203" s="137"/>
    </row>
    <row r="204" spans="1:5" x14ac:dyDescent="0.2">
      <c r="A204" s="136">
        <v>5594</v>
      </c>
      <c r="B204" s="137" t="s">
        <v>433</v>
      </c>
      <c r="C204" s="138">
        <v>0</v>
      </c>
      <c r="D204" s="142">
        <f t="shared" si="3"/>
        <v>0</v>
      </c>
      <c r="E204" s="137"/>
    </row>
    <row r="205" spans="1:5" x14ac:dyDescent="0.2">
      <c r="A205" s="136">
        <v>5595</v>
      </c>
      <c r="B205" s="137" t="s">
        <v>379</v>
      </c>
      <c r="C205" s="138">
        <v>0</v>
      </c>
      <c r="D205" s="142">
        <f t="shared" si="3"/>
        <v>0</v>
      </c>
      <c r="E205" s="137"/>
    </row>
    <row r="206" spans="1:5" x14ac:dyDescent="0.2">
      <c r="A206" s="136">
        <v>5596</v>
      </c>
      <c r="B206" s="137" t="s">
        <v>274</v>
      </c>
      <c r="C206" s="138">
        <v>0</v>
      </c>
      <c r="D206" s="142">
        <f t="shared" si="3"/>
        <v>0</v>
      </c>
      <c r="E206" s="137"/>
    </row>
    <row r="207" spans="1:5" x14ac:dyDescent="0.2">
      <c r="A207" s="136">
        <v>5597</v>
      </c>
      <c r="B207" s="137" t="s">
        <v>380</v>
      </c>
      <c r="C207" s="138">
        <v>0</v>
      </c>
      <c r="D207" s="142">
        <f t="shared" si="3"/>
        <v>0</v>
      </c>
      <c r="E207" s="137"/>
    </row>
    <row r="208" spans="1:5" x14ac:dyDescent="0.2">
      <c r="A208" s="136">
        <v>5598</v>
      </c>
      <c r="B208" s="137" t="s">
        <v>434</v>
      </c>
      <c r="C208" s="138">
        <v>0</v>
      </c>
      <c r="D208" s="142">
        <f t="shared" si="3"/>
        <v>0</v>
      </c>
      <c r="E208" s="137"/>
    </row>
    <row r="209" spans="1:5" x14ac:dyDescent="0.2">
      <c r="A209" s="136">
        <v>5599</v>
      </c>
      <c r="B209" s="137" t="s">
        <v>381</v>
      </c>
      <c r="C209" s="138">
        <v>0</v>
      </c>
      <c r="D209" s="142">
        <f t="shared" si="3"/>
        <v>0</v>
      </c>
      <c r="E209" s="137"/>
    </row>
    <row r="210" spans="1:5" x14ac:dyDescent="0.2">
      <c r="A210" s="132">
        <v>5600</v>
      </c>
      <c r="B210" s="133" t="s">
        <v>39</v>
      </c>
      <c r="C210" s="134">
        <f>C211</f>
        <v>0</v>
      </c>
      <c r="D210" s="141">
        <f t="shared" si="3"/>
        <v>0</v>
      </c>
      <c r="E210" s="137"/>
    </row>
    <row r="211" spans="1:5" x14ac:dyDescent="0.2">
      <c r="A211" s="132">
        <v>5610</v>
      </c>
      <c r="B211" s="133" t="s">
        <v>382</v>
      </c>
      <c r="C211" s="134">
        <f>C212</f>
        <v>0</v>
      </c>
      <c r="D211" s="141">
        <f t="shared" si="3"/>
        <v>0</v>
      </c>
      <c r="E211" s="137"/>
    </row>
    <row r="212" spans="1:5" x14ac:dyDescent="0.2">
      <c r="A212" s="136">
        <v>5611</v>
      </c>
      <c r="B212" s="137" t="s">
        <v>383</v>
      </c>
      <c r="C212" s="138">
        <v>0</v>
      </c>
      <c r="D212" s="142">
        <f t="shared" si="3"/>
        <v>0</v>
      </c>
      <c r="E212" s="137"/>
    </row>
    <row r="214" spans="1:5" x14ac:dyDescent="0.2">
      <c r="A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47244094488188981" bottom="0.47244094488188981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173"/>
  <sheetViews>
    <sheetView showGridLines="0" tabSelected="1" zoomScale="115" zoomScaleNormal="115" zoomScaleSheetLayoutView="85" workbookViewId="0">
      <selection activeCell="I7" sqref="I7"/>
    </sheetView>
  </sheetViews>
  <sheetFormatPr baseColWidth="10" defaultColWidth="9.140625" defaultRowHeight="11.25" x14ac:dyDescent="0.2"/>
  <cols>
    <col min="1" max="1" width="7" style="182" customWidth="1"/>
    <col min="2" max="2" width="57.5703125" style="14" customWidth="1"/>
    <col min="3" max="3" width="16.42578125" style="14" bestFit="1" customWidth="1"/>
    <col min="4" max="4" width="16.140625" style="14" bestFit="1" customWidth="1"/>
    <col min="5" max="5" width="22.7109375" style="14" bestFit="1" customWidth="1"/>
    <col min="6" max="6" width="22.5703125" style="14" customWidth="1"/>
    <col min="7" max="7" width="16.5703125" style="14" customWidth="1"/>
    <col min="8" max="8" width="17.5703125" style="14" bestFit="1" customWidth="1"/>
    <col min="9" max="9" width="13" style="14" bestFit="1" customWidth="1"/>
    <col min="10" max="10" width="11.85546875" style="14" bestFit="1" customWidth="1"/>
    <col min="11" max="16384" width="9.140625" style="14"/>
  </cols>
  <sheetData>
    <row r="1" spans="1:8" s="11" customFormat="1" ht="18.95" customHeight="1" x14ac:dyDescent="0.25">
      <c r="A1" s="232" t="s">
        <v>591</v>
      </c>
      <c r="B1" s="233"/>
      <c r="C1" s="233"/>
      <c r="D1" s="233"/>
      <c r="E1" s="233"/>
      <c r="F1" s="233"/>
      <c r="G1" s="10" t="s">
        <v>498</v>
      </c>
      <c r="H1" s="17">
        <v>2025</v>
      </c>
    </row>
    <row r="2" spans="1:8" s="11" customFormat="1" x14ac:dyDescent="0.25">
      <c r="A2" s="232" t="s">
        <v>502</v>
      </c>
      <c r="B2" s="233"/>
      <c r="C2" s="233"/>
      <c r="D2" s="233"/>
      <c r="E2" s="233"/>
      <c r="F2" s="233"/>
      <c r="G2" s="10" t="s">
        <v>499</v>
      </c>
      <c r="H2" s="17" t="s">
        <v>501</v>
      </c>
    </row>
    <row r="3" spans="1:8" s="11" customFormat="1" ht="18.95" customHeight="1" x14ac:dyDescent="0.25">
      <c r="A3" s="232" t="s">
        <v>592</v>
      </c>
      <c r="B3" s="233"/>
      <c r="C3" s="233"/>
      <c r="D3" s="233"/>
      <c r="E3" s="233"/>
      <c r="F3" s="233"/>
      <c r="G3" s="10" t="s">
        <v>500</v>
      </c>
      <c r="H3" s="17">
        <v>1</v>
      </c>
    </row>
    <row r="4" spans="1:8" s="11" customFormat="1" x14ac:dyDescent="0.25">
      <c r="A4" s="232" t="s">
        <v>516</v>
      </c>
      <c r="B4" s="233"/>
      <c r="C4" s="233"/>
      <c r="D4" s="233"/>
      <c r="E4" s="233"/>
      <c r="F4" s="233"/>
      <c r="G4" s="10"/>
      <c r="H4" s="17"/>
    </row>
    <row r="5" spans="1:8" x14ac:dyDescent="0.2">
      <c r="A5" s="171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72" t="s">
        <v>88</v>
      </c>
      <c r="B7" s="13"/>
      <c r="C7" s="13"/>
      <c r="D7" s="13"/>
    </row>
    <row r="8" spans="1:8" x14ac:dyDescent="0.2">
      <c r="A8" s="173" t="s">
        <v>86</v>
      </c>
      <c r="B8" s="15" t="s">
        <v>83</v>
      </c>
      <c r="C8" s="184" t="s">
        <v>84</v>
      </c>
      <c r="D8" s="184" t="s">
        <v>85</v>
      </c>
    </row>
    <row r="9" spans="1:8" x14ac:dyDescent="0.2">
      <c r="A9" s="174">
        <v>1114</v>
      </c>
      <c r="B9" s="143" t="s">
        <v>117</v>
      </c>
      <c r="C9" s="187">
        <v>0</v>
      </c>
      <c r="D9" s="188"/>
    </row>
    <row r="10" spans="1:8" x14ac:dyDescent="0.2">
      <c r="A10" s="175">
        <v>1115</v>
      </c>
      <c r="B10" s="145" t="s">
        <v>118</v>
      </c>
      <c r="C10" s="146">
        <v>0</v>
      </c>
      <c r="D10" s="145"/>
    </row>
    <row r="11" spans="1:8" x14ac:dyDescent="0.2">
      <c r="A11" s="175">
        <v>1121</v>
      </c>
      <c r="B11" s="145" t="s">
        <v>119</v>
      </c>
      <c r="C11" s="146">
        <v>0</v>
      </c>
      <c r="D11" s="145"/>
    </row>
    <row r="13" spans="1:8" x14ac:dyDescent="0.2">
      <c r="A13" s="172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73" t="s">
        <v>86</v>
      </c>
      <c r="B14" s="15" t="s">
        <v>83</v>
      </c>
      <c r="C14" s="184" t="s">
        <v>84</v>
      </c>
      <c r="D14" s="184">
        <v>2024</v>
      </c>
      <c r="E14" s="184">
        <v>2023</v>
      </c>
      <c r="F14" s="184">
        <v>2022</v>
      </c>
      <c r="G14" s="184">
        <v>2021</v>
      </c>
      <c r="H14" s="15" t="s">
        <v>115</v>
      </c>
    </row>
    <row r="15" spans="1:8" x14ac:dyDescent="0.2">
      <c r="A15" s="174">
        <v>1122</v>
      </c>
      <c r="B15" s="143" t="s">
        <v>121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  <c r="H15" s="143"/>
    </row>
    <row r="16" spans="1:8" x14ac:dyDescent="0.2">
      <c r="A16" s="175">
        <v>1124</v>
      </c>
      <c r="B16" s="145" t="s">
        <v>122</v>
      </c>
      <c r="C16" s="146">
        <v>0</v>
      </c>
      <c r="D16" s="146">
        <v>0</v>
      </c>
      <c r="E16" s="146">
        <v>0</v>
      </c>
      <c r="F16" s="146">
        <v>0</v>
      </c>
      <c r="G16" s="146">
        <v>0</v>
      </c>
      <c r="H16" s="145"/>
    </row>
    <row r="18" spans="1:8" x14ac:dyDescent="0.2">
      <c r="A18" s="172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73" t="s">
        <v>86</v>
      </c>
      <c r="B19" s="15" t="s">
        <v>83</v>
      </c>
      <c r="C19" s="184" t="s">
        <v>84</v>
      </c>
      <c r="D19" s="184" t="s">
        <v>123</v>
      </c>
      <c r="E19" s="184" t="s">
        <v>124</v>
      </c>
      <c r="F19" s="184" t="s">
        <v>125</v>
      </c>
      <c r="G19" s="184" t="s">
        <v>126</v>
      </c>
      <c r="H19" s="184" t="s">
        <v>127</v>
      </c>
    </row>
    <row r="20" spans="1:8" ht="22.5" x14ac:dyDescent="0.2">
      <c r="A20" s="174">
        <v>1123</v>
      </c>
      <c r="B20" s="143" t="s">
        <v>128</v>
      </c>
      <c r="C20" s="144">
        <v>4843.67</v>
      </c>
      <c r="D20" s="144">
        <v>4843.67</v>
      </c>
      <c r="E20" s="144">
        <v>0</v>
      </c>
      <c r="F20" s="144">
        <v>0</v>
      </c>
      <c r="G20" s="144">
        <v>0</v>
      </c>
      <c r="H20" s="143" t="s">
        <v>594</v>
      </c>
    </row>
    <row r="21" spans="1:8" ht="33.75" x14ac:dyDescent="0.2">
      <c r="A21" s="175">
        <v>1125</v>
      </c>
      <c r="B21" s="145" t="s">
        <v>129</v>
      </c>
      <c r="C21" s="146">
        <v>30000</v>
      </c>
      <c r="D21" s="146">
        <v>0</v>
      </c>
      <c r="E21" s="146">
        <v>0</v>
      </c>
      <c r="F21" s="146">
        <v>30000</v>
      </c>
      <c r="G21" s="146">
        <v>0</v>
      </c>
      <c r="H21" s="145" t="s">
        <v>600</v>
      </c>
    </row>
    <row r="22" spans="1:8" x14ac:dyDescent="0.2">
      <c r="A22" s="175">
        <v>1126</v>
      </c>
      <c r="B22" s="145" t="s">
        <v>482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  <c r="H22" s="145"/>
    </row>
    <row r="23" spans="1:8" x14ac:dyDescent="0.2">
      <c r="A23" s="175">
        <v>1129</v>
      </c>
      <c r="B23" s="145" t="s">
        <v>483</v>
      </c>
      <c r="C23" s="146">
        <v>0</v>
      </c>
      <c r="D23" s="146">
        <v>0</v>
      </c>
      <c r="E23" s="146">
        <v>0</v>
      </c>
      <c r="F23" s="146">
        <v>0</v>
      </c>
      <c r="G23" s="146">
        <v>0</v>
      </c>
      <c r="H23" s="145"/>
    </row>
    <row r="24" spans="1:8" ht="22.5" x14ac:dyDescent="0.2">
      <c r="A24" s="175">
        <v>1131</v>
      </c>
      <c r="B24" s="145" t="s">
        <v>130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  <c r="H24" s="145"/>
    </row>
    <row r="25" spans="1:8" ht="22.5" x14ac:dyDescent="0.2">
      <c r="A25" s="175">
        <v>1132</v>
      </c>
      <c r="B25" s="145" t="s">
        <v>131</v>
      </c>
      <c r="C25" s="146">
        <v>0</v>
      </c>
      <c r="D25" s="146">
        <v>0</v>
      </c>
      <c r="E25" s="146">
        <v>0</v>
      </c>
      <c r="F25" s="146">
        <v>0</v>
      </c>
      <c r="G25" s="146">
        <v>0</v>
      </c>
      <c r="H25" s="145"/>
    </row>
    <row r="26" spans="1:8" x14ac:dyDescent="0.2">
      <c r="A26" s="175">
        <v>1133</v>
      </c>
      <c r="B26" s="145" t="s">
        <v>132</v>
      </c>
      <c r="C26" s="146">
        <v>0</v>
      </c>
      <c r="D26" s="146">
        <v>0</v>
      </c>
      <c r="E26" s="146">
        <v>0</v>
      </c>
      <c r="F26" s="146">
        <v>0</v>
      </c>
      <c r="G26" s="146">
        <v>0</v>
      </c>
      <c r="H26" s="145"/>
    </row>
    <row r="27" spans="1:8" x14ac:dyDescent="0.2">
      <c r="A27" s="175">
        <v>1134</v>
      </c>
      <c r="B27" s="145" t="s">
        <v>133</v>
      </c>
      <c r="C27" s="146">
        <v>0</v>
      </c>
      <c r="D27" s="146">
        <v>0</v>
      </c>
      <c r="E27" s="146">
        <v>0</v>
      </c>
      <c r="F27" s="146">
        <v>0</v>
      </c>
      <c r="G27" s="146">
        <v>0</v>
      </c>
      <c r="H27" s="145"/>
    </row>
    <row r="28" spans="1:8" x14ac:dyDescent="0.2">
      <c r="A28" s="175">
        <v>1139</v>
      </c>
      <c r="B28" s="145" t="s">
        <v>134</v>
      </c>
      <c r="C28" s="146">
        <v>0</v>
      </c>
      <c r="D28" s="146">
        <v>0</v>
      </c>
      <c r="E28" s="146">
        <v>0</v>
      </c>
      <c r="F28" s="146">
        <v>0</v>
      </c>
      <c r="G28" s="146">
        <v>0</v>
      </c>
      <c r="H28" s="145"/>
    </row>
    <row r="30" spans="1:8" x14ac:dyDescent="0.2">
      <c r="A30" s="172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73" t="s">
        <v>86</v>
      </c>
      <c r="B31" s="15" t="s">
        <v>83</v>
      </c>
      <c r="C31" s="184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74">
        <v>1140</v>
      </c>
      <c r="B32" s="143" t="s">
        <v>136</v>
      </c>
      <c r="C32" s="144">
        <f>SUM(C33:C37)</f>
        <v>0</v>
      </c>
      <c r="D32" s="143"/>
      <c r="E32" s="143"/>
      <c r="F32" s="143"/>
      <c r="G32" s="143"/>
      <c r="H32" s="143"/>
    </row>
    <row r="33" spans="1:8" x14ac:dyDescent="0.2">
      <c r="A33" s="175">
        <v>1141</v>
      </c>
      <c r="B33" s="145" t="s">
        <v>137</v>
      </c>
      <c r="C33" s="146">
        <v>0</v>
      </c>
      <c r="D33" s="145"/>
      <c r="E33" s="145"/>
      <c r="F33" s="145"/>
      <c r="G33" s="145"/>
      <c r="H33" s="145"/>
    </row>
    <row r="34" spans="1:8" x14ac:dyDescent="0.2">
      <c r="A34" s="175">
        <v>1142</v>
      </c>
      <c r="B34" s="145" t="s">
        <v>138</v>
      </c>
      <c r="C34" s="146">
        <v>0</v>
      </c>
      <c r="D34" s="145"/>
      <c r="E34" s="145"/>
      <c r="F34" s="145"/>
      <c r="G34" s="145"/>
      <c r="H34" s="145"/>
    </row>
    <row r="35" spans="1:8" x14ac:dyDescent="0.2">
      <c r="A35" s="175">
        <v>1143</v>
      </c>
      <c r="B35" s="145" t="s">
        <v>139</v>
      </c>
      <c r="C35" s="146">
        <v>0</v>
      </c>
      <c r="D35" s="145"/>
      <c r="E35" s="145"/>
      <c r="F35" s="145"/>
      <c r="G35" s="145"/>
      <c r="H35" s="145"/>
    </row>
    <row r="36" spans="1:8" x14ac:dyDescent="0.2">
      <c r="A36" s="175">
        <v>1144</v>
      </c>
      <c r="B36" s="145" t="s">
        <v>140</v>
      </c>
      <c r="C36" s="146">
        <v>0</v>
      </c>
      <c r="D36" s="145"/>
      <c r="E36" s="145"/>
      <c r="F36" s="145"/>
      <c r="G36" s="145"/>
      <c r="H36" s="145"/>
    </row>
    <row r="37" spans="1:8" x14ac:dyDescent="0.2">
      <c r="A37" s="175">
        <v>1145</v>
      </c>
      <c r="B37" s="145" t="s">
        <v>141</v>
      </c>
      <c r="C37" s="146">
        <v>0</v>
      </c>
      <c r="D37" s="145"/>
      <c r="E37" s="145"/>
      <c r="F37" s="145"/>
      <c r="G37" s="145"/>
      <c r="H37" s="145"/>
    </row>
    <row r="39" spans="1:8" x14ac:dyDescent="0.2">
      <c r="A39" s="172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73" t="s">
        <v>86</v>
      </c>
      <c r="B40" s="15" t="s">
        <v>83</v>
      </c>
      <c r="C40" s="184" t="s">
        <v>84</v>
      </c>
      <c r="D40" s="184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74">
        <v>1150</v>
      </c>
      <c r="B41" s="143" t="s">
        <v>144</v>
      </c>
      <c r="C41" s="144">
        <f>C42</f>
        <v>0</v>
      </c>
      <c r="D41" s="143"/>
      <c r="E41" s="143"/>
      <c r="F41" s="143"/>
      <c r="G41" s="143"/>
      <c r="H41" s="143"/>
    </row>
    <row r="42" spans="1:8" x14ac:dyDescent="0.2">
      <c r="A42" s="175">
        <v>1151</v>
      </c>
      <c r="B42" s="145" t="s">
        <v>145</v>
      </c>
      <c r="C42" s="146">
        <v>0</v>
      </c>
      <c r="D42" s="145"/>
      <c r="E42" s="145"/>
      <c r="F42" s="145"/>
      <c r="G42" s="145"/>
      <c r="H42" s="145"/>
    </row>
    <row r="44" spans="1:8" x14ac:dyDescent="0.2">
      <c r="A44" s="172" t="s">
        <v>96</v>
      </c>
      <c r="B44" s="13"/>
      <c r="C44" s="13"/>
      <c r="D44" s="13"/>
      <c r="E44" s="13"/>
    </row>
    <row r="45" spans="1:8" x14ac:dyDescent="0.2">
      <c r="A45" s="173" t="s">
        <v>86</v>
      </c>
      <c r="B45" s="15" t="s">
        <v>83</v>
      </c>
      <c r="C45" s="184" t="s">
        <v>84</v>
      </c>
      <c r="D45" s="184" t="s">
        <v>85</v>
      </c>
      <c r="E45" s="184" t="s">
        <v>127</v>
      </c>
    </row>
    <row r="46" spans="1:8" x14ac:dyDescent="0.2">
      <c r="A46" s="174">
        <v>1213</v>
      </c>
      <c r="B46" s="143" t="s">
        <v>146</v>
      </c>
      <c r="C46" s="144">
        <v>0</v>
      </c>
      <c r="D46" s="143"/>
      <c r="E46" s="143"/>
    </row>
    <row r="48" spans="1:8" x14ac:dyDescent="0.2">
      <c r="A48" s="172" t="s">
        <v>97</v>
      </c>
      <c r="B48" s="13"/>
      <c r="C48" s="13"/>
    </row>
    <row r="49" spans="1:10" x14ac:dyDescent="0.2">
      <c r="A49" s="173" t="s">
        <v>86</v>
      </c>
      <c r="B49" s="15" t="s">
        <v>83</v>
      </c>
      <c r="C49" s="184" t="s">
        <v>84</v>
      </c>
    </row>
    <row r="50" spans="1:10" x14ac:dyDescent="0.2">
      <c r="A50" s="174">
        <v>1211</v>
      </c>
      <c r="B50" s="143" t="s">
        <v>120</v>
      </c>
      <c r="C50" s="144">
        <v>0</v>
      </c>
    </row>
    <row r="51" spans="1:10" x14ac:dyDescent="0.2">
      <c r="A51" s="175">
        <v>1212</v>
      </c>
      <c r="B51" s="145" t="s">
        <v>551</v>
      </c>
      <c r="C51" s="146">
        <v>0</v>
      </c>
    </row>
    <row r="52" spans="1:10" x14ac:dyDescent="0.2">
      <c r="A52" s="175">
        <v>1214</v>
      </c>
      <c r="B52" s="145" t="s">
        <v>147</v>
      </c>
      <c r="C52" s="146">
        <v>0</v>
      </c>
    </row>
    <row r="54" spans="1:10" x14ac:dyDescent="0.2">
      <c r="A54" s="172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73" t="s">
        <v>86</v>
      </c>
      <c r="B55" s="15" t="s">
        <v>83</v>
      </c>
      <c r="C55" s="184" t="s">
        <v>84</v>
      </c>
      <c r="D55" s="184" t="s">
        <v>98</v>
      </c>
      <c r="E55" s="184" t="s">
        <v>99</v>
      </c>
      <c r="F55" s="184" t="s">
        <v>552</v>
      </c>
      <c r="G55" s="184" t="s">
        <v>553</v>
      </c>
      <c r="H55" s="184" t="s">
        <v>100</v>
      </c>
      <c r="I55" s="184" t="s">
        <v>554</v>
      </c>
      <c r="J55" s="184" t="s">
        <v>127</v>
      </c>
    </row>
    <row r="56" spans="1:10" x14ac:dyDescent="0.2">
      <c r="A56" s="174">
        <v>1230</v>
      </c>
      <c r="B56" s="143" t="s">
        <v>149</v>
      </c>
      <c r="C56" s="144">
        <f>SUM(C57:C63)</f>
        <v>0</v>
      </c>
      <c r="D56" s="144">
        <f>SUM(D57:D63)</f>
        <v>0</v>
      </c>
      <c r="E56" s="144">
        <f>SUM(E57:E63)</f>
        <v>0</v>
      </c>
      <c r="F56" s="143"/>
      <c r="G56" s="143"/>
      <c r="H56" s="143"/>
      <c r="I56" s="143"/>
      <c r="J56" s="143"/>
    </row>
    <row r="57" spans="1:10" x14ac:dyDescent="0.2">
      <c r="A57" s="175">
        <v>1231</v>
      </c>
      <c r="B57" s="145" t="s">
        <v>150</v>
      </c>
      <c r="C57" s="146">
        <v>0</v>
      </c>
      <c r="D57" s="147"/>
      <c r="E57" s="147"/>
      <c r="F57" s="145"/>
      <c r="G57" s="145"/>
      <c r="H57" s="145"/>
      <c r="I57" s="145"/>
      <c r="J57" s="145"/>
    </row>
    <row r="58" spans="1:10" x14ac:dyDescent="0.2">
      <c r="A58" s="175">
        <v>1232</v>
      </c>
      <c r="B58" s="145" t="s">
        <v>151</v>
      </c>
      <c r="C58" s="146">
        <v>0</v>
      </c>
      <c r="D58" s="146">
        <v>0</v>
      </c>
      <c r="E58" s="146">
        <v>0</v>
      </c>
      <c r="F58" s="145"/>
      <c r="G58" s="145"/>
      <c r="H58" s="145"/>
      <c r="I58" s="145"/>
      <c r="J58" s="145"/>
    </row>
    <row r="59" spans="1:10" x14ac:dyDescent="0.2">
      <c r="A59" s="175">
        <v>1233</v>
      </c>
      <c r="B59" s="145" t="s">
        <v>152</v>
      </c>
      <c r="C59" s="146">
        <v>0</v>
      </c>
      <c r="D59" s="146">
        <v>0</v>
      </c>
      <c r="E59" s="146">
        <v>0</v>
      </c>
      <c r="F59" s="145"/>
      <c r="G59" s="145"/>
      <c r="H59" s="145"/>
      <c r="I59" s="145"/>
      <c r="J59" s="145"/>
    </row>
    <row r="60" spans="1:10" x14ac:dyDescent="0.2">
      <c r="A60" s="175">
        <v>1234</v>
      </c>
      <c r="B60" s="145" t="s">
        <v>153</v>
      </c>
      <c r="C60" s="146">
        <v>0</v>
      </c>
      <c r="D60" s="146">
        <v>0</v>
      </c>
      <c r="E60" s="146">
        <v>0</v>
      </c>
      <c r="F60" s="145"/>
      <c r="G60" s="145"/>
      <c r="H60" s="145"/>
      <c r="I60" s="145"/>
      <c r="J60" s="145"/>
    </row>
    <row r="61" spans="1:10" x14ac:dyDescent="0.2">
      <c r="A61" s="175">
        <v>1235</v>
      </c>
      <c r="B61" s="145" t="s">
        <v>154</v>
      </c>
      <c r="C61" s="146">
        <v>0</v>
      </c>
      <c r="D61" s="146">
        <v>0</v>
      </c>
      <c r="E61" s="146">
        <v>0</v>
      </c>
      <c r="F61" s="145"/>
      <c r="G61" s="145"/>
      <c r="H61" s="145"/>
      <c r="I61" s="145"/>
      <c r="J61" s="145"/>
    </row>
    <row r="62" spans="1:10" x14ac:dyDescent="0.2">
      <c r="A62" s="175">
        <v>1236</v>
      </c>
      <c r="B62" s="145" t="s">
        <v>155</v>
      </c>
      <c r="C62" s="146">
        <v>0</v>
      </c>
      <c r="D62" s="146">
        <v>0</v>
      </c>
      <c r="E62" s="146">
        <v>0</v>
      </c>
      <c r="F62" s="145"/>
      <c r="G62" s="145"/>
      <c r="H62" s="145"/>
      <c r="I62" s="145"/>
      <c r="J62" s="145"/>
    </row>
    <row r="63" spans="1:10" x14ac:dyDescent="0.2">
      <c r="A63" s="175">
        <v>1239</v>
      </c>
      <c r="B63" s="145" t="s">
        <v>156</v>
      </c>
      <c r="C63" s="146">
        <v>0</v>
      </c>
      <c r="D63" s="146">
        <v>0</v>
      </c>
      <c r="E63" s="146">
        <v>0</v>
      </c>
      <c r="F63" s="145"/>
      <c r="G63" s="145"/>
      <c r="H63" s="145"/>
      <c r="I63" s="145"/>
      <c r="J63" s="145"/>
    </row>
    <row r="64" spans="1:10" x14ac:dyDescent="0.2">
      <c r="A64" s="175">
        <v>1240</v>
      </c>
      <c r="B64" s="145" t="s">
        <v>157</v>
      </c>
      <c r="C64" s="146">
        <f>SUM(C65:C72)</f>
        <v>22335767.769999996</v>
      </c>
      <c r="D64" s="146">
        <f t="shared" ref="D64:E64" si="0">SUM(D65:D72)</f>
        <v>0</v>
      </c>
      <c r="E64" s="146">
        <f t="shared" si="0"/>
        <v>17694763.309999999</v>
      </c>
      <c r="F64" s="145"/>
      <c r="G64" s="145"/>
      <c r="H64" s="145"/>
      <c r="I64" s="145"/>
      <c r="J64" s="145"/>
    </row>
    <row r="65" spans="1:10" x14ac:dyDescent="0.2">
      <c r="A65" s="175">
        <v>1241</v>
      </c>
      <c r="B65" s="145" t="s">
        <v>158</v>
      </c>
      <c r="C65" s="146">
        <v>7434785.2599999998</v>
      </c>
      <c r="D65" s="146">
        <v>0</v>
      </c>
      <c r="E65" s="146">
        <v>3964642.26</v>
      </c>
      <c r="F65" s="189" t="s">
        <v>595</v>
      </c>
      <c r="G65" s="190"/>
      <c r="H65" s="234" t="s">
        <v>596</v>
      </c>
      <c r="I65" s="145"/>
      <c r="J65" s="145"/>
    </row>
    <row r="66" spans="1:10" x14ac:dyDescent="0.2">
      <c r="A66" s="175">
        <v>1242</v>
      </c>
      <c r="B66" s="145" t="s">
        <v>159</v>
      </c>
      <c r="C66" s="146">
        <v>123190.69</v>
      </c>
      <c r="D66" s="146">
        <v>0</v>
      </c>
      <c r="E66" s="146">
        <v>103093.69</v>
      </c>
      <c r="F66" s="189" t="s">
        <v>595</v>
      </c>
      <c r="G66" s="190"/>
      <c r="H66" s="235"/>
      <c r="I66" s="145"/>
      <c r="J66" s="145"/>
    </row>
    <row r="67" spans="1:10" x14ac:dyDescent="0.2">
      <c r="A67" s="175">
        <v>1243</v>
      </c>
      <c r="B67" s="145" t="s">
        <v>160</v>
      </c>
      <c r="C67" s="146">
        <v>1182188.5</v>
      </c>
      <c r="D67" s="146">
        <v>0</v>
      </c>
      <c r="E67" s="146">
        <v>1182188.5</v>
      </c>
      <c r="F67" s="189" t="s">
        <v>595</v>
      </c>
      <c r="G67" s="190"/>
      <c r="H67" s="235"/>
      <c r="I67" s="145"/>
      <c r="J67" s="145"/>
    </row>
    <row r="68" spans="1:10" x14ac:dyDescent="0.2">
      <c r="A68" s="175">
        <v>1244</v>
      </c>
      <c r="B68" s="145" t="s">
        <v>161</v>
      </c>
      <c r="C68" s="146">
        <v>10395234.029999999</v>
      </c>
      <c r="D68" s="146">
        <v>0</v>
      </c>
      <c r="E68" s="146">
        <v>10053882.59</v>
      </c>
      <c r="F68" s="189" t="s">
        <v>595</v>
      </c>
      <c r="G68" s="190"/>
      <c r="H68" s="235"/>
      <c r="I68" s="145"/>
      <c r="J68" s="145"/>
    </row>
    <row r="69" spans="1:10" x14ac:dyDescent="0.2">
      <c r="A69" s="175">
        <v>1245</v>
      </c>
      <c r="B69" s="145" t="s">
        <v>162</v>
      </c>
      <c r="C69" s="146">
        <v>220907</v>
      </c>
      <c r="D69" s="146">
        <v>0</v>
      </c>
      <c r="E69" s="146">
        <v>220907</v>
      </c>
      <c r="F69" s="189" t="s">
        <v>595</v>
      </c>
      <c r="G69" s="190"/>
      <c r="H69" s="235"/>
      <c r="I69" s="145"/>
      <c r="J69" s="145"/>
    </row>
    <row r="70" spans="1:10" x14ac:dyDescent="0.2">
      <c r="A70" s="175">
        <v>1246</v>
      </c>
      <c r="B70" s="145" t="s">
        <v>163</v>
      </c>
      <c r="C70" s="146">
        <v>2979462.29</v>
      </c>
      <c r="D70" s="146">
        <v>0</v>
      </c>
      <c r="E70" s="146">
        <v>2170049.27</v>
      </c>
      <c r="F70" s="189" t="s">
        <v>595</v>
      </c>
      <c r="G70" s="190"/>
      <c r="H70" s="236"/>
      <c r="I70" s="145"/>
      <c r="J70" s="145"/>
    </row>
    <row r="71" spans="1:10" x14ac:dyDescent="0.2">
      <c r="A71" s="175">
        <v>1247</v>
      </c>
      <c r="B71" s="145" t="s">
        <v>164</v>
      </c>
      <c r="C71" s="146">
        <v>0</v>
      </c>
      <c r="D71" s="146">
        <v>0</v>
      </c>
      <c r="E71" s="146">
        <v>0</v>
      </c>
      <c r="F71" s="145"/>
      <c r="G71" s="145"/>
      <c r="H71" s="145"/>
      <c r="I71" s="145"/>
      <c r="J71" s="145"/>
    </row>
    <row r="72" spans="1:10" x14ac:dyDescent="0.2">
      <c r="A72" s="175">
        <v>1248</v>
      </c>
      <c r="B72" s="145" t="s">
        <v>165</v>
      </c>
      <c r="C72" s="146">
        <v>0</v>
      </c>
      <c r="D72" s="146">
        <v>0</v>
      </c>
      <c r="E72" s="146">
        <v>0</v>
      </c>
      <c r="F72" s="145"/>
      <c r="G72" s="145"/>
      <c r="H72" s="145"/>
      <c r="I72" s="145"/>
      <c r="J72" s="145"/>
    </row>
    <row r="74" spans="1:10" x14ac:dyDescent="0.2">
      <c r="A74" s="172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10" x14ac:dyDescent="0.2">
      <c r="A75" s="173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555</v>
      </c>
      <c r="G75" s="15" t="s">
        <v>148</v>
      </c>
      <c r="H75" s="15" t="s">
        <v>100</v>
      </c>
      <c r="I75" s="15" t="s">
        <v>127</v>
      </c>
    </row>
    <row r="76" spans="1:10" x14ac:dyDescent="0.2">
      <c r="A76" s="174">
        <v>1250</v>
      </c>
      <c r="B76" s="143" t="s">
        <v>167</v>
      </c>
      <c r="C76" s="144">
        <f>SUM(C77:C81)</f>
        <v>0</v>
      </c>
      <c r="D76" s="144">
        <f>SUM(D77:D81)</f>
        <v>0</v>
      </c>
      <c r="E76" s="144">
        <f>SUM(E77:E81)</f>
        <v>0</v>
      </c>
      <c r="F76" s="143"/>
      <c r="G76" s="143"/>
      <c r="H76" s="143"/>
      <c r="I76" s="143"/>
    </row>
    <row r="77" spans="1:10" x14ac:dyDescent="0.2">
      <c r="A77" s="175">
        <v>1251</v>
      </c>
      <c r="B77" s="145" t="s">
        <v>168</v>
      </c>
      <c r="C77" s="146">
        <v>0</v>
      </c>
      <c r="D77" s="146">
        <v>0</v>
      </c>
      <c r="E77" s="146">
        <v>0</v>
      </c>
      <c r="F77" s="145"/>
      <c r="G77" s="145"/>
      <c r="H77" s="145"/>
      <c r="I77" s="145"/>
    </row>
    <row r="78" spans="1:10" x14ac:dyDescent="0.2">
      <c r="A78" s="175">
        <v>1252</v>
      </c>
      <c r="B78" s="145" t="s">
        <v>169</v>
      </c>
      <c r="C78" s="146">
        <v>0</v>
      </c>
      <c r="D78" s="146">
        <v>0</v>
      </c>
      <c r="E78" s="146">
        <v>0</v>
      </c>
      <c r="F78" s="145"/>
      <c r="G78" s="145"/>
      <c r="H78" s="145"/>
      <c r="I78" s="145"/>
    </row>
    <row r="79" spans="1:10" x14ac:dyDescent="0.2">
      <c r="A79" s="175">
        <v>1253</v>
      </c>
      <c r="B79" s="145" t="s">
        <v>170</v>
      </c>
      <c r="C79" s="146">
        <v>0</v>
      </c>
      <c r="D79" s="146">
        <v>0</v>
      </c>
      <c r="E79" s="146">
        <v>0</v>
      </c>
      <c r="F79" s="145"/>
      <c r="G79" s="145"/>
      <c r="H79" s="145"/>
      <c r="I79" s="145"/>
    </row>
    <row r="80" spans="1:10" x14ac:dyDescent="0.2">
      <c r="A80" s="175">
        <v>1254</v>
      </c>
      <c r="B80" s="145" t="s">
        <v>171</v>
      </c>
      <c r="C80" s="146">
        <v>0</v>
      </c>
      <c r="D80" s="146">
        <v>0</v>
      </c>
      <c r="E80" s="146">
        <v>0</v>
      </c>
      <c r="F80" s="145"/>
      <c r="G80" s="145"/>
      <c r="H80" s="145"/>
      <c r="I80" s="145"/>
    </row>
    <row r="81" spans="1:9" x14ac:dyDescent="0.2">
      <c r="A81" s="175">
        <v>1259</v>
      </c>
      <c r="B81" s="145" t="s">
        <v>172</v>
      </c>
      <c r="C81" s="146">
        <v>0</v>
      </c>
      <c r="D81" s="146">
        <v>0</v>
      </c>
      <c r="E81" s="146">
        <v>0</v>
      </c>
      <c r="F81" s="145"/>
      <c r="G81" s="145"/>
      <c r="H81" s="145"/>
      <c r="I81" s="145"/>
    </row>
    <row r="82" spans="1:9" x14ac:dyDescent="0.2">
      <c r="A82" s="175">
        <v>1270</v>
      </c>
      <c r="B82" s="145" t="s">
        <v>173</v>
      </c>
      <c r="C82" s="146">
        <f>SUM(C83:C88)</f>
        <v>283976.90000000002</v>
      </c>
      <c r="D82" s="41"/>
      <c r="E82" s="41"/>
      <c r="F82" s="145"/>
      <c r="G82" s="145"/>
      <c r="H82" s="145"/>
      <c r="I82" s="145"/>
    </row>
    <row r="83" spans="1:9" x14ac:dyDescent="0.2">
      <c r="A83" s="175">
        <v>1271</v>
      </c>
      <c r="B83" s="145" t="s">
        <v>174</v>
      </c>
      <c r="C83" s="146">
        <v>0</v>
      </c>
      <c r="D83" s="41"/>
      <c r="E83" s="41"/>
      <c r="F83" s="145"/>
      <c r="G83" s="145"/>
      <c r="H83" s="145"/>
      <c r="I83" s="145"/>
    </row>
    <row r="84" spans="1:9" x14ac:dyDescent="0.2">
      <c r="A84" s="175">
        <v>1272</v>
      </c>
      <c r="B84" s="145" t="s">
        <v>175</v>
      </c>
      <c r="C84" s="146">
        <v>0</v>
      </c>
      <c r="D84" s="41"/>
      <c r="E84" s="41"/>
      <c r="F84" s="145"/>
      <c r="G84" s="145"/>
      <c r="H84" s="145"/>
      <c r="I84" s="145"/>
    </row>
    <row r="85" spans="1:9" x14ac:dyDescent="0.2">
      <c r="A85" s="175">
        <v>1273</v>
      </c>
      <c r="B85" s="145" t="s">
        <v>176</v>
      </c>
      <c r="C85" s="146">
        <v>283976.90000000002</v>
      </c>
      <c r="D85" s="41"/>
      <c r="E85" s="41"/>
      <c r="F85" s="189" t="s">
        <v>597</v>
      </c>
      <c r="G85" s="189" t="s">
        <v>597</v>
      </c>
      <c r="H85" s="145"/>
      <c r="I85" s="145"/>
    </row>
    <row r="86" spans="1:9" x14ac:dyDescent="0.2">
      <c r="A86" s="175">
        <v>1274</v>
      </c>
      <c r="B86" s="145" t="s">
        <v>177</v>
      </c>
      <c r="C86" s="146">
        <v>0</v>
      </c>
      <c r="D86" s="41"/>
      <c r="E86" s="41"/>
      <c r="F86" s="145"/>
      <c r="G86" s="145"/>
      <c r="H86" s="145"/>
      <c r="I86" s="145"/>
    </row>
    <row r="87" spans="1:9" x14ac:dyDescent="0.2">
      <c r="A87" s="175">
        <v>1275</v>
      </c>
      <c r="B87" s="145" t="s">
        <v>178</v>
      </c>
      <c r="C87" s="146">
        <v>0</v>
      </c>
      <c r="D87" s="41"/>
      <c r="E87" s="41"/>
      <c r="F87" s="145"/>
      <c r="G87" s="145"/>
      <c r="H87" s="145"/>
      <c r="I87" s="145"/>
    </row>
    <row r="88" spans="1:9" x14ac:dyDescent="0.2">
      <c r="A88" s="175">
        <v>1279</v>
      </c>
      <c r="B88" s="145" t="s">
        <v>179</v>
      </c>
      <c r="C88" s="146">
        <v>0</v>
      </c>
      <c r="D88" s="41"/>
      <c r="E88" s="41"/>
      <c r="F88" s="145"/>
      <c r="G88" s="145"/>
      <c r="H88" s="145"/>
      <c r="I88" s="145"/>
    </row>
    <row r="90" spans="1:9" x14ac:dyDescent="0.2">
      <c r="A90" s="172" t="s">
        <v>104</v>
      </c>
      <c r="B90" s="13"/>
      <c r="C90" s="13"/>
      <c r="D90" s="13"/>
    </row>
    <row r="91" spans="1:9" x14ac:dyDescent="0.2">
      <c r="A91" s="173" t="s">
        <v>86</v>
      </c>
      <c r="B91" s="15" t="s">
        <v>83</v>
      </c>
      <c r="C91" s="184" t="s">
        <v>84</v>
      </c>
      <c r="D91" s="184" t="s">
        <v>180</v>
      </c>
    </row>
    <row r="92" spans="1:9" x14ac:dyDescent="0.2">
      <c r="A92" s="174">
        <v>1160</v>
      </c>
      <c r="B92" s="143" t="s">
        <v>181</v>
      </c>
      <c r="C92" s="144">
        <f>SUM(C93:C94)</f>
        <v>0</v>
      </c>
      <c r="D92" s="143"/>
    </row>
    <row r="93" spans="1:9" ht="22.5" x14ac:dyDescent="0.2">
      <c r="A93" s="175">
        <v>1161</v>
      </c>
      <c r="B93" s="145" t="s">
        <v>182</v>
      </c>
      <c r="C93" s="146">
        <v>0</v>
      </c>
      <c r="D93" s="145"/>
    </row>
    <row r="94" spans="1:9" x14ac:dyDescent="0.2">
      <c r="A94" s="175">
        <v>1162</v>
      </c>
      <c r="B94" s="145" t="s">
        <v>183</v>
      </c>
      <c r="C94" s="146">
        <v>0</v>
      </c>
      <c r="D94" s="145"/>
    </row>
    <row r="96" spans="1:9" x14ac:dyDescent="0.2">
      <c r="A96" s="172" t="s">
        <v>556</v>
      </c>
      <c r="B96" s="13"/>
      <c r="C96" s="13"/>
      <c r="D96" s="13"/>
    </row>
    <row r="97" spans="1:8" x14ac:dyDescent="0.2">
      <c r="A97" s="173" t="s">
        <v>86</v>
      </c>
      <c r="B97" s="15" t="s">
        <v>83</v>
      </c>
      <c r="C97" s="184" t="s">
        <v>84</v>
      </c>
      <c r="D97" s="184" t="s">
        <v>127</v>
      </c>
    </row>
    <row r="98" spans="1:8" x14ac:dyDescent="0.2">
      <c r="A98" s="174">
        <v>1190</v>
      </c>
      <c r="B98" s="143" t="s">
        <v>492</v>
      </c>
      <c r="C98" s="144">
        <f>SUM(C99:C102)</f>
        <v>0</v>
      </c>
      <c r="D98" s="143"/>
    </row>
    <row r="99" spans="1:8" x14ac:dyDescent="0.2">
      <c r="A99" s="175">
        <v>1191</v>
      </c>
      <c r="B99" s="145" t="s">
        <v>485</v>
      </c>
      <c r="C99" s="146">
        <v>0</v>
      </c>
      <c r="D99" s="145"/>
    </row>
    <row r="100" spans="1:8" x14ac:dyDescent="0.2">
      <c r="A100" s="175">
        <v>1192</v>
      </c>
      <c r="B100" s="145" t="s">
        <v>486</v>
      </c>
      <c r="C100" s="146">
        <v>0</v>
      </c>
      <c r="D100" s="145"/>
    </row>
    <row r="101" spans="1:8" x14ac:dyDescent="0.2">
      <c r="A101" s="175">
        <v>1193</v>
      </c>
      <c r="B101" s="145" t="s">
        <v>487</v>
      </c>
      <c r="C101" s="146">
        <v>0</v>
      </c>
      <c r="D101" s="145"/>
    </row>
    <row r="102" spans="1:8" x14ac:dyDescent="0.2">
      <c r="A102" s="175">
        <v>1194</v>
      </c>
      <c r="B102" s="145" t="s">
        <v>488</v>
      </c>
      <c r="C102" s="146">
        <v>0</v>
      </c>
      <c r="D102" s="145"/>
    </row>
    <row r="103" spans="1:8" x14ac:dyDescent="0.2">
      <c r="A103" s="175">
        <v>1290</v>
      </c>
      <c r="B103" s="145" t="s">
        <v>184</v>
      </c>
      <c r="C103" s="146">
        <f>SUM(C104:C106)</f>
        <v>0</v>
      </c>
      <c r="D103" s="145"/>
    </row>
    <row r="104" spans="1:8" x14ac:dyDescent="0.2">
      <c r="A104" s="175">
        <v>1291</v>
      </c>
      <c r="B104" s="145" t="s">
        <v>185</v>
      </c>
      <c r="C104" s="146">
        <v>0</v>
      </c>
      <c r="D104" s="145"/>
    </row>
    <row r="105" spans="1:8" x14ac:dyDescent="0.2">
      <c r="A105" s="175">
        <v>1292</v>
      </c>
      <c r="B105" s="145" t="s">
        <v>186</v>
      </c>
      <c r="C105" s="146">
        <v>0</v>
      </c>
      <c r="D105" s="145"/>
    </row>
    <row r="106" spans="1:8" x14ac:dyDescent="0.2">
      <c r="A106" s="175">
        <v>1293</v>
      </c>
      <c r="B106" s="145" t="s">
        <v>187</v>
      </c>
      <c r="C106" s="146">
        <v>0</v>
      </c>
      <c r="D106" s="145"/>
    </row>
    <row r="108" spans="1:8" x14ac:dyDescent="0.2">
      <c r="A108" s="172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73" t="s">
        <v>86</v>
      </c>
      <c r="B109" s="15" t="s">
        <v>83</v>
      </c>
      <c r="C109" s="184" t="s">
        <v>84</v>
      </c>
      <c r="D109" s="184" t="s">
        <v>123</v>
      </c>
      <c r="E109" s="184" t="s">
        <v>124</v>
      </c>
      <c r="F109" s="184" t="s">
        <v>125</v>
      </c>
      <c r="G109" s="184" t="s">
        <v>188</v>
      </c>
      <c r="H109" s="184" t="s">
        <v>575</v>
      </c>
    </row>
    <row r="110" spans="1:8" x14ac:dyDescent="0.2">
      <c r="A110" s="174">
        <v>2110</v>
      </c>
      <c r="B110" s="143" t="s">
        <v>189</v>
      </c>
      <c r="C110" s="144">
        <f>SUM(C111:C119)</f>
        <v>562966.29</v>
      </c>
      <c r="D110" s="144">
        <f>SUM(D111:D119)</f>
        <v>550206.4</v>
      </c>
      <c r="E110" s="144">
        <f>SUM(E111:E119)</f>
        <v>0</v>
      </c>
      <c r="F110" s="144">
        <f>SUM(F111:F119)</f>
        <v>12759.89</v>
      </c>
      <c r="G110" s="144">
        <f>SUM(G111:G119)</f>
        <v>0</v>
      </c>
      <c r="H110" s="143"/>
    </row>
    <row r="111" spans="1:8" ht="45" x14ac:dyDescent="0.2">
      <c r="A111" s="175">
        <v>2111</v>
      </c>
      <c r="B111" s="145" t="s">
        <v>190</v>
      </c>
      <c r="C111" s="146">
        <v>12759.89</v>
      </c>
      <c r="D111" s="146">
        <v>0</v>
      </c>
      <c r="E111" s="146">
        <v>0</v>
      </c>
      <c r="F111" s="146">
        <v>12759.89</v>
      </c>
      <c r="G111" s="146">
        <v>0</v>
      </c>
      <c r="H111" s="145" t="s">
        <v>598</v>
      </c>
    </row>
    <row r="112" spans="1:8" x14ac:dyDescent="0.2">
      <c r="A112" s="175">
        <v>2112</v>
      </c>
      <c r="B112" s="145" t="s">
        <v>191</v>
      </c>
      <c r="C112" s="146">
        <v>0</v>
      </c>
      <c r="D112" s="146">
        <f t="shared" ref="D112:D119" si="1">C112</f>
        <v>0</v>
      </c>
      <c r="E112" s="146">
        <v>0</v>
      </c>
      <c r="F112" s="146">
        <v>0</v>
      </c>
      <c r="G112" s="146">
        <v>0</v>
      </c>
      <c r="H112" s="145"/>
    </row>
    <row r="113" spans="1:8" x14ac:dyDescent="0.2">
      <c r="A113" s="175">
        <v>2113</v>
      </c>
      <c r="B113" s="145" t="s">
        <v>192</v>
      </c>
      <c r="C113" s="146">
        <v>0</v>
      </c>
      <c r="D113" s="146">
        <f t="shared" si="1"/>
        <v>0</v>
      </c>
      <c r="E113" s="146">
        <v>0</v>
      </c>
      <c r="F113" s="146">
        <v>0</v>
      </c>
      <c r="G113" s="146">
        <v>0</v>
      </c>
      <c r="H113" s="145"/>
    </row>
    <row r="114" spans="1:8" x14ac:dyDescent="0.2">
      <c r="A114" s="175">
        <v>2114</v>
      </c>
      <c r="B114" s="145" t="s">
        <v>193</v>
      </c>
      <c r="C114" s="146">
        <v>0</v>
      </c>
      <c r="D114" s="146">
        <f t="shared" si="1"/>
        <v>0</v>
      </c>
      <c r="E114" s="146">
        <v>0</v>
      </c>
      <c r="F114" s="146">
        <v>0</v>
      </c>
      <c r="G114" s="146">
        <v>0</v>
      </c>
      <c r="H114" s="145"/>
    </row>
    <row r="115" spans="1:8" x14ac:dyDescent="0.2">
      <c r="A115" s="175">
        <v>2115</v>
      </c>
      <c r="B115" s="145" t="s">
        <v>194</v>
      </c>
      <c r="C115" s="146">
        <v>0</v>
      </c>
      <c r="D115" s="146">
        <f t="shared" si="1"/>
        <v>0</v>
      </c>
      <c r="E115" s="146">
        <v>0</v>
      </c>
      <c r="F115" s="146">
        <v>0</v>
      </c>
      <c r="G115" s="146">
        <v>0</v>
      </c>
      <c r="H115" s="145"/>
    </row>
    <row r="116" spans="1:8" ht="22.5" x14ac:dyDescent="0.2">
      <c r="A116" s="175">
        <v>2116</v>
      </c>
      <c r="B116" s="145" t="s">
        <v>195</v>
      </c>
      <c r="C116" s="146">
        <v>0</v>
      </c>
      <c r="D116" s="146">
        <f t="shared" si="1"/>
        <v>0</v>
      </c>
      <c r="E116" s="146">
        <v>0</v>
      </c>
      <c r="F116" s="146">
        <v>0</v>
      </c>
      <c r="G116" s="146">
        <v>0</v>
      </c>
      <c r="H116" s="145"/>
    </row>
    <row r="117" spans="1:8" ht="45" x14ac:dyDescent="0.2">
      <c r="A117" s="175">
        <v>2117</v>
      </c>
      <c r="B117" s="145" t="s">
        <v>196</v>
      </c>
      <c r="C117" s="146">
        <v>550206.4</v>
      </c>
      <c r="D117" s="146">
        <f t="shared" si="1"/>
        <v>550206.4</v>
      </c>
      <c r="E117" s="146">
        <v>0</v>
      </c>
      <c r="F117" s="146">
        <v>0</v>
      </c>
      <c r="G117" s="146">
        <v>0</v>
      </c>
      <c r="H117" s="145" t="s">
        <v>599</v>
      </c>
    </row>
    <row r="118" spans="1:8" x14ac:dyDescent="0.2">
      <c r="A118" s="175">
        <v>2118</v>
      </c>
      <c r="B118" s="145" t="s">
        <v>197</v>
      </c>
      <c r="C118" s="146">
        <v>0</v>
      </c>
      <c r="D118" s="146">
        <f t="shared" si="1"/>
        <v>0</v>
      </c>
      <c r="E118" s="146">
        <v>0</v>
      </c>
      <c r="F118" s="146">
        <v>0</v>
      </c>
      <c r="G118" s="146">
        <v>0</v>
      </c>
      <c r="H118" s="145"/>
    </row>
    <row r="119" spans="1:8" x14ac:dyDescent="0.2">
      <c r="A119" s="175">
        <v>2119</v>
      </c>
      <c r="B119" s="145" t="s">
        <v>198</v>
      </c>
      <c r="C119" s="146">
        <v>0</v>
      </c>
      <c r="D119" s="146">
        <f t="shared" si="1"/>
        <v>0</v>
      </c>
      <c r="E119" s="146">
        <v>0</v>
      </c>
      <c r="F119" s="146">
        <v>0</v>
      </c>
      <c r="G119" s="146">
        <v>0</v>
      </c>
      <c r="H119" s="145"/>
    </row>
    <row r="120" spans="1:8" x14ac:dyDescent="0.2">
      <c r="A120" s="175">
        <v>2120</v>
      </c>
      <c r="B120" s="145" t="s">
        <v>199</v>
      </c>
      <c r="C120" s="146">
        <f>SUM(C121:C123)</f>
        <v>0</v>
      </c>
      <c r="D120" s="146">
        <f t="shared" ref="D120:G120" si="2">SUM(D121:D123)</f>
        <v>0</v>
      </c>
      <c r="E120" s="146">
        <f t="shared" si="2"/>
        <v>0</v>
      </c>
      <c r="F120" s="146">
        <f t="shared" si="2"/>
        <v>0</v>
      </c>
      <c r="G120" s="146">
        <f t="shared" si="2"/>
        <v>0</v>
      </c>
      <c r="H120" s="145"/>
    </row>
    <row r="121" spans="1:8" x14ac:dyDescent="0.2">
      <c r="A121" s="175">
        <v>2121</v>
      </c>
      <c r="B121" s="145" t="s">
        <v>200</v>
      </c>
      <c r="C121" s="146">
        <v>0</v>
      </c>
      <c r="D121" s="146">
        <f>C121</f>
        <v>0</v>
      </c>
      <c r="E121" s="146">
        <v>0</v>
      </c>
      <c r="F121" s="146">
        <v>0</v>
      </c>
      <c r="G121" s="146">
        <v>0</v>
      </c>
      <c r="H121" s="145"/>
    </row>
    <row r="122" spans="1:8" x14ac:dyDescent="0.2">
      <c r="A122" s="175">
        <v>2122</v>
      </c>
      <c r="B122" s="145" t="s">
        <v>201</v>
      </c>
      <c r="C122" s="146">
        <v>0</v>
      </c>
      <c r="D122" s="146">
        <f t="shared" ref="D122:D123" si="3">C122</f>
        <v>0</v>
      </c>
      <c r="E122" s="146">
        <v>0</v>
      </c>
      <c r="F122" s="146">
        <v>0</v>
      </c>
      <c r="G122" s="146">
        <v>0</v>
      </c>
      <c r="H122" s="145"/>
    </row>
    <row r="123" spans="1:8" x14ac:dyDescent="0.2">
      <c r="A123" s="175">
        <v>2129</v>
      </c>
      <c r="B123" s="145" t="s">
        <v>202</v>
      </c>
      <c r="C123" s="146">
        <v>0</v>
      </c>
      <c r="D123" s="146">
        <f t="shared" si="3"/>
        <v>0</v>
      </c>
      <c r="E123" s="146">
        <v>0</v>
      </c>
      <c r="F123" s="146">
        <v>0</v>
      </c>
      <c r="G123" s="146">
        <v>0</v>
      </c>
      <c r="H123" s="145"/>
    </row>
    <row r="125" spans="1:8" x14ac:dyDescent="0.2">
      <c r="A125" s="172" t="s">
        <v>106</v>
      </c>
      <c r="B125" s="13"/>
      <c r="C125" s="13"/>
      <c r="D125" s="13"/>
      <c r="E125" s="13"/>
    </row>
    <row r="126" spans="1:8" x14ac:dyDescent="0.2">
      <c r="A126" s="173" t="s">
        <v>86</v>
      </c>
      <c r="B126" s="15" t="s">
        <v>83</v>
      </c>
      <c r="C126" s="184" t="s">
        <v>84</v>
      </c>
      <c r="D126" s="184" t="s">
        <v>87</v>
      </c>
      <c r="E126" s="184" t="s">
        <v>127</v>
      </c>
    </row>
    <row r="127" spans="1:8" x14ac:dyDescent="0.2">
      <c r="A127" s="174">
        <v>2160</v>
      </c>
      <c r="B127" s="143" t="s">
        <v>203</v>
      </c>
      <c r="C127" s="144">
        <f>SUM(C128:C133)</f>
        <v>0</v>
      </c>
      <c r="D127" s="143"/>
      <c r="E127" s="143"/>
    </row>
    <row r="128" spans="1:8" x14ac:dyDescent="0.2">
      <c r="A128" s="175">
        <v>2161</v>
      </c>
      <c r="B128" s="145" t="s">
        <v>204</v>
      </c>
      <c r="C128" s="146">
        <v>0</v>
      </c>
      <c r="D128" s="145"/>
      <c r="E128" s="145"/>
    </row>
    <row r="129" spans="1:5" x14ac:dyDescent="0.2">
      <c r="A129" s="175">
        <v>2162</v>
      </c>
      <c r="B129" s="145" t="s">
        <v>205</v>
      </c>
      <c r="C129" s="146">
        <v>0</v>
      </c>
      <c r="D129" s="145"/>
      <c r="E129" s="145"/>
    </row>
    <row r="130" spans="1:5" x14ac:dyDescent="0.2">
      <c r="A130" s="175">
        <v>2163</v>
      </c>
      <c r="B130" s="145" t="s">
        <v>206</v>
      </c>
      <c r="C130" s="146">
        <v>0</v>
      </c>
      <c r="D130" s="145"/>
      <c r="E130" s="145"/>
    </row>
    <row r="131" spans="1:5" x14ac:dyDescent="0.2">
      <c r="A131" s="175">
        <v>2164</v>
      </c>
      <c r="B131" s="145" t="s">
        <v>207</v>
      </c>
      <c r="C131" s="146">
        <v>0</v>
      </c>
      <c r="D131" s="145"/>
      <c r="E131" s="145"/>
    </row>
    <row r="132" spans="1:5" x14ac:dyDescent="0.2">
      <c r="A132" s="175">
        <v>2165</v>
      </c>
      <c r="B132" s="145" t="s">
        <v>208</v>
      </c>
      <c r="C132" s="146">
        <v>0</v>
      </c>
      <c r="D132" s="145"/>
      <c r="E132" s="145"/>
    </row>
    <row r="133" spans="1:5" x14ac:dyDescent="0.2">
      <c r="A133" s="175">
        <v>2166</v>
      </c>
      <c r="B133" s="145" t="s">
        <v>209</v>
      </c>
      <c r="C133" s="146">
        <v>0</v>
      </c>
      <c r="D133" s="145"/>
      <c r="E133" s="145"/>
    </row>
    <row r="134" spans="1:5" x14ac:dyDescent="0.2">
      <c r="A134" s="175">
        <v>2250</v>
      </c>
      <c r="B134" s="145" t="s">
        <v>210</v>
      </c>
      <c r="C134" s="146">
        <f>SUM(C135:C140)</f>
        <v>0</v>
      </c>
      <c r="D134" s="145"/>
      <c r="E134" s="145"/>
    </row>
    <row r="135" spans="1:5" x14ac:dyDescent="0.2">
      <c r="A135" s="175">
        <v>2251</v>
      </c>
      <c r="B135" s="145" t="s">
        <v>211</v>
      </c>
      <c r="C135" s="146">
        <v>0</v>
      </c>
      <c r="D135" s="145"/>
      <c r="E135" s="145"/>
    </row>
    <row r="136" spans="1:5" x14ac:dyDescent="0.2">
      <c r="A136" s="175">
        <v>2252</v>
      </c>
      <c r="B136" s="145" t="s">
        <v>212</v>
      </c>
      <c r="C136" s="146">
        <v>0</v>
      </c>
      <c r="D136" s="145"/>
      <c r="E136" s="145"/>
    </row>
    <row r="137" spans="1:5" x14ac:dyDescent="0.2">
      <c r="A137" s="175">
        <v>2253</v>
      </c>
      <c r="B137" s="145" t="s">
        <v>213</v>
      </c>
      <c r="C137" s="146">
        <v>0</v>
      </c>
      <c r="D137" s="145"/>
      <c r="E137" s="145"/>
    </row>
    <row r="138" spans="1:5" x14ac:dyDescent="0.2">
      <c r="A138" s="175">
        <v>2254</v>
      </c>
      <c r="B138" s="145" t="s">
        <v>214</v>
      </c>
      <c r="C138" s="146">
        <v>0</v>
      </c>
      <c r="D138" s="145"/>
      <c r="E138" s="145"/>
    </row>
    <row r="139" spans="1:5" x14ac:dyDescent="0.2">
      <c r="A139" s="175">
        <v>2255</v>
      </c>
      <c r="B139" s="145" t="s">
        <v>215</v>
      </c>
      <c r="C139" s="146">
        <v>0</v>
      </c>
      <c r="D139" s="145"/>
      <c r="E139" s="145"/>
    </row>
    <row r="140" spans="1:5" x14ac:dyDescent="0.2">
      <c r="A140" s="175">
        <v>2256</v>
      </c>
      <c r="B140" s="145" t="s">
        <v>216</v>
      </c>
      <c r="C140" s="146">
        <v>0</v>
      </c>
      <c r="D140" s="145"/>
      <c r="E140" s="145"/>
    </row>
    <row r="142" spans="1:5" x14ac:dyDescent="0.2">
      <c r="A142" s="172" t="s">
        <v>557</v>
      </c>
      <c r="B142" s="13"/>
      <c r="C142" s="13"/>
      <c r="D142" s="13"/>
      <c r="E142" s="13"/>
    </row>
    <row r="143" spans="1:5" x14ac:dyDescent="0.2">
      <c r="A143" s="176" t="s">
        <v>86</v>
      </c>
      <c r="B143" s="16" t="s">
        <v>83</v>
      </c>
      <c r="C143" s="183" t="s">
        <v>84</v>
      </c>
      <c r="D143" s="183" t="s">
        <v>87</v>
      </c>
      <c r="E143" s="183" t="s">
        <v>127</v>
      </c>
    </row>
    <row r="144" spans="1:5" x14ac:dyDescent="0.2">
      <c r="A144" s="174">
        <v>2150</v>
      </c>
      <c r="B144" s="143" t="s">
        <v>558</v>
      </c>
      <c r="C144" s="144">
        <f>SUM(C145:C147)</f>
        <v>0</v>
      </c>
      <c r="D144" s="143"/>
      <c r="E144" s="143"/>
    </row>
    <row r="145" spans="1:5" x14ac:dyDescent="0.2">
      <c r="A145" s="175">
        <v>2151</v>
      </c>
      <c r="B145" s="145" t="s">
        <v>559</v>
      </c>
      <c r="C145" s="146">
        <v>0</v>
      </c>
      <c r="D145" s="145"/>
      <c r="E145" s="145"/>
    </row>
    <row r="146" spans="1:5" x14ac:dyDescent="0.2">
      <c r="A146" s="175">
        <v>2152</v>
      </c>
      <c r="B146" s="145" t="s">
        <v>560</v>
      </c>
      <c r="C146" s="146">
        <v>0</v>
      </c>
      <c r="D146" s="145"/>
      <c r="E146" s="145"/>
    </row>
    <row r="147" spans="1:5" x14ac:dyDescent="0.2">
      <c r="A147" s="175">
        <v>2159</v>
      </c>
      <c r="B147" s="145" t="s">
        <v>217</v>
      </c>
      <c r="C147" s="146">
        <v>0</v>
      </c>
      <c r="D147" s="145"/>
      <c r="E147" s="145"/>
    </row>
    <row r="148" spans="1:5" x14ac:dyDescent="0.2">
      <c r="A148" s="175">
        <v>2240</v>
      </c>
      <c r="B148" s="145" t="s">
        <v>219</v>
      </c>
      <c r="C148" s="146">
        <f>SUM(C149:C151)</f>
        <v>0</v>
      </c>
      <c r="D148" s="145"/>
      <c r="E148" s="145"/>
    </row>
    <row r="149" spans="1:5" x14ac:dyDescent="0.2">
      <c r="A149" s="175">
        <v>2241</v>
      </c>
      <c r="B149" s="145" t="s">
        <v>220</v>
      </c>
      <c r="C149" s="146">
        <v>0</v>
      </c>
      <c r="D149" s="145"/>
      <c r="E149" s="145"/>
    </row>
    <row r="150" spans="1:5" x14ac:dyDescent="0.2">
      <c r="A150" s="175">
        <v>2242</v>
      </c>
      <c r="B150" s="145" t="s">
        <v>221</v>
      </c>
      <c r="C150" s="146">
        <v>0</v>
      </c>
      <c r="D150" s="145"/>
      <c r="E150" s="145"/>
    </row>
    <row r="151" spans="1:5" x14ac:dyDescent="0.2">
      <c r="A151" s="175">
        <v>2249</v>
      </c>
      <c r="B151" s="145" t="s">
        <v>222</v>
      </c>
      <c r="C151" s="146">
        <v>0</v>
      </c>
      <c r="D151" s="145"/>
      <c r="E151" s="145"/>
    </row>
    <row r="153" spans="1:5" x14ac:dyDescent="0.2">
      <c r="A153" s="177" t="s">
        <v>561</v>
      </c>
      <c r="B153" s="38"/>
      <c r="C153" s="38"/>
      <c r="D153" s="38"/>
      <c r="E153" s="38"/>
    </row>
    <row r="154" spans="1:5" x14ac:dyDescent="0.2">
      <c r="A154" s="178" t="s">
        <v>86</v>
      </c>
      <c r="B154" s="39" t="s">
        <v>83</v>
      </c>
      <c r="C154" s="185" t="s">
        <v>84</v>
      </c>
      <c r="D154" s="186" t="s">
        <v>87</v>
      </c>
      <c r="E154" s="186" t="s">
        <v>127</v>
      </c>
    </row>
    <row r="155" spans="1:5" x14ac:dyDescent="0.2">
      <c r="A155" s="179">
        <v>2170</v>
      </c>
      <c r="B155" s="148" t="s">
        <v>562</v>
      </c>
      <c r="C155" s="149">
        <f>SUM(C156:C158)</f>
        <v>0</v>
      </c>
      <c r="D155" s="148"/>
      <c r="E155" s="148"/>
    </row>
    <row r="156" spans="1:5" x14ac:dyDescent="0.2">
      <c r="A156" s="180">
        <v>2171</v>
      </c>
      <c r="B156" s="150" t="s">
        <v>563</v>
      </c>
      <c r="C156" s="151">
        <v>0</v>
      </c>
      <c r="D156" s="150"/>
      <c r="E156" s="150"/>
    </row>
    <row r="157" spans="1:5" x14ac:dyDescent="0.2">
      <c r="A157" s="180">
        <v>2172</v>
      </c>
      <c r="B157" s="150" t="s">
        <v>564</v>
      </c>
      <c r="C157" s="151">
        <v>0</v>
      </c>
      <c r="D157" s="150"/>
      <c r="E157" s="150"/>
    </row>
    <row r="158" spans="1:5" x14ac:dyDescent="0.2">
      <c r="A158" s="180">
        <v>2179</v>
      </c>
      <c r="B158" s="150" t="s">
        <v>565</v>
      </c>
      <c r="C158" s="151">
        <v>0</v>
      </c>
      <c r="D158" s="150"/>
      <c r="E158" s="150"/>
    </row>
    <row r="159" spans="1:5" x14ac:dyDescent="0.2">
      <c r="A159" s="180">
        <v>2260</v>
      </c>
      <c r="B159" s="150" t="s">
        <v>566</v>
      </c>
      <c r="C159" s="151">
        <f>SUM(C160:C163)</f>
        <v>0</v>
      </c>
      <c r="D159" s="150"/>
      <c r="E159" s="150"/>
    </row>
    <row r="160" spans="1:5" x14ac:dyDescent="0.2">
      <c r="A160" s="180">
        <v>2261</v>
      </c>
      <c r="B160" s="150" t="s">
        <v>567</v>
      </c>
      <c r="C160" s="151">
        <v>0</v>
      </c>
      <c r="D160" s="150"/>
      <c r="E160" s="150"/>
    </row>
    <row r="161" spans="1:5" x14ac:dyDescent="0.2">
      <c r="A161" s="180">
        <v>2262</v>
      </c>
      <c r="B161" s="150" t="s">
        <v>568</v>
      </c>
      <c r="C161" s="151">
        <v>0</v>
      </c>
      <c r="D161" s="150"/>
      <c r="E161" s="150"/>
    </row>
    <row r="162" spans="1:5" x14ac:dyDescent="0.2">
      <c r="A162" s="180">
        <v>2263</v>
      </c>
      <c r="B162" s="150" t="s">
        <v>569</v>
      </c>
      <c r="C162" s="151">
        <v>0</v>
      </c>
      <c r="D162" s="150"/>
      <c r="E162" s="150"/>
    </row>
    <row r="163" spans="1:5" x14ac:dyDescent="0.2">
      <c r="A163" s="180">
        <v>2269</v>
      </c>
      <c r="B163" s="150" t="s">
        <v>570</v>
      </c>
      <c r="C163" s="151">
        <v>0</v>
      </c>
      <c r="D163" s="150"/>
      <c r="E163" s="150"/>
    </row>
    <row r="164" spans="1:5" x14ac:dyDescent="0.2">
      <c r="A164" s="181"/>
      <c r="B164" s="40"/>
      <c r="C164" s="40"/>
      <c r="D164" s="40"/>
      <c r="E164" s="40"/>
    </row>
    <row r="165" spans="1:5" x14ac:dyDescent="0.2">
      <c r="A165" s="177" t="s">
        <v>571</v>
      </c>
      <c r="B165" s="38"/>
      <c r="C165" s="38"/>
      <c r="D165" s="38"/>
      <c r="E165" s="38"/>
    </row>
    <row r="166" spans="1:5" x14ac:dyDescent="0.2">
      <c r="A166" s="178" t="s">
        <v>86</v>
      </c>
      <c r="B166" s="39" t="s">
        <v>83</v>
      </c>
      <c r="C166" s="185" t="s">
        <v>84</v>
      </c>
      <c r="D166" s="186" t="s">
        <v>87</v>
      </c>
      <c r="E166" s="186" t="s">
        <v>127</v>
      </c>
    </row>
    <row r="167" spans="1:5" x14ac:dyDescent="0.2">
      <c r="A167" s="179">
        <v>2190</v>
      </c>
      <c r="B167" s="148" t="s">
        <v>572</v>
      </c>
      <c r="C167" s="149">
        <f>SUM(C168:C170)</f>
        <v>0</v>
      </c>
      <c r="D167" s="148"/>
      <c r="E167" s="148"/>
    </row>
    <row r="168" spans="1:5" x14ac:dyDescent="0.2">
      <c r="A168" s="180">
        <v>2191</v>
      </c>
      <c r="B168" s="150" t="s">
        <v>573</v>
      </c>
      <c r="C168" s="151">
        <v>0</v>
      </c>
      <c r="D168" s="150"/>
      <c r="E168" s="150"/>
    </row>
    <row r="169" spans="1:5" x14ac:dyDescent="0.2">
      <c r="A169" s="180">
        <v>2192</v>
      </c>
      <c r="B169" s="150" t="s">
        <v>574</v>
      </c>
      <c r="C169" s="151">
        <v>0</v>
      </c>
      <c r="D169" s="150"/>
      <c r="E169" s="150"/>
    </row>
    <row r="170" spans="1:5" x14ac:dyDescent="0.2">
      <c r="A170" s="180">
        <v>2199</v>
      </c>
      <c r="B170" s="150" t="s">
        <v>218</v>
      </c>
      <c r="C170" s="151">
        <v>0</v>
      </c>
      <c r="D170" s="150"/>
      <c r="E170" s="150"/>
    </row>
    <row r="171" spans="1:5" x14ac:dyDescent="0.2">
      <c r="A171" s="181"/>
      <c r="B171" s="40"/>
      <c r="C171" s="40"/>
      <c r="D171" s="40"/>
      <c r="E171" s="40"/>
    </row>
    <row r="172" spans="1:5" x14ac:dyDescent="0.2">
      <c r="A172" s="40" t="s">
        <v>518</v>
      </c>
      <c r="B172" s="40"/>
      <c r="C172" s="40"/>
      <c r="D172" s="40"/>
      <c r="E172" s="40"/>
    </row>
    <row r="173" spans="1:5" x14ac:dyDescent="0.2">
      <c r="A173" s="181"/>
      <c r="C173" s="40"/>
      <c r="D173" s="40"/>
      <c r="E173" s="40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F4"/>
    <mergeCell ref="H65:H70"/>
  </mergeCells>
  <printOptions horizontalCentered="1"/>
  <pageMargins left="0.39370078740157483" right="0.39370078740157483" top="0.47244094488188981" bottom="0.47244094488188981" header="0.31496062992125984" footer="0.31496062992125984"/>
  <pageSetup scale="64" orientation="landscape" r:id="rId1"/>
  <rowBreaks count="3" manualBreakCount="3">
    <brk id="53" max="16383" man="1"/>
    <brk id="107" max="16383" man="1"/>
    <brk id="16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31"/>
  <sheetViews>
    <sheetView showGridLines="0" topLeftCell="A13" zoomScaleNormal="100" workbookViewId="0">
      <selection activeCell="D41" sqref="D41"/>
    </sheetView>
  </sheetViews>
  <sheetFormatPr baseColWidth="10" defaultColWidth="9.140625" defaultRowHeight="11.25" x14ac:dyDescent="0.2"/>
  <cols>
    <col min="1" max="1" width="10" style="21" customWidth="1"/>
    <col min="2" max="2" width="48.140625" style="21" customWidth="1"/>
    <col min="3" max="3" width="22.85546875" style="21" customWidth="1"/>
    <col min="4" max="5" width="16.5703125" style="21" customWidth="1"/>
    <col min="6" max="16384" width="9.140625" style="21"/>
  </cols>
  <sheetData>
    <row r="1" spans="1:5" ht="18.95" customHeight="1" x14ac:dyDescent="0.2">
      <c r="A1" s="237" t="s">
        <v>591</v>
      </c>
      <c r="B1" s="237"/>
      <c r="C1" s="237"/>
      <c r="D1" s="19" t="s">
        <v>498</v>
      </c>
      <c r="E1" s="20">
        <v>2025</v>
      </c>
    </row>
    <row r="2" spans="1:5" ht="18.95" customHeight="1" x14ac:dyDescent="0.2">
      <c r="A2" s="237" t="s">
        <v>504</v>
      </c>
      <c r="B2" s="237"/>
      <c r="C2" s="237"/>
      <c r="D2" s="19" t="s">
        <v>499</v>
      </c>
      <c r="E2" s="20" t="s">
        <v>501</v>
      </c>
    </row>
    <row r="3" spans="1:5" ht="18.95" customHeight="1" x14ac:dyDescent="0.2">
      <c r="A3" s="237" t="s">
        <v>592</v>
      </c>
      <c r="B3" s="237"/>
      <c r="C3" s="237"/>
      <c r="D3" s="19" t="s">
        <v>500</v>
      </c>
      <c r="E3" s="20">
        <v>1</v>
      </c>
    </row>
    <row r="4" spans="1:5" ht="18.95" customHeight="1" x14ac:dyDescent="0.2">
      <c r="A4" s="237" t="s">
        <v>516</v>
      </c>
      <c r="B4" s="237"/>
      <c r="C4" s="237"/>
      <c r="D4" s="19"/>
      <c r="E4" s="20"/>
    </row>
    <row r="5" spans="1:5" x14ac:dyDescent="0.2">
      <c r="A5" s="22" t="s">
        <v>116</v>
      </c>
      <c r="B5" s="23"/>
      <c r="C5" s="23"/>
      <c r="D5" s="23"/>
      <c r="E5" s="23"/>
    </row>
    <row r="7" spans="1:5" x14ac:dyDescent="0.2">
      <c r="A7" s="23" t="s">
        <v>107</v>
      </c>
      <c r="B7" s="23"/>
      <c r="C7" s="23"/>
      <c r="D7" s="23"/>
      <c r="E7" s="23"/>
    </row>
    <row r="8" spans="1:5" x14ac:dyDescent="0.2">
      <c r="A8" s="24" t="s">
        <v>86</v>
      </c>
      <c r="B8" s="24" t="s">
        <v>83</v>
      </c>
      <c r="C8" s="59" t="s">
        <v>84</v>
      </c>
      <c r="D8" s="59" t="s">
        <v>85</v>
      </c>
      <c r="E8" s="59" t="s">
        <v>87</v>
      </c>
    </row>
    <row r="9" spans="1:5" x14ac:dyDescent="0.2">
      <c r="A9" s="53">
        <v>3110</v>
      </c>
      <c r="B9" s="54" t="s">
        <v>253</v>
      </c>
      <c r="C9" s="60">
        <v>48991538.609999999</v>
      </c>
      <c r="D9" s="61"/>
      <c r="E9" s="61"/>
    </row>
    <row r="10" spans="1:5" x14ac:dyDescent="0.2">
      <c r="A10" s="56">
        <v>3120</v>
      </c>
      <c r="B10" s="57" t="s">
        <v>384</v>
      </c>
      <c r="C10" s="62">
        <v>0</v>
      </c>
      <c r="D10" s="63"/>
      <c r="E10" s="63"/>
    </row>
    <row r="11" spans="1:5" x14ac:dyDescent="0.2">
      <c r="A11" s="56">
        <v>3130</v>
      </c>
      <c r="B11" s="57" t="s">
        <v>385</v>
      </c>
      <c r="C11" s="62">
        <v>0</v>
      </c>
      <c r="D11" s="63"/>
      <c r="E11" s="63"/>
    </row>
    <row r="12" spans="1:5" x14ac:dyDescent="0.2">
      <c r="C12" s="64"/>
      <c r="D12" s="64"/>
      <c r="E12" s="64"/>
    </row>
    <row r="13" spans="1:5" x14ac:dyDescent="0.2">
      <c r="A13" s="23" t="s">
        <v>108</v>
      </c>
      <c r="B13" s="23"/>
      <c r="C13" s="65"/>
      <c r="D13" s="65"/>
      <c r="E13" s="65"/>
    </row>
    <row r="14" spans="1:5" x14ac:dyDescent="0.2">
      <c r="A14" s="24" t="s">
        <v>86</v>
      </c>
      <c r="B14" s="24" t="s">
        <v>83</v>
      </c>
      <c r="C14" s="59" t="s">
        <v>84</v>
      </c>
      <c r="D14" s="59" t="s">
        <v>386</v>
      </c>
      <c r="E14" s="59"/>
    </row>
    <row r="15" spans="1:5" x14ac:dyDescent="0.2">
      <c r="A15" s="53">
        <v>3210</v>
      </c>
      <c r="B15" s="54" t="s">
        <v>387</v>
      </c>
      <c r="C15" s="55">
        <v>1646129.48</v>
      </c>
      <c r="D15" s="54"/>
      <c r="E15" s="54"/>
    </row>
    <row r="16" spans="1:5" x14ac:dyDescent="0.2">
      <c r="A16" s="56">
        <v>3220</v>
      </c>
      <c r="B16" s="57" t="s">
        <v>388</v>
      </c>
      <c r="C16" s="58">
        <v>-41769857.950000003</v>
      </c>
      <c r="D16" s="57"/>
      <c r="E16" s="57"/>
    </row>
    <row r="17" spans="1:5" x14ac:dyDescent="0.2">
      <c r="A17" s="56">
        <v>3230</v>
      </c>
      <c r="B17" s="57" t="s">
        <v>389</v>
      </c>
      <c r="C17" s="58">
        <f>SUM(C18:C21)</f>
        <v>0</v>
      </c>
      <c r="D17" s="57"/>
      <c r="E17" s="57"/>
    </row>
    <row r="18" spans="1:5" x14ac:dyDescent="0.2">
      <c r="A18" s="56">
        <v>3231</v>
      </c>
      <c r="B18" s="57" t="s">
        <v>390</v>
      </c>
      <c r="C18" s="58">
        <v>0</v>
      </c>
      <c r="D18" s="57"/>
      <c r="E18" s="57"/>
    </row>
    <row r="19" spans="1:5" x14ac:dyDescent="0.2">
      <c r="A19" s="56">
        <v>3232</v>
      </c>
      <c r="B19" s="57" t="s">
        <v>391</v>
      </c>
      <c r="C19" s="58">
        <v>0</v>
      </c>
      <c r="D19" s="57"/>
      <c r="E19" s="57"/>
    </row>
    <row r="20" spans="1:5" x14ac:dyDescent="0.2">
      <c r="A20" s="56">
        <v>3233</v>
      </c>
      <c r="B20" s="57" t="s">
        <v>392</v>
      </c>
      <c r="C20" s="58">
        <v>0</v>
      </c>
      <c r="D20" s="57"/>
      <c r="E20" s="57"/>
    </row>
    <row r="21" spans="1:5" x14ac:dyDescent="0.2">
      <c r="A21" s="56">
        <v>3239</v>
      </c>
      <c r="B21" s="57" t="s">
        <v>393</v>
      </c>
      <c r="C21" s="58">
        <v>0</v>
      </c>
      <c r="D21" s="57"/>
      <c r="E21" s="57"/>
    </row>
    <row r="22" spans="1:5" x14ac:dyDescent="0.2">
      <c r="A22" s="56">
        <v>3240</v>
      </c>
      <c r="B22" s="57" t="s">
        <v>394</v>
      </c>
      <c r="C22" s="58">
        <f>SUM(C23:C25)</f>
        <v>0</v>
      </c>
      <c r="D22" s="57"/>
      <c r="E22" s="57"/>
    </row>
    <row r="23" spans="1:5" x14ac:dyDescent="0.2">
      <c r="A23" s="56">
        <v>3241</v>
      </c>
      <c r="B23" s="57" t="s">
        <v>395</v>
      </c>
      <c r="C23" s="58">
        <v>0</v>
      </c>
      <c r="D23" s="57"/>
      <c r="E23" s="57"/>
    </row>
    <row r="24" spans="1:5" x14ac:dyDescent="0.2">
      <c r="A24" s="56">
        <v>3242</v>
      </c>
      <c r="B24" s="57" t="s">
        <v>396</v>
      </c>
      <c r="C24" s="58">
        <v>0</v>
      </c>
      <c r="D24" s="57"/>
      <c r="E24" s="57"/>
    </row>
    <row r="25" spans="1:5" x14ac:dyDescent="0.2">
      <c r="A25" s="56">
        <v>3243</v>
      </c>
      <c r="B25" s="57" t="s">
        <v>397</v>
      </c>
      <c r="C25" s="58">
        <v>0</v>
      </c>
      <c r="D25" s="57"/>
      <c r="E25" s="57"/>
    </row>
    <row r="26" spans="1:5" x14ac:dyDescent="0.2">
      <c r="A26" s="56">
        <v>3250</v>
      </c>
      <c r="B26" s="57" t="s">
        <v>398</v>
      </c>
      <c r="C26" s="58">
        <f>SUM(C27:C28)</f>
        <v>0</v>
      </c>
      <c r="D26" s="57"/>
      <c r="E26" s="57"/>
    </row>
    <row r="27" spans="1:5" x14ac:dyDescent="0.2">
      <c r="A27" s="56">
        <v>3251</v>
      </c>
      <c r="B27" s="57" t="s">
        <v>399</v>
      </c>
      <c r="C27" s="58">
        <v>0</v>
      </c>
      <c r="D27" s="57"/>
      <c r="E27" s="57"/>
    </row>
    <row r="28" spans="1:5" x14ac:dyDescent="0.2">
      <c r="A28" s="56">
        <v>3252</v>
      </c>
      <c r="B28" s="57" t="s">
        <v>400</v>
      </c>
      <c r="C28" s="58">
        <v>0</v>
      </c>
      <c r="D28" s="57"/>
      <c r="E28" s="57"/>
    </row>
    <row r="29" spans="1:5" x14ac:dyDescent="0.2">
      <c r="A29" s="56">
        <v>3253</v>
      </c>
      <c r="B29" s="57" t="s">
        <v>593</v>
      </c>
      <c r="C29" s="58">
        <v>0</v>
      </c>
      <c r="D29" s="57"/>
      <c r="E29" s="57"/>
    </row>
    <row r="31" spans="1:5" x14ac:dyDescent="0.2">
      <c r="A31" s="21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47244094488188981" bottom="0.47244094488188981" header="0.31496062992125984" footer="0.31496062992125984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139"/>
  <sheetViews>
    <sheetView showGridLines="0" zoomScale="130" zoomScaleNormal="130" workbookViewId="0">
      <selection activeCell="F29" sqref="F29"/>
    </sheetView>
  </sheetViews>
  <sheetFormatPr baseColWidth="10" defaultColWidth="9.140625" defaultRowHeight="11.25" x14ac:dyDescent="0.2"/>
  <cols>
    <col min="1" max="1" width="10" style="21" customWidth="1"/>
    <col min="2" max="2" width="63.42578125" style="21" bestFit="1" customWidth="1"/>
    <col min="3" max="3" width="15.42578125" style="21" bestFit="1" customWidth="1"/>
    <col min="4" max="4" width="16.42578125" style="21" bestFit="1" customWidth="1"/>
    <col min="5" max="5" width="10.85546875" style="21" bestFit="1" customWidth="1"/>
    <col min="6" max="16384" width="9.140625" style="21"/>
  </cols>
  <sheetData>
    <row r="1" spans="1:5" s="26" customFormat="1" ht="15.75" customHeight="1" x14ac:dyDescent="0.25">
      <c r="A1" s="237" t="s">
        <v>591</v>
      </c>
      <c r="B1" s="237"/>
      <c r="C1" s="237"/>
      <c r="D1" s="19" t="s">
        <v>498</v>
      </c>
      <c r="E1" s="20">
        <v>2025</v>
      </c>
    </row>
    <row r="2" spans="1:5" s="26" customFormat="1" x14ac:dyDescent="0.25">
      <c r="A2" s="237" t="s">
        <v>505</v>
      </c>
      <c r="B2" s="237"/>
      <c r="C2" s="237"/>
      <c r="D2" s="19" t="s">
        <v>499</v>
      </c>
      <c r="E2" s="20" t="s">
        <v>501</v>
      </c>
    </row>
    <row r="3" spans="1:5" s="26" customFormat="1" ht="18.95" customHeight="1" x14ac:dyDescent="0.25">
      <c r="A3" s="237" t="s">
        <v>592</v>
      </c>
      <c r="B3" s="237"/>
      <c r="C3" s="237"/>
      <c r="D3" s="19" t="s">
        <v>500</v>
      </c>
      <c r="E3" s="20">
        <v>1</v>
      </c>
    </row>
    <row r="4" spans="1:5" s="26" customFormat="1" x14ac:dyDescent="0.25">
      <c r="A4" s="237" t="s">
        <v>516</v>
      </c>
      <c r="B4" s="237"/>
      <c r="C4" s="237"/>
      <c r="D4" s="19"/>
      <c r="E4" s="20"/>
    </row>
    <row r="5" spans="1:5" x14ac:dyDescent="0.2">
      <c r="A5" s="22" t="s">
        <v>116</v>
      </c>
      <c r="B5" s="23"/>
      <c r="C5" s="23"/>
      <c r="D5" s="23"/>
      <c r="E5" s="23"/>
    </row>
    <row r="7" spans="1:5" x14ac:dyDescent="0.2">
      <c r="A7" s="23" t="s">
        <v>581</v>
      </c>
      <c r="B7" s="23"/>
      <c r="C7" s="23"/>
      <c r="D7" s="23"/>
      <c r="E7" s="48"/>
    </row>
    <row r="8" spans="1:5" x14ac:dyDescent="0.2">
      <c r="A8" s="24" t="s">
        <v>86</v>
      </c>
      <c r="B8" s="24" t="s">
        <v>83</v>
      </c>
      <c r="C8" s="35">
        <v>2025</v>
      </c>
      <c r="D8" s="35">
        <v>2024</v>
      </c>
      <c r="E8" s="49"/>
    </row>
    <row r="9" spans="1:5" x14ac:dyDescent="0.2">
      <c r="A9" s="152">
        <v>1111</v>
      </c>
      <c r="B9" s="153" t="s">
        <v>401</v>
      </c>
      <c r="C9" s="154">
        <v>0</v>
      </c>
      <c r="D9" s="154">
        <v>0</v>
      </c>
    </row>
    <row r="10" spans="1:5" x14ac:dyDescent="0.2">
      <c r="A10" s="155">
        <v>1112</v>
      </c>
      <c r="B10" s="156" t="s">
        <v>402</v>
      </c>
      <c r="C10" s="157">
        <v>4470951.4000000004</v>
      </c>
      <c r="D10" s="157">
        <v>6279983.3200000003</v>
      </c>
    </row>
    <row r="11" spans="1:5" x14ac:dyDescent="0.2">
      <c r="A11" s="155">
        <v>1113</v>
      </c>
      <c r="B11" s="156" t="s">
        <v>403</v>
      </c>
      <c r="C11" s="157">
        <v>0</v>
      </c>
      <c r="D11" s="157">
        <v>0</v>
      </c>
    </row>
    <row r="12" spans="1:5" x14ac:dyDescent="0.2">
      <c r="A12" s="155">
        <v>1114</v>
      </c>
      <c r="B12" s="156" t="s">
        <v>117</v>
      </c>
      <c r="C12" s="157">
        <v>0</v>
      </c>
      <c r="D12" s="157">
        <v>0</v>
      </c>
    </row>
    <row r="13" spans="1:5" x14ac:dyDescent="0.2">
      <c r="A13" s="155">
        <v>1115</v>
      </c>
      <c r="B13" s="156" t="s">
        <v>118</v>
      </c>
      <c r="C13" s="157">
        <v>0</v>
      </c>
      <c r="D13" s="157">
        <v>0</v>
      </c>
    </row>
    <row r="14" spans="1:5" x14ac:dyDescent="0.2">
      <c r="A14" s="155">
        <v>1116</v>
      </c>
      <c r="B14" s="156" t="s">
        <v>404</v>
      </c>
      <c r="C14" s="157">
        <v>0</v>
      </c>
      <c r="D14" s="157">
        <v>0</v>
      </c>
    </row>
    <row r="15" spans="1:5" x14ac:dyDescent="0.2">
      <c r="A15" s="155">
        <v>1119</v>
      </c>
      <c r="B15" s="156" t="s">
        <v>405</v>
      </c>
      <c r="C15" s="157">
        <v>0</v>
      </c>
      <c r="D15" s="157">
        <v>0</v>
      </c>
    </row>
    <row r="16" spans="1:5" x14ac:dyDescent="0.2">
      <c r="A16" s="158">
        <v>1110</v>
      </c>
      <c r="B16" s="159" t="s">
        <v>519</v>
      </c>
      <c r="C16" s="160">
        <f>SUM(C9:C15)</f>
        <v>4470951.4000000004</v>
      </c>
      <c r="D16" s="160">
        <f>SUM(D9:D15)</f>
        <v>6279983.3200000003</v>
      </c>
    </row>
    <row r="19" spans="1:4" x14ac:dyDescent="0.2">
      <c r="A19" s="23" t="s">
        <v>582</v>
      </c>
      <c r="B19" s="23"/>
      <c r="C19" s="23"/>
      <c r="D19" s="23"/>
    </row>
    <row r="20" spans="1:4" x14ac:dyDescent="0.2">
      <c r="A20" s="24" t="s">
        <v>86</v>
      </c>
      <c r="B20" s="24" t="s">
        <v>83</v>
      </c>
      <c r="C20" s="35">
        <v>2025</v>
      </c>
      <c r="D20" s="35">
        <v>2024</v>
      </c>
    </row>
    <row r="21" spans="1:4" x14ac:dyDescent="0.2">
      <c r="A21" s="161">
        <v>1230</v>
      </c>
      <c r="B21" s="162" t="s">
        <v>149</v>
      </c>
      <c r="C21" s="163">
        <f>SUM(C22:C28)</f>
        <v>0</v>
      </c>
      <c r="D21" s="163">
        <f>SUM(D22:D28)</f>
        <v>0</v>
      </c>
    </row>
    <row r="22" spans="1:4" x14ac:dyDescent="0.2">
      <c r="A22" s="155">
        <v>1231</v>
      </c>
      <c r="B22" s="156" t="s">
        <v>150</v>
      </c>
      <c r="C22" s="157">
        <v>0</v>
      </c>
      <c r="D22" s="157">
        <v>0</v>
      </c>
    </row>
    <row r="23" spans="1:4" x14ac:dyDescent="0.2">
      <c r="A23" s="155">
        <v>1232</v>
      </c>
      <c r="B23" s="156" t="s">
        <v>151</v>
      </c>
      <c r="C23" s="157">
        <v>0</v>
      </c>
      <c r="D23" s="157">
        <v>0</v>
      </c>
    </row>
    <row r="24" spans="1:4" x14ac:dyDescent="0.2">
      <c r="A24" s="155">
        <v>1233</v>
      </c>
      <c r="B24" s="156" t="s">
        <v>152</v>
      </c>
      <c r="C24" s="157">
        <v>0</v>
      </c>
      <c r="D24" s="157">
        <v>0</v>
      </c>
    </row>
    <row r="25" spans="1:4" x14ac:dyDescent="0.2">
      <c r="A25" s="155">
        <v>1234</v>
      </c>
      <c r="B25" s="156" t="s">
        <v>153</v>
      </c>
      <c r="C25" s="157">
        <v>0</v>
      </c>
      <c r="D25" s="157">
        <v>0</v>
      </c>
    </row>
    <row r="26" spans="1:4" x14ac:dyDescent="0.2">
      <c r="A26" s="155">
        <v>1235</v>
      </c>
      <c r="B26" s="156" t="s">
        <v>154</v>
      </c>
      <c r="C26" s="157">
        <v>0</v>
      </c>
      <c r="D26" s="157">
        <v>0</v>
      </c>
    </row>
    <row r="27" spans="1:4" x14ac:dyDescent="0.2">
      <c r="A27" s="155">
        <v>1236</v>
      </c>
      <c r="B27" s="156" t="s">
        <v>155</v>
      </c>
      <c r="C27" s="157">
        <v>0</v>
      </c>
      <c r="D27" s="157">
        <v>0</v>
      </c>
    </row>
    <row r="28" spans="1:4" x14ac:dyDescent="0.2">
      <c r="A28" s="155">
        <v>1239</v>
      </c>
      <c r="B28" s="156" t="s">
        <v>156</v>
      </c>
      <c r="C28" s="157">
        <v>0</v>
      </c>
      <c r="D28" s="157">
        <v>0</v>
      </c>
    </row>
    <row r="29" spans="1:4" x14ac:dyDescent="0.2">
      <c r="A29" s="158">
        <v>1240</v>
      </c>
      <c r="B29" s="159" t="s">
        <v>157</v>
      </c>
      <c r="C29" s="160">
        <f>SUM(C30:C37)</f>
        <v>60779.76</v>
      </c>
      <c r="D29" s="160">
        <f>SUM(D30:D37)</f>
        <v>1373087.52</v>
      </c>
    </row>
    <row r="30" spans="1:4" x14ac:dyDescent="0.2">
      <c r="A30" s="155">
        <v>1241</v>
      </c>
      <c r="B30" s="156" t="s">
        <v>158</v>
      </c>
      <c r="C30" s="157">
        <v>60779.76</v>
      </c>
      <c r="D30" s="157">
        <v>762736.52</v>
      </c>
    </row>
    <row r="31" spans="1:4" x14ac:dyDescent="0.2">
      <c r="A31" s="155">
        <v>1242</v>
      </c>
      <c r="B31" s="156" t="s">
        <v>159</v>
      </c>
      <c r="C31" s="157">
        <v>0</v>
      </c>
      <c r="D31" s="157">
        <v>0</v>
      </c>
    </row>
    <row r="32" spans="1:4" x14ac:dyDescent="0.2">
      <c r="A32" s="155">
        <v>1243</v>
      </c>
      <c r="B32" s="156" t="s">
        <v>160</v>
      </c>
      <c r="C32" s="157">
        <v>0</v>
      </c>
      <c r="D32" s="157">
        <v>0</v>
      </c>
    </row>
    <row r="33" spans="1:5" x14ac:dyDescent="0.2">
      <c r="A33" s="155">
        <v>1244</v>
      </c>
      <c r="B33" s="156" t="s">
        <v>161</v>
      </c>
      <c r="C33" s="157">
        <v>0</v>
      </c>
      <c r="D33" s="157">
        <v>0</v>
      </c>
    </row>
    <row r="34" spans="1:5" x14ac:dyDescent="0.2">
      <c r="A34" s="155">
        <v>1245</v>
      </c>
      <c r="B34" s="156" t="s">
        <v>162</v>
      </c>
      <c r="C34" s="157">
        <v>0</v>
      </c>
      <c r="D34" s="157">
        <v>0</v>
      </c>
    </row>
    <row r="35" spans="1:5" x14ac:dyDescent="0.2">
      <c r="A35" s="155">
        <v>1246</v>
      </c>
      <c r="B35" s="156" t="s">
        <v>163</v>
      </c>
      <c r="C35" s="157">
        <v>0</v>
      </c>
      <c r="D35" s="157">
        <v>610351</v>
      </c>
    </row>
    <row r="36" spans="1:5" x14ac:dyDescent="0.2">
      <c r="A36" s="155">
        <v>1247</v>
      </c>
      <c r="B36" s="156" t="s">
        <v>164</v>
      </c>
      <c r="C36" s="157">
        <v>0</v>
      </c>
      <c r="D36" s="157">
        <v>0</v>
      </c>
    </row>
    <row r="37" spans="1:5" x14ac:dyDescent="0.2">
      <c r="A37" s="155">
        <v>1248</v>
      </c>
      <c r="B37" s="156" t="s">
        <v>165</v>
      </c>
      <c r="C37" s="157">
        <v>0</v>
      </c>
      <c r="D37" s="157">
        <v>0</v>
      </c>
    </row>
    <row r="38" spans="1:5" x14ac:dyDescent="0.2">
      <c r="A38" s="164">
        <v>1250</v>
      </c>
      <c r="B38" s="165" t="s">
        <v>167</v>
      </c>
      <c r="C38" s="166">
        <f>SUM(C39:C43)</f>
        <v>0</v>
      </c>
      <c r="D38" s="166">
        <f>SUM(D39:D43)</f>
        <v>0</v>
      </c>
    </row>
    <row r="39" spans="1:5" x14ac:dyDescent="0.2">
      <c r="A39" s="167">
        <v>1251</v>
      </c>
      <c r="B39" s="168" t="s">
        <v>168</v>
      </c>
      <c r="C39" s="169">
        <v>0</v>
      </c>
      <c r="D39" s="169">
        <v>0</v>
      </c>
    </row>
    <row r="40" spans="1:5" x14ac:dyDescent="0.2">
      <c r="A40" s="167">
        <v>1252</v>
      </c>
      <c r="B40" s="168" t="s">
        <v>169</v>
      </c>
      <c r="C40" s="169">
        <v>0</v>
      </c>
      <c r="D40" s="169">
        <v>0</v>
      </c>
    </row>
    <row r="41" spans="1:5" x14ac:dyDescent="0.2">
      <c r="A41" s="167">
        <v>1253</v>
      </c>
      <c r="B41" s="168" t="s">
        <v>170</v>
      </c>
      <c r="C41" s="169">
        <v>0</v>
      </c>
      <c r="D41" s="169">
        <v>0</v>
      </c>
    </row>
    <row r="42" spans="1:5" x14ac:dyDescent="0.2">
      <c r="A42" s="167">
        <v>1254</v>
      </c>
      <c r="B42" s="168" t="s">
        <v>171</v>
      </c>
      <c r="C42" s="169">
        <v>0</v>
      </c>
      <c r="D42" s="169">
        <v>0</v>
      </c>
    </row>
    <row r="43" spans="1:5" x14ac:dyDescent="0.2">
      <c r="A43" s="167">
        <v>1259</v>
      </c>
      <c r="B43" s="168" t="s">
        <v>172</v>
      </c>
      <c r="C43" s="169">
        <v>0</v>
      </c>
      <c r="D43" s="169">
        <v>0</v>
      </c>
    </row>
    <row r="44" spans="1:5" x14ac:dyDescent="0.2">
      <c r="A44" s="156"/>
      <c r="B44" s="170" t="s">
        <v>520</v>
      </c>
      <c r="C44" s="160">
        <f>C21+C29+C38</f>
        <v>60779.76</v>
      </c>
      <c r="D44" s="160">
        <f>D21+D29+D38</f>
        <v>1373087.52</v>
      </c>
    </row>
    <row r="45" spans="1:5" x14ac:dyDescent="0.2">
      <c r="E45" s="47"/>
    </row>
    <row r="46" spans="1:5" x14ac:dyDescent="0.2">
      <c r="A46" s="195" t="s">
        <v>583</v>
      </c>
      <c r="B46" s="196"/>
      <c r="C46" s="196"/>
      <c r="D46" s="196"/>
      <c r="E46" s="48"/>
    </row>
    <row r="47" spans="1:5" x14ac:dyDescent="0.2">
      <c r="A47" s="197" t="s">
        <v>86</v>
      </c>
      <c r="B47" s="194" t="s">
        <v>83</v>
      </c>
      <c r="C47" s="198">
        <v>2025</v>
      </c>
      <c r="D47" s="198">
        <v>2024</v>
      </c>
      <c r="E47" s="49"/>
    </row>
    <row r="48" spans="1:5" x14ac:dyDescent="0.2">
      <c r="A48" s="199">
        <v>3210</v>
      </c>
      <c r="B48" s="200" t="s">
        <v>521</v>
      </c>
      <c r="C48" s="214">
        <v>1646129.48</v>
      </c>
      <c r="D48" s="214">
        <v>2042447.03</v>
      </c>
      <c r="E48" s="47"/>
    </row>
    <row r="49" spans="1:4" x14ac:dyDescent="0.2">
      <c r="A49" s="201"/>
      <c r="B49" s="202" t="s">
        <v>510</v>
      </c>
      <c r="C49" s="215">
        <f>C50+C62+C90+C93+C99</f>
        <v>349159.88</v>
      </c>
      <c r="D49" s="215">
        <f>D50+D62+D90+D93+D99</f>
        <v>2240378.21</v>
      </c>
    </row>
    <row r="50" spans="1:4" x14ac:dyDescent="0.2">
      <c r="A50" s="203">
        <v>5400</v>
      </c>
      <c r="B50" s="204" t="s">
        <v>343</v>
      </c>
      <c r="C50" s="215">
        <f>C51+C53+C55+C57+C59</f>
        <v>0</v>
      </c>
      <c r="D50" s="215">
        <f>D51+D53+D55+D57+D59</f>
        <v>0</v>
      </c>
    </row>
    <row r="51" spans="1:4" x14ac:dyDescent="0.2">
      <c r="A51" s="201">
        <v>5410</v>
      </c>
      <c r="B51" s="205" t="s">
        <v>511</v>
      </c>
      <c r="C51" s="216">
        <f>C52</f>
        <v>0</v>
      </c>
      <c r="D51" s="216">
        <f>D52</f>
        <v>0</v>
      </c>
    </row>
    <row r="52" spans="1:4" x14ac:dyDescent="0.2">
      <c r="A52" s="201">
        <v>5411</v>
      </c>
      <c r="B52" s="205" t="s">
        <v>345</v>
      </c>
      <c r="C52" s="216">
        <v>0</v>
      </c>
      <c r="D52" s="216">
        <v>0</v>
      </c>
    </row>
    <row r="53" spans="1:4" x14ac:dyDescent="0.2">
      <c r="A53" s="201">
        <v>5420</v>
      </c>
      <c r="B53" s="205" t="s">
        <v>512</v>
      </c>
      <c r="C53" s="216">
        <f>C54</f>
        <v>0</v>
      </c>
      <c r="D53" s="216">
        <f>D54</f>
        <v>0</v>
      </c>
    </row>
    <row r="54" spans="1:4" x14ac:dyDescent="0.2">
      <c r="A54" s="201">
        <v>5421</v>
      </c>
      <c r="B54" s="205" t="s">
        <v>348</v>
      </c>
      <c r="C54" s="216">
        <v>0</v>
      </c>
      <c r="D54" s="216">
        <v>0</v>
      </c>
    </row>
    <row r="55" spans="1:4" x14ac:dyDescent="0.2">
      <c r="A55" s="201">
        <v>5430</v>
      </c>
      <c r="B55" s="205" t="s">
        <v>513</v>
      </c>
      <c r="C55" s="216">
        <f>C56</f>
        <v>0</v>
      </c>
      <c r="D55" s="216">
        <f>D56</f>
        <v>0</v>
      </c>
    </row>
    <row r="56" spans="1:4" x14ac:dyDescent="0.2">
      <c r="A56" s="201">
        <v>5431</v>
      </c>
      <c r="B56" s="205" t="s">
        <v>351</v>
      </c>
      <c r="C56" s="216">
        <v>0</v>
      </c>
      <c r="D56" s="216">
        <v>0</v>
      </c>
    </row>
    <row r="57" spans="1:4" x14ac:dyDescent="0.2">
      <c r="A57" s="201">
        <v>5440</v>
      </c>
      <c r="B57" s="205" t="s">
        <v>514</v>
      </c>
      <c r="C57" s="216">
        <f>C58</f>
        <v>0</v>
      </c>
      <c r="D57" s="216">
        <f>D58</f>
        <v>0</v>
      </c>
    </row>
    <row r="58" spans="1:4" x14ac:dyDescent="0.2">
      <c r="A58" s="201">
        <v>5441</v>
      </c>
      <c r="B58" s="205" t="s">
        <v>514</v>
      </c>
      <c r="C58" s="216">
        <v>0</v>
      </c>
      <c r="D58" s="216">
        <v>0</v>
      </c>
    </row>
    <row r="59" spans="1:4" x14ac:dyDescent="0.2">
      <c r="A59" s="201">
        <v>5450</v>
      </c>
      <c r="B59" s="205" t="s">
        <v>515</v>
      </c>
      <c r="C59" s="216">
        <f>SUM(C60:C61)</f>
        <v>0</v>
      </c>
      <c r="D59" s="216">
        <f>SUM(D60:D61)</f>
        <v>0</v>
      </c>
    </row>
    <row r="60" spans="1:4" x14ac:dyDescent="0.2">
      <c r="A60" s="201">
        <v>5451</v>
      </c>
      <c r="B60" s="205" t="s">
        <v>355</v>
      </c>
      <c r="C60" s="216">
        <v>0</v>
      </c>
      <c r="D60" s="216">
        <v>0</v>
      </c>
    </row>
    <row r="61" spans="1:4" x14ac:dyDescent="0.2">
      <c r="A61" s="201">
        <v>5452</v>
      </c>
      <c r="B61" s="205" t="s">
        <v>356</v>
      </c>
      <c r="C61" s="216">
        <v>0</v>
      </c>
      <c r="D61" s="216">
        <v>0</v>
      </c>
    </row>
    <row r="62" spans="1:4" x14ac:dyDescent="0.2">
      <c r="A62" s="203">
        <v>5500</v>
      </c>
      <c r="B62" s="204" t="s">
        <v>357</v>
      </c>
      <c r="C62" s="215">
        <f>C63+C72+C75+C81</f>
        <v>349159.88</v>
      </c>
      <c r="D62" s="215">
        <f>D63+D72+D75+D81</f>
        <v>1465941.6</v>
      </c>
    </row>
    <row r="63" spans="1:4" x14ac:dyDescent="0.2">
      <c r="A63" s="203">
        <v>5510</v>
      </c>
      <c r="B63" s="204" t="s">
        <v>358</v>
      </c>
      <c r="C63" s="215">
        <f>SUM(C64:C71)</f>
        <v>349159.88</v>
      </c>
      <c r="D63" s="215">
        <f>SUM(D64:D71)</f>
        <v>1465941.6</v>
      </c>
    </row>
    <row r="64" spans="1:4" x14ac:dyDescent="0.2">
      <c r="A64" s="201">
        <v>5511</v>
      </c>
      <c r="B64" s="205" t="s">
        <v>359</v>
      </c>
      <c r="C64" s="216">
        <v>0</v>
      </c>
      <c r="D64" s="216">
        <v>0</v>
      </c>
    </row>
    <row r="65" spans="1:4" x14ac:dyDescent="0.2">
      <c r="A65" s="201">
        <v>5512</v>
      </c>
      <c r="B65" s="205" t="s">
        <v>360</v>
      </c>
      <c r="C65" s="216">
        <v>0</v>
      </c>
      <c r="D65" s="216">
        <v>0</v>
      </c>
    </row>
    <row r="66" spans="1:4" x14ac:dyDescent="0.2">
      <c r="A66" s="201">
        <v>5513</v>
      </c>
      <c r="B66" s="205" t="s">
        <v>361</v>
      </c>
      <c r="C66" s="216">
        <v>0</v>
      </c>
      <c r="D66" s="216">
        <v>0</v>
      </c>
    </row>
    <row r="67" spans="1:4" x14ac:dyDescent="0.2">
      <c r="A67" s="201">
        <v>5514</v>
      </c>
      <c r="B67" s="205" t="s">
        <v>362</v>
      </c>
      <c r="C67" s="216">
        <v>0</v>
      </c>
      <c r="D67" s="216">
        <v>0</v>
      </c>
    </row>
    <row r="68" spans="1:4" x14ac:dyDescent="0.2">
      <c r="A68" s="201">
        <v>5515</v>
      </c>
      <c r="B68" s="205" t="s">
        <v>363</v>
      </c>
      <c r="C68" s="216">
        <v>0</v>
      </c>
      <c r="D68" s="216">
        <v>1317413.99</v>
      </c>
    </row>
    <row r="69" spans="1:4" x14ac:dyDescent="0.2">
      <c r="A69" s="201">
        <v>5516</v>
      </c>
      <c r="B69" s="205" t="s">
        <v>364</v>
      </c>
      <c r="C69" s="216">
        <v>0</v>
      </c>
      <c r="D69" s="216">
        <v>0</v>
      </c>
    </row>
    <row r="70" spans="1:4" x14ac:dyDescent="0.2">
      <c r="A70" s="201">
        <v>5517</v>
      </c>
      <c r="B70" s="205" t="s">
        <v>365</v>
      </c>
      <c r="C70" s="216">
        <v>0</v>
      </c>
      <c r="D70" s="216">
        <v>0</v>
      </c>
    </row>
    <row r="71" spans="1:4" x14ac:dyDescent="0.2">
      <c r="A71" s="201">
        <v>5518</v>
      </c>
      <c r="B71" s="205" t="s">
        <v>41</v>
      </c>
      <c r="C71" s="216">
        <v>349159.88</v>
      </c>
      <c r="D71" s="216">
        <v>148527.60999999999</v>
      </c>
    </row>
    <row r="72" spans="1:4" x14ac:dyDescent="0.2">
      <c r="A72" s="203">
        <v>5520</v>
      </c>
      <c r="B72" s="204" t="s">
        <v>40</v>
      </c>
      <c r="C72" s="215">
        <f>SUM(C73:C74)</f>
        <v>0</v>
      </c>
      <c r="D72" s="215">
        <f>SUM(D73:D74)</f>
        <v>0</v>
      </c>
    </row>
    <row r="73" spans="1:4" x14ac:dyDescent="0.2">
      <c r="A73" s="201">
        <v>5521</v>
      </c>
      <c r="B73" s="205" t="s">
        <v>366</v>
      </c>
      <c r="C73" s="216">
        <v>0</v>
      </c>
      <c r="D73" s="216">
        <v>0</v>
      </c>
    </row>
    <row r="74" spans="1:4" x14ac:dyDescent="0.2">
      <c r="A74" s="201">
        <v>5522</v>
      </c>
      <c r="B74" s="205" t="s">
        <v>367</v>
      </c>
      <c r="C74" s="216">
        <v>0</v>
      </c>
      <c r="D74" s="216">
        <v>0</v>
      </c>
    </row>
    <row r="75" spans="1:4" x14ac:dyDescent="0.2">
      <c r="A75" s="203">
        <v>5530</v>
      </c>
      <c r="B75" s="204" t="s">
        <v>368</v>
      </c>
      <c r="C75" s="215">
        <f>SUM(C76:C80)</f>
        <v>0</v>
      </c>
      <c r="D75" s="215">
        <f>SUM(D76:D80)</f>
        <v>0</v>
      </c>
    </row>
    <row r="76" spans="1:4" x14ac:dyDescent="0.2">
      <c r="A76" s="201">
        <v>5531</v>
      </c>
      <c r="B76" s="205" t="s">
        <v>369</v>
      </c>
      <c r="C76" s="217">
        <v>0</v>
      </c>
      <c r="D76" s="217">
        <v>0</v>
      </c>
    </row>
    <row r="77" spans="1:4" x14ac:dyDescent="0.2">
      <c r="A77" s="201">
        <v>5532</v>
      </c>
      <c r="B77" s="205" t="s">
        <v>370</v>
      </c>
      <c r="C77" s="217">
        <v>0</v>
      </c>
      <c r="D77" s="217">
        <v>0</v>
      </c>
    </row>
    <row r="78" spans="1:4" x14ac:dyDescent="0.2">
      <c r="A78" s="201">
        <v>5533</v>
      </c>
      <c r="B78" s="205" t="s">
        <v>371</v>
      </c>
      <c r="C78" s="217">
        <v>0</v>
      </c>
      <c r="D78" s="217">
        <v>0</v>
      </c>
    </row>
    <row r="79" spans="1:4" x14ac:dyDescent="0.2">
      <c r="A79" s="201">
        <v>5534</v>
      </c>
      <c r="B79" s="205" t="s">
        <v>372</v>
      </c>
      <c r="C79" s="217">
        <v>0</v>
      </c>
      <c r="D79" s="217">
        <v>0</v>
      </c>
    </row>
    <row r="80" spans="1:4" x14ac:dyDescent="0.2">
      <c r="A80" s="201">
        <v>5535</v>
      </c>
      <c r="B80" s="205" t="s">
        <v>373</v>
      </c>
      <c r="C80" s="217">
        <v>0</v>
      </c>
      <c r="D80" s="217">
        <v>0</v>
      </c>
    </row>
    <row r="81" spans="1:4" x14ac:dyDescent="0.2">
      <c r="A81" s="203">
        <v>5590</v>
      </c>
      <c r="B81" s="204" t="s">
        <v>374</v>
      </c>
      <c r="C81" s="218">
        <f>SUM(C82:C89)</f>
        <v>0</v>
      </c>
      <c r="D81" s="218">
        <f>SUM(D82:D89)</f>
        <v>0</v>
      </c>
    </row>
    <row r="82" spans="1:4" x14ac:dyDescent="0.2">
      <c r="A82" s="201">
        <v>5591</v>
      </c>
      <c r="B82" s="205" t="s">
        <v>375</v>
      </c>
      <c r="C82" s="217">
        <v>0</v>
      </c>
      <c r="D82" s="217">
        <v>0</v>
      </c>
    </row>
    <row r="83" spans="1:4" x14ac:dyDescent="0.2">
      <c r="A83" s="201">
        <v>5592</v>
      </c>
      <c r="B83" s="205" t="s">
        <v>376</v>
      </c>
      <c r="C83" s="217">
        <v>0</v>
      </c>
      <c r="D83" s="217">
        <v>0</v>
      </c>
    </row>
    <row r="84" spans="1:4" x14ac:dyDescent="0.2">
      <c r="A84" s="201">
        <v>5593</v>
      </c>
      <c r="B84" s="205" t="s">
        <v>377</v>
      </c>
      <c r="C84" s="217">
        <v>0</v>
      </c>
      <c r="D84" s="217">
        <v>0</v>
      </c>
    </row>
    <row r="85" spans="1:4" x14ac:dyDescent="0.2">
      <c r="A85" s="201">
        <v>5594</v>
      </c>
      <c r="B85" s="205" t="s">
        <v>378</v>
      </c>
      <c r="C85" s="217">
        <v>0</v>
      </c>
      <c r="D85" s="217">
        <v>0</v>
      </c>
    </row>
    <row r="86" spans="1:4" x14ac:dyDescent="0.2">
      <c r="A86" s="201">
        <v>5595</v>
      </c>
      <c r="B86" s="205" t="s">
        <v>379</v>
      </c>
      <c r="C86" s="217">
        <v>0</v>
      </c>
      <c r="D86" s="217">
        <v>0</v>
      </c>
    </row>
    <row r="87" spans="1:4" x14ac:dyDescent="0.2">
      <c r="A87" s="201">
        <v>5596</v>
      </c>
      <c r="B87" s="205" t="s">
        <v>274</v>
      </c>
      <c r="C87" s="217">
        <v>0</v>
      </c>
      <c r="D87" s="217">
        <v>0</v>
      </c>
    </row>
    <row r="88" spans="1:4" x14ac:dyDescent="0.2">
      <c r="A88" s="201">
        <v>5597</v>
      </c>
      <c r="B88" s="205" t="s">
        <v>380</v>
      </c>
      <c r="C88" s="217">
        <v>0</v>
      </c>
      <c r="D88" s="217">
        <v>0</v>
      </c>
    </row>
    <row r="89" spans="1:4" x14ac:dyDescent="0.2">
      <c r="A89" s="201">
        <v>5599</v>
      </c>
      <c r="B89" s="205" t="s">
        <v>381</v>
      </c>
      <c r="C89" s="217">
        <v>0</v>
      </c>
      <c r="D89" s="217">
        <v>0</v>
      </c>
    </row>
    <row r="90" spans="1:4" x14ac:dyDescent="0.2">
      <c r="A90" s="203">
        <v>5600</v>
      </c>
      <c r="B90" s="204" t="s">
        <v>39</v>
      </c>
      <c r="C90" s="218">
        <f>C91</f>
        <v>0</v>
      </c>
      <c r="D90" s="218">
        <f>D91</f>
        <v>0</v>
      </c>
    </row>
    <row r="91" spans="1:4" x14ac:dyDescent="0.2">
      <c r="A91" s="203">
        <v>5610</v>
      </c>
      <c r="B91" s="204" t="s">
        <v>382</v>
      </c>
      <c r="C91" s="218">
        <f>C92</f>
        <v>0</v>
      </c>
      <c r="D91" s="218">
        <f>D92</f>
        <v>0</v>
      </c>
    </row>
    <row r="92" spans="1:4" x14ac:dyDescent="0.2">
      <c r="A92" s="201">
        <v>5611</v>
      </c>
      <c r="B92" s="205" t="s">
        <v>383</v>
      </c>
      <c r="C92" s="217">
        <v>0</v>
      </c>
      <c r="D92" s="217">
        <v>0</v>
      </c>
    </row>
    <row r="93" spans="1:4" x14ac:dyDescent="0.2">
      <c r="A93" s="203">
        <v>2110</v>
      </c>
      <c r="B93" s="206" t="s">
        <v>522</v>
      </c>
      <c r="C93" s="218">
        <f>SUM(C94:C98)</f>
        <v>0</v>
      </c>
      <c r="D93" s="218">
        <f>SUM(D94:D98)</f>
        <v>774436.6100000001</v>
      </c>
    </row>
    <row r="94" spans="1:4" x14ac:dyDescent="0.2">
      <c r="A94" s="201">
        <v>2111</v>
      </c>
      <c r="B94" s="205" t="s">
        <v>523</v>
      </c>
      <c r="C94" s="217">
        <v>0</v>
      </c>
      <c r="D94" s="217">
        <v>0</v>
      </c>
    </row>
    <row r="95" spans="1:4" x14ac:dyDescent="0.2">
      <c r="A95" s="201">
        <v>2112</v>
      </c>
      <c r="B95" s="205" t="s">
        <v>524</v>
      </c>
      <c r="C95" s="217">
        <v>0</v>
      </c>
      <c r="D95" s="216">
        <v>134845.45000000001</v>
      </c>
    </row>
    <row r="96" spans="1:4" x14ac:dyDescent="0.2">
      <c r="A96" s="201">
        <v>2112</v>
      </c>
      <c r="B96" s="205" t="s">
        <v>525</v>
      </c>
      <c r="C96" s="217">
        <v>0</v>
      </c>
      <c r="D96" s="216">
        <v>639591.16</v>
      </c>
    </row>
    <row r="97" spans="1:4" x14ac:dyDescent="0.2">
      <c r="A97" s="201">
        <v>2115</v>
      </c>
      <c r="B97" s="205" t="s">
        <v>526</v>
      </c>
      <c r="C97" s="217">
        <v>0</v>
      </c>
      <c r="D97" s="216">
        <v>0</v>
      </c>
    </row>
    <row r="98" spans="1:4" x14ac:dyDescent="0.2">
      <c r="A98" s="201">
        <v>2114</v>
      </c>
      <c r="B98" s="205" t="s">
        <v>527</v>
      </c>
      <c r="C98" s="217">
        <v>0</v>
      </c>
      <c r="D98" s="217">
        <v>0</v>
      </c>
    </row>
    <row r="99" spans="1:4" x14ac:dyDescent="0.2">
      <c r="A99" s="207">
        <v>5120</v>
      </c>
      <c r="B99" s="208" t="s">
        <v>145</v>
      </c>
      <c r="C99" s="218">
        <f>C100</f>
        <v>0</v>
      </c>
      <c r="D99" s="218">
        <f>D100</f>
        <v>0</v>
      </c>
    </row>
    <row r="100" spans="1:4" x14ac:dyDescent="0.2">
      <c r="A100" s="209">
        <v>5120</v>
      </c>
      <c r="B100" s="210" t="s">
        <v>145</v>
      </c>
      <c r="C100" s="217">
        <v>0</v>
      </c>
      <c r="D100" s="217">
        <v>0</v>
      </c>
    </row>
    <row r="101" spans="1:4" x14ac:dyDescent="0.2">
      <c r="A101" s="201"/>
      <c r="B101" s="202" t="s">
        <v>528</v>
      </c>
      <c r="C101" s="218">
        <f>C102+C124+C134+C136</f>
        <v>0</v>
      </c>
      <c r="D101" s="218">
        <f>D102+D124+D134+D136</f>
        <v>0</v>
      </c>
    </row>
    <row r="102" spans="1:4" x14ac:dyDescent="0.2">
      <c r="A102" s="207">
        <v>4300</v>
      </c>
      <c r="B102" s="207" t="s">
        <v>260</v>
      </c>
      <c r="C102" s="219">
        <f>C116+C103+C106+C112+C114</f>
        <v>0</v>
      </c>
      <c r="D102" s="219">
        <f>D116+D103+D106+D112+D114</f>
        <v>0</v>
      </c>
    </row>
    <row r="103" spans="1:4" x14ac:dyDescent="0.2">
      <c r="A103" s="207">
        <v>4310</v>
      </c>
      <c r="B103" s="207" t="s">
        <v>261</v>
      </c>
      <c r="C103" s="219">
        <f>SUM(C104:C105)</f>
        <v>0</v>
      </c>
      <c r="D103" s="219">
        <f>SUM(D104:D105)</f>
        <v>0</v>
      </c>
    </row>
    <row r="104" spans="1:4" x14ac:dyDescent="0.2">
      <c r="A104" s="209">
        <v>4311</v>
      </c>
      <c r="B104" s="209" t="s">
        <v>430</v>
      </c>
      <c r="C104" s="217">
        <v>0</v>
      </c>
      <c r="D104" s="217">
        <v>0</v>
      </c>
    </row>
    <row r="105" spans="1:4" x14ac:dyDescent="0.2">
      <c r="A105" s="209">
        <v>4319</v>
      </c>
      <c r="B105" s="209" t="s">
        <v>262</v>
      </c>
      <c r="C105" s="217">
        <v>0</v>
      </c>
      <c r="D105" s="217">
        <v>0</v>
      </c>
    </row>
    <row r="106" spans="1:4" x14ac:dyDescent="0.2">
      <c r="A106" s="207">
        <v>4320</v>
      </c>
      <c r="B106" s="207" t="s">
        <v>263</v>
      </c>
      <c r="C106" s="219">
        <f>SUM(C107:C111)</f>
        <v>0</v>
      </c>
      <c r="D106" s="219">
        <f>SUM(D107:D111)</f>
        <v>0</v>
      </c>
    </row>
    <row r="107" spans="1:4" x14ac:dyDescent="0.2">
      <c r="A107" s="209">
        <v>4321</v>
      </c>
      <c r="B107" s="209" t="s">
        <v>264</v>
      </c>
      <c r="C107" s="217">
        <v>0</v>
      </c>
      <c r="D107" s="217">
        <v>0</v>
      </c>
    </row>
    <row r="108" spans="1:4" x14ac:dyDescent="0.2">
      <c r="A108" s="209">
        <v>4322</v>
      </c>
      <c r="B108" s="209" t="s">
        <v>265</v>
      </c>
      <c r="C108" s="217">
        <v>0</v>
      </c>
      <c r="D108" s="217">
        <v>0</v>
      </c>
    </row>
    <row r="109" spans="1:4" x14ac:dyDescent="0.2">
      <c r="A109" s="209">
        <v>4323</v>
      </c>
      <c r="B109" s="209" t="s">
        <v>266</v>
      </c>
      <c r="C109" s="217">
        <v>0</v>
      </c>
      <c r="D109" s="217">
        <v>0</v>
      </c>
    </row>
    <row r="110" spans="1:4" x14ac:dyDescent="0.2">
      <c r="A110" s="209">
        <v>4324</v>
      </c>
      <c r="B110" s="209" t="s">
        <v>267</v>
      </c>
      <c r="C110" s="217">
        <v>0</v>
      </c>
      <c r="D110" s="217">
        <v>0</v>
      </c>
    </row>
    <row r="111" spans="1:4" x14ac:dyDescent="0.2">
      <c r="A111" s="209">
        <v>4325</v>
      </c>
      <c r="B111" s="209" t="s">
        <v>268</v>
      </c>
      <c r="C111" s="217">
        <v>0</v>
      </c>
      <c r="D111" s="217">
        <v>0</v>
      </c>
    </row>
    <row r="112" spans="1:4" x14ac:dyDescent="0.2">
      <c r="A112" s="207">
        <v>4330</v>
      </c>
      <c r="B112" s="207" t="s">
        <v>269</v>
      </c>
      <c r="C112" s="218">
        <f>C113</f>
        <v>0</v>
      </c>
      <c r="D112" s="218">
        <f>D113</f>
        <v>0</v>
      </c>
    </row>
    <row r="113" spans="1:4" x14ac:dyDescent="0.2">
      <c r="A113" s="209">
        <v>4331</v>
      </c>
      <c r="B113" s="209" t="s">
        <v>269</v>
      </c>
      <c r="C113" s="217">
        <v>0</v>
      </c>
      <c r="D113" s="217">
        <v>0</v>
      </c>
    </row>
    <row r="114" spans="1:4" x14ac:dyDescent="0.2">
      <c r="A114" s="207">
        <v>4340</v>
      </c>
      <c r="B114" s="207" t="s">
        <v>270</v>
      </c>
      <c r="C114" s="219">
        <f>C115</f>
        <v>0</v>
      </c>
      <c r="D114" s="219">
        <f>D115</f>
        <v>0</v>
      </c>
    </row>
    <row r="115" spans="1:4" x14ac:dyDescent="0.2">
      <c r="A115" s="209">
        <v>4341</v>
      </c>
      <c r="B115" s="209" t="s">
        <v>270</v>
      </c>
      <c r="C115" s="220">
        <v>0</v>
      </c>
      <c r="D115" s="220">
        <v>0</v>
      </c>
    </row>
    <row r="116" spans="1:4" x14ac:dyDescent="0.2">
      <c r="A116" s="207">
        <v>4390</v>
      </c>
      <c r="B116" s="207" t="s">
        <v>271</v>
      </c>
      <c r="C116" s="221">
        <f>SUM(C117:C123)</f>
        <v>0</v>
      </c>
      <c r="D116" s="221">
        <f>SUM(D117:D123)</f>
        <v>0</v>
      </c>
    </row>
    <row r="117" spans="1:4" x14ac:dyDescent="0.2">
      <c r="A117" s="209">
        <v>4392</v>
      </c>
      <c r="B117" s="209" t="s">
        <v>272</v>
      </c>
      <c r="C117" s="220">
        <v>0</v>
      </c>
      <c r="D117" s="220">
        <v>0</v>
      </c>
    </row>
    <row r="118" spans="1:4" x14ac:dyDescent="0.2">
      <c r="A118" s="209">
        <v>4393</v>
      </c>
      <c r="B118" s="209" t="s">
        <v>431</v>
      </c>
      <c r="C118" s="220">
        <v>0</v>
      </c>
      <c r="D118" s="220">
        <v>0</v>
      </c>
    </row>
    <row r="119" spans="1:4" x14ac:dyDescent="0.2">
      <c r="A119" s="209">
        <v>4394</v>
      </c>
      <c r="B119" s="209" t="s">
        <v>273</v>
      </c>
      <c r="C119" s="220">
        <v>0</v>
      </c>
      <c r="D119" s="220">
        <v>0</v>
      </c>
    </row>
    <row r="120" spans="1:4" x14ac:dyDescent="0.2">
      <c r="A120" s="209">
        <v>4395</v>
      </c>
      <c r="B120" s="209" t="s">
        <v>274</v>
      </c>
      <c r="C120" s="220">
        <v>0</v>
      </c>
      <c r="D120" s="220">
        <v>0</v>
      </c>
    </row>
    <row r="121" spans="1:4" x14ac:dyDescent="0.2">
      <c r="A121" s="209">
        <v>4396</v>
      </c>
      <c r="B121" s="209" t="s">
        <v>275</v>
      </c>
      <c r="C121" s="220">
        <v>0</v>
      </c>
      <c r="D121" s="220">
        <v>0</v>
      </c>
    </row>
    <row r="122" spans="1:4" x14ac:dyDescent="0.2">
      <c r="A122" s="209">
        <v>4397</v>
      </c>
      <c r="B122" s="209" t="s">
        <v>432</v>
      </c>
      <c r="C122" s="220">
        <v>0</v>
      </c>
      <c r="D122" s="220">
        <v>0</v>
      </c>
    </row>
    <row r="123" spans="1:4" x14ac:dyDescent="0.2">
      <c r="A123" s="209">
        <v>4399</v>
      </c>
      <c r="B123" s="209" t="s">
        <v>271</v>
      </c>
      <c r="C123" s="222">
        <v>0</v>
      </c>
      <c r="D123" s="222">
        <v>0</v>
      </c>
    </row>
    <row r="124" spans="1:4" x14ac:dyDescent="0.2">
      <c r="A124" s="203">
        <v>1120</v>
      </c>
      <c r="B124" s="211" t="s">
        <v>529</v>
      </c>
      <c r="C124" s="218">
        <f>SUM(C125:C133)</f>
        <v>0</v>
      </c>
      <c r="D124" s="218">
        <f>SUM(D125:D133)</f>
        <v>0</v>
      </c>
    </row>
    <row r="125" spans="1:4" x14ac:dyDescent="0.2">
      <c r="A125" s="201">
        <v>1124</v>
      </c>
      <c r="B125" s="212" t="s">
        <v>530</v>
      </c>
      <c r="C125" s="223">
        <v>0</v>
      </c>
      <c r="D125" s="217">
        <v>0</v>
      </c>
    </row>
    <row r="126" spans="1:4" x14ac:dyDescent="0.2">
      <c r="A126" s="201">
        <v>1124</v>
      </c>
      <c r="B126" s="212" t="s">
        <v>531</v>
      </c>
      <c r="C126" s="223">
        <v>0</v>
      </c>
      <c r="D126" s="217">
        <v>0</v>
      </c>
    </row>
    <row r="127" spans="1:4" x14ac:dyDescent="0.2">
      <c r="A127" s="201">
        <v>1124</v>
      </c>
      <c r="B127" s="212" t="s">
        <v>532</v>
      </c>
      <c r="C127" s="223">
        <v>0</v>
      </c>
      <c r="D127" s="217">
        <v>0</v>
      </c>
    </row>
    <row r="128" spans="1:4" x14ac:dyDescent="0.2">
      <c r="A128" s="201">
        <v>1124</v>
      </c>
      <c r="B128" s="212" t="s">
        <v>533</v>
      </c>
      <c r="C128" s="223">
        <v>0</v>
      </c>
      <c r="D128" s="217">
        <v>0</v>
      </c>
    </row>
    <row r="129" spans="1:4" x14ac:dyDescent="0.2">
      <c r="A129" s="201">
        <v>1124</v>
      </c>
      <c r="B129" s="212" t="s">
        <v>534</v>
      </c>
      <c r="C129" s="217">
        <v>0</v>
      </c>
      <c r="D129" s="217">
        <v>0</v>
      </c>
    </row>
    <row r="130" spans="1:4" x14ac:dyDescent="0.2">
      <c r="A130" s="201">
        <v>1124</v>
      </c>
      <c r="B130" s="212" t="s">
        <v>535</v>
      </c>
      <c r="C130" s="217">
        <v>0</v>
      </c>
      <c r="D130" s="217">
        <v>0</v>
      </c>
    </row>
    <row r="131" spans="1:4" x14ac:dyDescent="0.2">
      <c r="A131" s="201">
        <v>1122</v>
      </c>
      <c r="B131" s="212" t="s">
        <v>536</v>
      </c>
      <c r="C131" s="217">
        <v>0</v>
      </c>
      <c r="D131" s="217">
        <v>0</v>
      </c>
    </row>
    <row r="132" spans="1:4" x14ac:dyDescent="0.2">
      <c r="A132" s="201">
        <v>1122</v>
      </c>
      <c r="B132" s="212" t="s">
        <v>537</v>
      </c>
      <c r="C132" s="223">
        <v>0</v>
      </c>
      <c r="D132" s="217">
        <v>0</v>
      </c>
    </row>
    <row r="133" spans="1:4" x14ac:dyDescent="0.2">
      <c r="A133" s="201">
        <v>1122</v>
      </c>
      <c r="B133" s="212" t="s">
        <v>538</v>
      </c>
      <c r="C133" s="217">
        <v>0</v>
      </c>
      <c r="D133" s="217">
        <v>0</v>
      </c>
    </row>
    <row r="134" spans="1:4" x14ac:dyDescent="0.2">
      <c r="A134" s="207">
        <v>5120</v>
      </c>
      <c r="B134" s="208" t="s">
        <v>145</v>
      </c>
      <c r="C134" s="218">
        <f>C135</f>
        <v>0</v>
      </c>
      <c r="D134" s="218">
        <f>D135</f>
        <v>0</v>
      </c>
    </row>
    <row r="135" spans="1:4" x14ac:dyDescent="0.2">
      <c r="A135" s="209">
        <v>5120</v>
      </c>
      <c r="B135" s="210" t="s">
        <v>145</v>
      </c>
      <c r="C135" s="217">
        <v>0</v>
      </c>
      <c r="D135" s="217">
        <v>0</v>
      </c>
    </row>
    <row r="136" spans="1:4" x14ac:dyDescent="0.2">
      <c r="A136" s="207">
        <v>4150</v>
      </c>
      <c r="B136" s="208" t="s">
        <v>413</v>
      </c>
      <c r="C136" s="218">
        <f>+C137</f>
        <v>0</v>
      </c>
      <c r="D136" s="218">
        <f>+D137</f>
        <v>0</v>
      </c>
    </row>
    <row r="137" spans="1:4" x14ac:dyDescent="0.2">
      <c r="A137" s="201">
        <v>4151</v>
      </c>
      <c r="B137" s="212" t="s">
        <v>606</v>
      </c>
      <c r="C137" s="217">
        <v>0</v>
      </c>
      <c r="D137" s="217">
        <v>0</v>
      </c>
    </row>
    <row r="138" spans="1:4" x14ac:dyDescent="0.2">
      <c r="A138" s="201"/>
      <c r="B138" s="213" t="s">
        <v>539</v>
      </c>
      <c r="C138" s="218">
        <f>C48+C49-C101</f>
        <v>1995289.3599999999</v>
      </c>
      <c r="D138" s="218">
        <f>D48+D49-D101</f>
        <v>4282825.24</v>
      </c>
    </row>
    <row r="139" spans="1:4" x14ac:dyDescent="0.2">
      <c r="A139" s="21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D60:D61 C8 D51:D58 C47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49:D50 C49:C61 D59"/>
  </dataValidations>
  <printOptions horizontalCentered="1"/>
  <pageMargins left="0.39370078740157483" right="0.39370078740157483" top="0.47244094488188981" bottom="0.47244094488188981" header="0.31496062992125984" footer="0.31496062992125984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23"/>
  <sheetViews>
    <sheetView showGridLines="0" topLeftCell="A4" zoomScale="115" zoomScaleNormal="115" workbookViewId="0">
      <selection activeCell="C30" sqref="C30"/>
    </sheetView>
  </sheetViews>
  <sheetFormatPr baseColWidth="10" defaultColWidth="11.42578125" defaultRowHeight="11.25" x14ac:dyDescent="0.2"/>
  <cols>
    <col min="1" max="1" width="3.42578125" style="28" customWidth="1"/>
    <col min="2" max="2" width="63.140625" style="28" customWidth="1"/>
    <col min="3" max="3" width="17.5703125" style="28" customWidth="1"/>
    <col min="4" max="16384" width="11.42578125" style="28"/>
  </cols>
  <sheetData>
    <row r="1" spans="1:3" s="27" customFormat="1" ht="18" customHeight="1" x14ac:dyDescent="0.25">
      <c r="A1" s="238" t="s">
        <v>591</v>
      </c>
      <c r="B1" s="239"/>
      <c r="C1" s="240"/>
    </row>
    <row r="2" spans="1:3" s="27" customFormat="1" x14ac:dyDescent="0.25">
      <c r="A2" s="241" t="s">
        <v>506</v>
      </c>
      <c r="B2" s="242"/>
      <c r="C2" s="243"/>
    </row>
    <row r="3" spans="1:3" s="27" customFormat="1" ht="18" customHeight="1" x14ac:dyDescent="0.25">
      <c r="A3" s="241" t="s">
        <v>592</v>
      </c>
      <c r="B3" s="242"/>
      <c r="C3" s="243"/>
    </row>
    <row r="4" spans="1:3" s="29" customFormat="1" x14ac:dyDescent="0.2">
      <c r="A4" s="244" t="s">
        <v>507</v>
      </c>
      <c r="B4" s="245"/>
      <c r="C4" s="246"/>
    </row>
    <row r="5" spans="1:3" s="29" customFormat="1" ht="18" customHeight="1" x14ac:dyDescent="0.2">
      <c r="A5" s="247" t="s">
        <v>406</v>
      </c>
      <c r="B5" s="248"/>
      <c r="C5" s="43">
        <v>2025</v>
      </c>
    </row>
    <row r="6" spans="1:3" x14ac:dyDescent="0.2">
      <c r="A6" s="66" t="s">
        <v>435</v>
      </c>
      <c r="B6" s="67"/>
      <c r="C6" s="84">
        <v>14093202.949999999</v>
      </c>
    </row>
    <row r="7" spans="1:3" x14ac:dyDescent="0.2">
      <c r="A7" s="72"/>
      <c r="B7" s="68"/>
      <c r="C7" s="85"/>
    </row>
    <row r="8" spans="1:3" x14ac:dyDescent="0.2">
      <c r="A8" s="69" t="s">
        <v>436</v>
      </c>
      <c r="B8" s="68"/>
      <c r="C8" s="86">
        <f>SUM(C9:C14)</f>
        <v>0</v>
      </c>
    </row>
    <row r="9" spans="1:3" x14ac:dyDescent="0.2">
      <c r="A9" s="70" t="s">
        <v>437</v>
      </c>
      <c r="B9" s="71" t="s">
        <v>261</v>
      </c>
      <c r="C9" s="82">
        <v>0</v>
      </c>
    </row>
    <row r="10" spans="1:3" x14ac:dyDescent="0.2">
      <c r="A10" s="72" t="s">
        <v>438</v>
      </c>
      <c r="B10" s="73" t="s">
        <v>447</v>
      </c>
      <c r="C10" s="82">
        <v>0</v>
      </c>
    </row>
    <row r="11" spans="1:3" x14ac:dyDescent="0.2">
      <c r="A11" s="72" t="s">
        <v>439</v>
      </c>
      <c r="B11" s="73" t="s">
        <v>269</v>
      </c>
      <c r="C11" s="82">
        <v>0</v>
      </c>
    </row>
    <row r="12" spans="1:3" x14ac:dyDescent="0.2">
      <c r="A12" s="72" t="s">
        <v>440</v>
      </c>
      <c r="B12" s="73" t="s">
        <v>270</v>
      </c>
      <c r="C12" s="82">
        <v>0</v>
      </c>
    </row>
    <row r="13" spans="1:3" x14ac:dyDescent="0.2">
      <c r="A13" s="72" t="s">
        <v>441</v>
      </c>
      <c r="B13" s="73" t="s">
        <v>271</v>
      </c>
      <c r="C13" s="82">
        <v>0</v>
      </c>
    </row>
    <row r="14" spans="1:3" x14ac:dyDescent="0.2">
      <c r="A14" s="74" t="s">
        <v>442</v>
      </c>
      <c r="B14" s="75" t="s">
        <v>443</v>
      </c>
      <c r="C14" s="82">
        <v>0</v>
      </c>
    </row>
    <row r="15" spans="1:3" x14ac:dyDescent="0.2">
      <c r="A15" s="72"/>
      <c r="B15" s="76"/>
      <c r="C15" s="82"/>
    </row>
    <row r="16" spans="1:3" x14ac:dyDescent="0.2">
      <c r="A16" s="69" t="s">
        <v>588</v>
      </c>
      <c r="B16" s="68"/>
      <c r="C16" s="86">
        <f>SUM(C17:C19)</f>
        <v>0</v>
      </c>
    </row>
    <row r="17" spans="1:3" x14ac:dyDescent="0.2">
      <c r="A17" s="77">
        <v>3.1</v>
      </c>
      <c r="B17" s="73" t="s">
        <v>446</v>
      </c>
      <c r="C17" s="82">
        <v>0</v>
      </c>
    </row>
    <row r="18" spans="1:3" x14ac:dyDescent="0.2">
      <c r="A18" s="78">
        <v>3.2</v>
      </c>
      <c r="B18" s="73" t="s">
        <v>444</v>
      </c>
      <c r="C18" s="82">
        <v>0</v>
      </c>
    </row>
    <row r="19" spans="1:3" x14ac:dyDescent="0.2">
      <c r="A19" s="78">
        <v>3.3</v>
      </c>
      <c r="B19" s="75" t="s">
        <v>445</v>
      </c>
      <c r="C19" s="83">
        <v>0</v>
      </c>
    </row>
    <row r="20" spans="1:3" x14ac:dyDescent="0.2">
      <c r="A20" s="72"/>
      <c r="B20" s="79"/>
      <c r="C20" s="83"/>
    </row>
    <row r="21" spans="1:3" x14ac:dyDescent="0.2">
      <c r="A21" s="80" t="s">
        <v>540</v>
      </c>
      <c r="B21" s="81"/>
      <c r="C21" s="87">
        <f>C6+C8-C16</f>
        <v>14093202.949999999</v>
      </c>
    </row>
    <row r="23" spans="1:3" x14ac:dyDescent="0.2">
      <c r="A23" s="28" t="s">
        <v>518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47244094488188981" bottom="0.47244094488188981" header="0.31496062992125984" footer="0.31496062992125984"/>
  <pageSetup scale="90"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41"/>
  <sheetViews>
    <sheetView showGridLines="0" topLeftCell="A25" zoomScale="130" zoomScaleNormal="130" zoomScaleSheetLayoutView="100" workbookViewId="0">
      <selection activeCell="D59" sqref="D59"/>
    </sheetView>
  </sheetViews>
  <sheetFormatPr baseColWidth="10" defaultColWidth="11.42578125" defaultRowHeight="11.25" x14ac:dyDescent="0.2"/>
  <cols>
    <col min="1" max="1" width="3.5703125" style="28" customWidth="1"/>
    <col min="2" max="2" width="62.140625" style="28" customWidth="1"/>
    <col min="3" max="3" width="17.5703125" style="28" customWidth="1"/>
    <col min="4" max="4" width="19.7109375" style="28" customWidth="1"/>
    <col min="5" max="16384" width="11.42578125" style="28"/>
  </cols>
  <sheetData>
    <row r="1" spans="1:3" s="30" customFormat="1" ht="18.95" customHeight="1" x14ac:dyDescent="0.25">
      <c r="A1" s="249" t="s">
        <v>591</v>
      </c>
      <c r="B1" s="250"/>
      <c r="C1" s="251"/>
    </row>
    <row r="2" spans="1:3" s="30" customFormat="1" x14ac:dyDescent="0.25">
      <c r="A2" s="252" t="s">
        <v>508</v>
      </c>
      <c r="B2" s="253"/>
      <c r="C2" s="254"/>
    </row>
    <row r="3" spans="1:3" s="30" customFormat="1" x14ac:dyDescent="0.25">
      <c r="A3" s="252" t="s">
        <v>592</v>
      </c>
      <c r="B3" s="253"/>
      <c r="C3" s="254"/>
    </row>
    <row r="4" spans="1:3" x14ac:dyDescent="0.2">
      <c r="A4" s="244" t="s">
        <v>507</v>
      </c>
      <c r="B4" s="245"/>
      <c r="C4" s="246"/>
    </row>
    <row r="5" spans="1:3" ht="22.35" customHeight="1" x14ac:dyDescent="0.2">
      <c r="A5" s="255" t="s">
        <v>406</v>
      </c>
      <c r="B5" s="256"/>
      <c r="C5" s="104">
        <v>2025</v>
      </c>
    </row>
    <row r="6" spans="1:3" x14ac:dyDescent="0.2">
      <c r="A6" s="66" t="s">
        <v>448</v>
      </c>
      <c r="B6" s="67"/>
      <c r="C6" s="88">
        <v>12064034.41</v>
      </c>
    </row>
    <row r="7" spans="1:3" x14ac:dyDescent="0.2">
      <c r="A7" s="72"/>
      <c r="B7" s="68"/>
      <c r="C7" s="85"/>
    </row>
    <row r="8" spans="1:3" x14ac:dyDescent="0.2">
      <c r="A8" s="69" t="s">
        <v>449</v>
      </c>
      <c r="B8" s="68"/>
      <c r="C8" s="86">
        <f>SUM(C9:C29)</f>
        <v>60779.76</v>
      </c>
    </row>
    <row r="9" spans="1:3" x14ac:dyDescent="0.2">
      <c r="A9" s="89">
        <v>2.1</v>
      </c>
      <c r="B9" s="71" t="s">
        <v>289</v>
      </c>
      <c r="C9" s="90">
        <v>0</v>
      </c>
    </row>
    <row r="10" spans="1:3" x14ac:dyDescent="0.2">
      <c r="A10" s="89">
        <v>2.2000000000000002</v>
      </c>
      <c r="B10" s="71" t="s">
        <v>286</v>
      </c>
      <c r="C10" s="90">
        <v>0</v>
      </c>
    </row>
    <row r="11" spans="1:3" x14ac:dyDescent="0.2">
      <c r="A11" s="91">
        <v>2.2999999999999998</v>
      </c>
      <c r="B11" s="92" t="s">
        <v>158</v>
      </c>
      <c r="C11" s="90">
        <v>60779.76</v>
      </c>
    </row>
    <row r="12" spans="1:3" x14ac:dyDescent="0.2">
      <c r="A12" s="91">
        <v>2.4</v>
      </c>
      <c r="B12" s="92" t="s">
        <v>159</v>
      </c>
      <c r="C12" s="90">
        <v>0</v>
      </c>
    </row>
    <row r="13" spans="1:3" x14ac:dyDescent="0.2">
      <c r="A13" s="91">
        <v>2.5</v>
      </c>
      <c r="B13" s="92" t="s">
        <v>160</v>
      </c>
      <c r="C13" s="90">
        <v>0</v>
      </c>
    </row>
    <row r="14" spans="1:3" x14ac:dyDescent="0.2">
      <c r="A14" s="91">
        <v>2.6</v>
      </c>
      <c r="B14" s="92" t="s">
        <v>161</v>
      </c>
      <c r="C14" s="90">
        <v>0</v>
      </c>
    </row>
    <row r="15" spans="1:3" x14ac:dyDescent="0.2">
      <c r="A15" s="91">
        <v>2.7</v>
      </c>
      <c r="B15" s="92" t="s">
        <v>162</v>
      </c>
      <c r="C15" s="90">
        <v>0</v>
      </c>
    </row>
    <row r="16" spans="1:3" x14ac:dyDescent="0.2">
      <c r="A16" s="91">
        <v>2.8</v>
      </c>
      <c r="B16" s="92" t="s">
        <v>163</v>
      </c>
      <c r="C16" s="90">
        <v>0</v>
      </c>
    </row>
    <row r="17" spans="1:3" x14ac:dyDescent="0.2">
      <c r="A17" s="91">
        <v>2.9</v>
      </c>
      <c r="B17" s="92" t="s">
        <v>165</v>
      </c>
      <c r="C17" s="90">
        <v>0</v>
      </c>
    </row>
    <row r="18" spans="1:3" x14ac:dyDescent="0.2">
      <c r="A18" s="91" t="s">
        <v>450</v>
      </c>
      <c r="B18" s="92" t="s">
        <v>451</v>
      </c>
      <c r="C18" s="90">
        <v>0</v>
      </c>
    </row>
    <row r="19" spans="1:3" x14ac:dyDescent="0.2">
      <c r="A19" s="91" t="s">
        <v>476</v>
      </c>
      <c r="B19" s="92" t="s">
        <v>167</v>
      </c>
      <c r="C19" s="90">
        <v>0</v>
      </c>
    </row>
    <row r="20" spans="1:3" x14ac:dyDescent="0.2">
      <c r="A20" s="91" t="s">
        <v>477</v>
      </c>
      <c r="B20" s="92" t="s">
        <v>452</v>
      </c>
      <c r="C20" s="90">
        <v>0</v>
      </c>
    </row>
    <row r="21" spans="1:3" x14ac:dyDescent="0.2">
      <c r="A21" s="91" t="s">
        <v>478</v>
      </c>
      <c r="B21" s="92" t="s">
        <v>453</v>
      </c>
      <c r="C21" s="90">
        <v>0</v>
      </c>
    </row>
    <row r="22" spans="1:3" x14ac:dyDescent="0.2">
      <c r="A22" s="91" t="s">
        <v>479</v>
      </c>
      <c r="B22" s="92" t="s">
        <v>454</v>
      </c>
      <c r="C22" s="90">
        <v>0</v>
      </c>
    </row>
    <row r="23" spans="1:3" x14ac:dyDescent="0.2">
      <c r="A23" s="91" t="s">
        <v>455</v>
      </c>
      <c r="B23" s="92" t="s">
        <v>456</v>
      </c>
      <c r="C23" s="90">
        <v>0</v>
      </c>
    </row>
    <row r="24" spans="1:3" x14ac:dyDescent="0.2">
      <c r="A24" s="91" t="s">
        <v>457</v>
      </c>
      <c r="B24" s="92" t="s">
        <v>458</v>
      </c>
      <c r="C24" s="90">
        <v>0</v>
      </c>
    </row>
    <row r="25" spans="1:3" x14ac:dyDescent="0.2">
      <c r="A25" s="91" t="s">
        <v>459</v>
      </c>
      <c r="B25" s="92" t="s">
        <v>460</v>
      </c>
      <c r="C25" s="90">
        <v>0</v>
      </c>
    </row>
    <row r="26" spans="1:3" x14ac:dyDescent="0.2">
      <c r="A26" s="91" t="s">
        <v>461</v>
      </c>
      <c r="B26" s="92" t="s">
        <v>462</v>
      </c>
      <c r="C26" s="90">
        <v>0</v>
      </c>
    </row>
    <row r="27" spans="1:3" x14ac:dyDescent="0.2">
      <c r="A27" s="91" t="s">
        <v>463</v>
      </c>
      <c r="B27" s="92" t="s">
        <v>464</v>
      </c>
      <c r="C27" s="90">
        <v>0</v>
      </c>
    </row>
    <row r="28" spans="1:3" x14ac:dyDescent="0.2">
      <c r="A28" s="91" t="s">
        <v>465</v>
      </c>
      <c r="B28" s="92" t="s">
        <v>466</v>
      </c>
      <c r="C28" s="90">
        <v>0</v>
      </c>
    </row>
    <row r="29" spans="1:3" x14ac:dyDescent="0.2">
      <c r="A29" s="91" t="s">
        <v>467</v>
      </c>
      <c r="B29" s="71" t="s">
        <v>468</v>
      </c>
      <c r="C29" s="90">
        <v>0</v>
      </c>
    </row>
    <row r="30" spans="1:3" x14ac:dyDescent="0.2">
      <c r="A30" s="100"/>
      <c r="B30" s="93"/>
      <c r="C30" s="101"/>
    </row>
    <row r="31" spans="1:3" x14ac:dyDescent="0.2">
      <c r="A31" s="94" t="s">
        <v>469</v>
      </c>
      <c r="B31" s="95"/>
      <c r="C31" s="96">
        <f>SUM(C32:C38)</f>
        <v>443818.82</v>
      </c>
    </row>
    <row r="32" spans="1:3" x14ac:dyDescent="0.2">
      <c r="A32" s="91" t="s">
        <v>470</v>
      </c>
      <c r="B32" s="92" t="s">
        <v>358</v>
      </c>
      <c r="C32" s="90">
        <v>349159.88</v>
      </c>
    </row>
    <row r="33" spans="1:5" x14ac:dyDescent="0.2">
      <c r="A33" s="91" t="s">
        <v>471</v>
      </c>
      <c r="B33" s="92" t="s">
        <v>40</v>
      </c>
      <c r="C33" s="90">
        <v>0</v>
      </c>
    </row>
    <row r="34" spans="1:5" x14ac:dyDescent="0.2">
      <c r="A34" s="91" t="s">
        <v>472</v>
      </c>
      <c r="B34" s="92" t="s">
        <v>368</v>
      </c>
      <c r="C34" s="90">
        <v>0</v>
      </c>
    </row>
    <row r="35" spans="1:5" x14ac:dyDescent="0.2">
      <c r="A35" s="91" t="s">
        <v>473</v>
      </c>
      <c r="B35" s="92" t="s">
        <v>374</v>
      </c>
      <c r="C35" s="90">
        <v>0</v>
      </c>
    </row>
    <row r="36" spans="1:5" x14ac:dyDescent="0.2">
      <c r="A36" s="91" t="s">
        <v>474</v>
      </c>
      <c r="B36" s="92" t="s">
        <v>382</v>
      </c>
      <c r="C36" s="90">
        <v>0</v>
      </c>
    </row>
    <row r="37" spans="1:5" x14ac:dyDescent="0.2">
      <c r="A37" s="91" t="s">
        <v>542</v>
      </c>
      <c r="B37" s="92" t="s">
        <v>589</v>
      </c>
      <c r="C37" s="90">
        <v>0</v>
      </c>
    </row>
    <row r="38" spans="1:5" x14ac:dyDescent="0.2">
      <c r="A38" s="91" t="s">
        <v>543</v>
      </c>
      <c r="B38" s="71" t="s">
        <v>475</v>
      </c>
      <c r="C38" s="97">
        <v>94658.94</v>
      </c>
    </row>
    <row r="39" spans="1:5" x14ac:dyDescent="0.2">
      <c r="A39" s="72"/>
      <c r="B39" s="98"/>
      <c r="C39" s="102"/>
    </row>
    <row r="40" spans="1:5" x14ac:dyDescent="0.2">
      <c r="A40" s="99" t="s">
        <v>541</v>
      </c>
      <c r="B40" s="81"/>
      <c r="C40" s="87">
        <f>C6-C8+C31</f>
        <v>12447073.470000001</v>
      </c>
      <c r="E40" s="103"/>
    </row>
    <row r="41" spans="1:5" x14ac:dyDescent="0.2">
      <c r="A41" s="28" t="s">
        <v>518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47244094488188981" bottom="0.47244094488188981" header="0.31496062992125984" footer="0.31496062992125984"/>
  <pageSetup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57"/>
  <sheetViews>
    <sheetView showGridLines="0" view="pageBreakPreview" topLeftCell="A37" zoomScale="115" zoomScaleNormal="100" zoomScaleSheetLayoutView="115" workbookViewId="0">
      <selection activeCell="G38" sqref="G38"/>
    </sheetView>
  </sheetViews>
  <sheetFormatPr baseColWidth="10" defaultColWidth="9.140625" defaultRowHeight="11.25" x14ac:dyDescent="0.2"/>
  <cols>
    <col min="1" max="1" width="6.7109375" style="108" customWidth="1"/>
    <col min="2" max="2" width="66.42578125" style="21" customWidth="1"/>
    <col min="3" max="3" width="12.7109375" style="21" bestFit="1" customWidth="1"/>
    <col min="4" max="4" width="16.28515625" style="21" bestFit="1" customWidth="1"/>
    <col min="5" max="5" width="16.7109375" style="21" bestFit="1" customWidth="1"/>
    <col min="6" max="6" width="9.28515625" style="21" bestFit="1" customWidth="1"/>
    <col min="7" max="7" width="17.140625" style="21" bestFit="1" customWidth="1"/>
    <col min="8" max="8" width="9.28515625" style="21" bestFit="1" customWidth="1"/>
    <col min="9" max="9" width="11" style="21" bestFit="1" customWidth="1"/>
    <col min="10" max="10" width="14.140625" style="21" bestFit="1" customWidth="1"/>
    <col min="11" max="16384" width="9.140625" style="21"/>
  </cols>
  <sheetData>
    <row r="1" spans="1:10" ht="18.95" customHeight="1" x14ac:dyDescent="0.2">
      <c r="A1" s="237" t="s">
        <v>591</v>
      </c>
      <c r="B1" s="258"/>
      <c r="C1" s="258"/>
      <c r="D1" s="258"/>
      <c r="E1" s="258"/>
      <c r="F1" s="258"/>
      <c r="G1" s="19" t="s">
        <v>498</v>
      </c>
      <c r="H1" s="20">
        <v>2025</v>
      </c>
    </row>
    <row r="2" spans="1:10" x14ac:dyDescent="0.2">
      <c r="A2" s="237" t="s">
        <v>509</v>
      </c>
      <c r="B2" s="258"/>
      <c r="C2" s="258"/>
      <c r="D2" s="258"/>
      <c r="E2" s="258"/>
      <c r="F2" s="258"/>
      <c r="G2" s="19" t="s">
        <v>499</v>
      </c>
      <c r="H2" s="20" t="s">
        <v>501</v>
      </c>
    </row>
    <row r="3" spans="1:10" ht="18.95" customHeight="1" x14ac:dyDescent="0.2">
      <c r="A3" s="259" t="s">
        <v>592</v>
      </c>
      <c r="B3" s="260"/>
      <c r="C3" s="260"/>
      <c r="D3" s="260"/>
      <c r="E3" s="260"/>
      <c r="F3" s="260"/>
      <c r="G3" s="19" t="s">
        <v>500</v>
      </c>
      <c r="H3" s="20">
        <v>1</v>
      </c>
    </row>
    <row r="4" spans="1:10" x14ac:dyDescent="0.2">
      <c r="A4" s="259" t="str">
        <f>'Notas a los Edos Financieros'!A4</f>
        <v>(Cifras en Pesos)</v>
      </c>
      <c r="B4" s="260"/>
      <c r="C4" s="260"/>
      <c r="D4" s="260"/>
      <c r="E4" s="260"/>
      <c r="F4" s="260"/>
      <c r="G4" s="42"/>
      <c r="H4" s="42"/>
    </row>
    <row r="5" spans="1:10" x14ac:dyDescent="0.2">
      <c r="A5" s="105" t="s">
        <v>116</v>
      </c>
      <c r="B5" s="23"/>
      <c r="C5" s="23"/>
      <c r="D5" s="23"/>
      <c r="E5" s="23"/>
      <c r="F5" s="23"/>
      <c r="G5" s="23"/>
      <c r="H5" s="23"/>
    </row>
    <row r="8" spans="1:10" x14ac:dyDescent="0.2">
      <c r="A8" s="106" t="s">
        <v>86</v>
      </c>
      <c r="B8" s="24" t="s">
        <v>406</v>
      </c>
      <c r="C8" s="24" t="s">
        <v>110</v>
      </c>
      <c r="D8" s="24" t="s">
        <v>407</v>
      </c>
      <c r="E8" s="24" t="s">
        <v>408</v>
      </c>
      <c r="F8" s="24" t="s">
        <v>109</v>
      </c>
      <c r="G8" s="24" t="s">
        <v>79</v>
      </c>
      <c r="H8" s="24" t="s">
        <v>111</v>
      </c>
      <c r="I8" s="24" t="s">
        <v>112</v>
      </c>
      <c r="J8" s="24" t="s">
        <v>113</v>
      </c>
    </row>
    <row r="9" spans="1:10" s="31" customFormat="1" x14ac:dyDescent="0.2">
      <c r="A9" s="109">
        <v>7000</v>
      </c>
      <c r="B9" s="110" t="s">
        <v>80</v>
      </c>
      <c r="C9" s="110"/>
      <c r="D9" s="110"/>
      <c r="E9" s="110"/>
      <c r="F9" s="110"/>
      <c r="G9" s="110"/>
      <c r="H9" s="110"/>
      <c r="I9" s="110"/>
      <c r="J9" s="110"/>
    </row>
    <row r="10" spans="1:10" x14ac:dyDescent="0.2">
      <c r="A10" s="111">
        <v>7110</v>
      </c>
      <c r="B10" s="57" t="s">
        <v>79</v>
      </c>
      <c r="C10" s="58">
        <v>0</v>
      </c>
      <c r="D10" s="58">
        <v>0</v>
      </c>
      <c r="E10" s="58">
        <v>0</v>
      </c>
      <c r="F10" s="58">
        <f>C10+D10+E10</f>
        <v>0</v>
      </c>
      <c r="G10" s="57"/>
      <c r="H10" s="57"/>
      <c r="I10" s="57"/>
      <c r="J10" s="57"/>
    </row>
    <row r="11" spans="1:10" x14ac:dyDescent="0.2">
      <c r="A11" s="111">
        <v>7120</v>
      </c>
      <c r="B11" s="57" t="s">
        <v>78</v>
      </c>
      <c r="C11" s="58">
        <v>0</v>
      </c>
      <c r="D11" s="58">
        <v>0</v>
      </c>
      <c r="E11" s="58">
        <v>0</v>
      </c>
      <c r="F11" s="58">
        <f t="shared" ref="F11:F34" si="0">C11+D11+E11</f>
        <v>0</v>
      </c>
      <c r="G11" s="57"/>
      <c r="H11" s="57"/>
      <c r="I11" s="57"/>
      <c r="J11" s="57"/>
    </row>
    <row r="12" spans="1:10" x14ac:dyDescent="0.2">
      <c r="A12" s="111">
        <v>7130</v>
      </c>
      <c r="B12" s="57" t="s">
        <v>77</v>
      </c>
      <c r="C12" s="58">
        <v>0</v>
      </c>
      <c r="D12" s="58">
        <v>0</v>
      </c>
      <c r="E12" s="58">
        <v>0</v>
      </c>
      <c r="F12" s="58">
        <f t="shared" si="0"/>
        <v>0</v>
      </c>
      <c r="G12" s="57"/>
      <c r="H12" s="57"/>
      <c r="I12" s="57"/>
      <c r="J12" s="57"/>
    </row>
    <row r="13" spans="1:10" x14ac:dyDescent="0.2">
      <c r="A13" s="111">
        <v>7140</v>
      </c>
      <c r="B13" s="57" t="s">
        <v>76</v>
      </c>
      <c r="C13" s="58">
        <v>0</v>
      </c>
      <c r="D13" s="58">
        <v>0</v>
      </c>
      <c r="E13" s="58">
        <v>0</v>
      </c>
      <c r="F13" s="58">
        <f t="shared" si="0"/>
        <v>0</v>
      </c>
      <c r="G13" s="57"/>
      <c r="H13" s="57"/>
      <c r="I13" s="57"/>
      <c r="J13" s="57"/>
    </row>
    <row r="14" spans="1:10" x14ac:dyDescent="0.2">
      <c r="A14" s="111">
        <v>7150</v>
      </c>
      <c r="B14" s="57" t="s">
        <v>75</v>
      </c>
      <c r="C14" s="58">
        <v>0</v>
      </c>
      <c r="D14" s="58">
        <v>0</v>
      </c>
      <c r="E14" s="58">
        <v>0</v>
      </c>
      <c r="F14" s="58">
        <f t="shared" si="0"/>
        <v>0</v>
      </c>
      <c r="G14" s="57"/>
      <c r="H14" s="57"/>
      <c r="I14" s="57"/>
      <c r="J14" s="57"/>
    </row>
    <row r="15" spans="1:10" x14ac:dyDescent="0.2">
      <c r="A15" s="111">
        <v>7160</v>
      </c>
      <c r="B15" s="57" t="s">
        <v>74</v>
      </c>
      <c r="C15" s="58">
        <v>0</v>
      </c>
      <c r="D15" s="58">
        <v>0</v>
      </c>
      <c r="E15" s="58">
        <v>0</v>
      </c>
      <c r="F15" s="58">
        <f t="shared" si="0"/>
        <v>0</v>
      </c>
      <c r="G15" s="57"/>
      <c r="H15" s="57"/>
      <c r="I15" s="57"/>
      <c r="J15" s="57"/>
    </row>
    <row r="16" spans="1:10" x14ac:dyDescent="0.2">
      <c r="A16" s="111">
        <v>7210</v>
      </c>
      <c r="B16" s="57" t="s">
        <v>73</v>
      </c>
      <c r="C16" s="58">
        <v>0</v>
      </c>
      <c r="D16" s="58">
        <v>0</v>
      </c>
      <c r="E16" s="58">
        <v>0</v>
      </c>
      <c r="F16" s="58">
        <f t="shared" si="0"/>
        <v>0</v>
      </c>
      <c r="G16" s="57"/>
      <c r="H16" s="57"/>
      <c r="I16" s="57"/>
      <c r="J16" s="57"/>
    </row>
    <row r="17" spans="1:10" x14ac:dyDescent="0.2">
      <c r="A17" s="111">
        <v>7220</v>
      </c>
      <c r="B17" s="57" t="s">
        <v>72</v>
      </c>
      <c r="C17" s="58">
        <v>0</v>
      </c>
      <c r="D17" s="58">
        <v>0</v>
      </c>
      <c r="E17" s="58">
        <v>0</v>
      </c>
      <c r="F17" s="58">
        <f t="shared" si="0"/>
        <v>0</v>
      </c>
      <c r="G17" s="57"/>
      <c r="H17" s="57"/>
      <c r="I17" s="57"/>
      <c r="J17" s="57"/>
    </row>
    <row r="18" spans="1:10" x14ac:dyDescent="0.2">
      <c r="A18" s="111">
        <v>7230</v>
      </c>
      <c r="B18" s="57" t="s">
        <v>71</v>
      </c>
      <c r="C18" s="58">
        <v>0</v>
      </c>
      <c r="D18" s="58">
        <v>0</v>
      </c>
      <c r="E18" s="58">
        <v>0</v>
      </c>
      <c r="F18" s="58">
        <f t="shared" si="0"/>
        <v>0</v>
      </c>
      <c r="G18" s="57"/>
      <c r="H18" s="57"/>
      <c r="I18" s="57"/>
      <c r="J18" s="57"/>
    </row>
    <row r="19" spans="1:10" x14ac:dyDescent="0.2">
      <c r="A19" s="111">
        <v>7240</v>
      </c>
      <c r="B19" s="57" t="s">
        <v>70</v>
      </c>
      <c r="C19" s="58">
        <v>0</v>
      </c>
      <c r="D19" s="58">
        <v>0</v>
      </c>
      <c r="E19" s="58">
        <v>0</v>
      </c>
      <c r="F19" s="58">
        <f t="shared" si="0"/>
        <v>0</v>
      </c>
      <c r="G19" s="57"/>
      <c r="H19" s="57"/>
      <c r="I19" s="57"/>
      <c r="J19" s="57"/>
    </row>
    <row r="20" spans="1:10" x14ac:dyDescent="0.2">
      <c r="A20" s="111">
        <v>7250</v>
      </c>
      <c r="B20" s="57" t="s">
        <v>69</v>
      </c>
      <c r="C20" s="58">
        <v>0</v>
      </c>
      <c r="D20" s="58">
        <v>0</v>
      </c>
      <c r="E20" s="58">
        <v>0</v>
      </c>
      <c r="F20" s="58">
        <f t="shared" si="0"/>
        <v>0</v>
      </c>
      <c r="G20" s="57"/>
      <c r="H20" s="57"/>
      <c r="I20" s="57"/>
      <c r="J20" s="57"/>
    </row>
    <row r="21" spans="1:10" x14ac:dyDescent="0.2">
      <c r="A21" s="111">
        <v>7260</v>
      </c>
      <c r="B21" s="57" t="s">
        <v>68</v>
      </c>
      <c r="C21" s="58">
        <v>0</v>
      </c>
      <c r="D21" s="58">
        <v>0</v>
      </c>
      <c r="E21" s="58">
        <v>0</v>
      </c>
      <c r="F21" s="58">
        <f t="shared" si="0"/>
        <v>0</v>
      </c>
      <c r="G21" s="57"/>
      <c r="H21" s="57"/>
      <c r="I21" s="57"/>
      <c r="J21" s="57"/>
    </row>
    <row r="22" spans="1:10" x14ac:dyDescent="0.2">
      <c r="A22" s="111">
        <v>7310</v>
      </c>
      <c r="B22" s="57" t="s">
        <v>67</v>
      </c>
      <c r="C22" s="58">
        <v>0</v>
      </c>
      <c r="D22" s="58">
        <v>0</v>
      </c>
      <c r="E22" s="58">
        <v>0</v>
      </c>
      <c r="F22" s="58">
        <f t="shared" si="0"/>
        <v>0</v>
      </c>
      <c r="G22" s="57"/>
      <c r="H22" s="57"/>
      <c r="I22" s="57"/>
      <c r="J22" s="57"/>
    </row>
    <row r="23" spans="1:10" x14ac:dyDescent="0.2">
      <c r="A23" s="111">
        <v>7320</v>
      </c>
      <c r="B23" s="57" t="s">
        <v>66</v>
      </c>
      <c r="C23" s="58">
        <v>0</v>
      </c>
      <c r="D23" s="58">
        <v>0</v>
      </c>
      <c r="E23" s="58">
        <v>0</v>
      </c>
      <c r="F23" s="58">
        <f t="shared" si="0"/>
        <v>0</v>
      </c>
      <c r="G23" s="57"/>
      <c r="H23" s="57"/>
      <c r="I23" s="57"/>
      <c r="J23" s="57"/>
    </row>
    <row r="24" spans="1:10" x14ac:dyDescent="0.2">
      <c r="A24" s="111">
        <v>7330</v>
      </c>
      <c r="B24" s="57" t="s">
        <v>65</v>
      </c>
      <c r="C24" s="58">
        <v>0</v>
      </c>
      <c r="D24" s="58">
        <v>0</v>
      </c>
      <c r="E24" s="58">
        <v>0</v>
      </c>
      <c r="F24" s="58">
        <f t="shared" si="0"/>
        <v>0</v>
      </c>
      <c r="G24" s="57"/>
      <c r="H24" s="57"/>
      <c r="I24" s="57"/>
      <c r="J24" s="57"/>
    </row>
    <row r="25" spans="1:10" x14ac:dyDescent="0.2">
      <c r="A25" s="111">
        <v>7340</v>
      </c>
      <c r="B25" s="57" t="s">
        <v>64</v>
      </c>
      <c r="C25" s="58">
        <v>0</v>
      </c>
      <c r="D25" s="58">
        <v>0</v>
      </c>
      <c r="E25" s="58">
        <v>0</v>
      </c>
      <c r="F25" s="58">
        <f t="shared" si="0"/>
        <v>0</v>
      </c>
      <c r="G25" s="57"/>
      <c r="H25" s="57"/>
      <c r="I25" s="57"/>
      <c r="J25" s="57"/>
    </row>
    <row r="26" spans="1:10" x14ac:dyDescent="0.2">
      <c r="A26" s="111">
        <v>7350</v>
      </c>
      <c r="B26" s="57" t="s">
        <v>63</v>
      </c>
      <c r="C26" s="58">
        <v>0</v>
      </c>
      <c r="D26" s="58">
        <v>0</v>
      </c>
      <c r="E26" s="58">
        <v>0</v>
      </c>
      <c r="F26" s="58">
        <f t="shared" si="0"/>
        <v>0</v>
      </c>
      <c r="G26" s="57"/>
      <c r="H26" s="57"/>
      <c r="I26" s="57"/>
      <c r="J26" s="57"/>
    </row>
    <row r="27" spans="1:10" x14ac:dyDescent="0.2">
      <c r="A27" s="111">
        <v>7360</v>
      </c>
      <c r="B27" s="57" t="s">
        <v>62</v>
      </c>
      <c r="C27" s="58">
        <v>0</v>
      </c>
      <c r="D27" s="58">
        <v>0</v>
      </c>
      <c r="E27" s="58">
        <v>0</v>
      </c>
      <c r="F27" s="58">
        <f t="shared" si="0"/>
        <v>0</v>
      </c>
      <c r="G27" s="57"/>
      <c r="H27" s="57"/>
      <c r="I27" s="57"/>
      <c r="J27" s="57"/>
    </row>
    <row r="28" spans="1:10" x14ac:dyDescent="0.2">
      <c r="A28" s="111">
        <v>7410</v>
      </c>
      <c r="B28" s="57" t="s">
        <v>61</v>
      </c>
      <c r="C28" s="58">
        <v>0</v>
      </c>
      <c r="D28" s="58">
        <v>0</v>
      </c>
      <c r="E28" s="58">
        <v>0</v>
      </c>
      <c r="F28" s="58">
        <f t="shared" si="0"/>
        <v>0</v>
      </c>
      <c r="G28" s="57"/>
      <c r="H28" s="57"/>
      <c r="I28" s="57"/>
      <c r="J28" s="57"/>
    </row>
    <row r="29" spans="1:10" x14ac:dyDescent="0.2">
      <c r="A29" s="111">
        <v>7420</v>
      </c>
      <c r="B29" s="57" t="s">
        <v>60</v>
      </c>
      <c r="C29" s="58">
        <v>0</v>
      </c>
      <c r="D29" s="58">
        <v>0</v>
      </c>
      <c r="E29" s="58">
        <v>0</v>
      </c>
      <c r="F29" s="58">
        <f t="shared" si="0"/>
        <v>0</v>
      </c>
      <c r="G29" s="57"/>
      <c r="H29" s="57"/>
      <c r="I29" s="57"/>
      <c r="J29" s="57"/>
    </row>
    <row r="30" spans="1:10" x14ac:dyDescent="0.2">
      <c r="A30" s="111">
        <v>7510</v>
      </c>
      <c r="B30" s="57" t="s">
        <v>59</v>
      </c>
      <c r="C30" s="58">
        <v>0</v>
      </c>
      <c r="D30" s="58">
        <v>0</v>
      </c>
      <c r="E30" s="58">
        <v>0</v>
      </c>
      <c r="F30" s="58">
        <f t="shared" si="0"/>
        <v>0</v>
      </c>
      <c r="G30" s="57"/>
      <c r="H30" s="57"/>
      <c r="I30" s="57"/>
      <c r="J30" s="57"/>
    </row>
    <row r="31" spans="1:10" x14ac:dyDescent="0.2">
      <c r="A31" s="111">
        <v>7520</v>
      </c>
      <c r="B31" s="57" t="s">
        <v>58</v>
      </c>
      <c r="C31" s="58">
        <v>0</v>
      </c>
      <c r="D31" s="58">
        <v>0</v>
      </c>
      <c r="E31" s="58">
        <v>0</v>
      </c>
      <c r="F31" s="58">
        <f t="shared" si="0"/>
        <v>0</v>
      </c>
      <c r="G31" s="57"/>
      <c r="H31" s="57"/>
      <c r="I31" s="57"/>
      <c r="J31" s="57"/>
    </row>
    <row r="32" spans="1:10" x14ac:dyDescent="0.2">
      <c r="A32" s="111">
        <v>7610</v>
      </c>
      <c r="B32" s="57" t="s">
        <v>57</v>
      </c>
      <c r="C32" s="58">
        <v>0</v>
      </c>
      <c r="D32" s="58">
        <v>0</v>
      </c>
      <c r="E32" s="58">
        <v>0</v>
      </c>
      <c r="F32" s="58">
        <f t="shared" si="0"/>
        <v>0</v>
      </c>
      <c r="G32" s="57"/>
      <c r="H32" s="57"/>
      <c r="I32" s="57"/>
      <c r="J32" s="57"/>
    </row>
    <row r="33" spans="1:10" x14ac:dyDescent="0.2">
      <c r="A33" s="111">
        <v>7620</v>
      </c>
      <c r="B33" s="57" t="s">
        <v>56</v>
      </c>
      <c r="C33" s="58">
        <v>0</v>
      </c>
      <c r="D33" s="58">
        <v>0</v>
      </c>
      <c r="E33" s="58">
        <v>0</v>
      </c>
      <c r="F33" s="58">
        <f t="shared" si="0"/>
        <v>0</v>
      </c>
      <c r="G33" s="57"/>
      <c r="H33" s="57"/>
      <c r="I33" s="57"/>
      <c r="J33" s="57"/>
    </row>
    <row r="34" spans="1:10" x14ac:dyDescent="0.2">
      <c r="A34" s="111">
        <v>7630</v>
      </c>
      <c r="B34" s="57" t="s">
        <v>55</v>
      </c>
      <c r="C34" s="58">
        <v>0</v>
      </c>
      <c r="D34" s="58">
        <v>0</v>
      </c>
      <c r="E34" s="58">
        <v>0</v>
      </c>
      <c r="F34" s="58">
        <f t="shared" si="0"/>
        <v>0</v>
      </c>
      <c r="G34" s="57"/>
      <c r="H34" s="57"/>
      <c r="I34" s="57"/>
      <c r="J34" s="57"/>
    </row>
    <row r="35" spans="1:10" x14ac:dyDescent="0.2">
      <c r="A35" s="111">
        <v>7640</v>
      </c>
      <c r="B35" s="57" t="s">
        <v>54</v>
      </c>
      <c r="C35" s="58">
        <v>0</v>
      </c>
      <c r="D35" s="58">
        <v>0</v>
      </c>
      <c r="E35" s="58">
        <v>0</v>
      </c>
      <c r="F35" s="58">
        <f t="shared" ref="F35" si="1">C35+D35+E35</f>
        <v>0</v>
      </c>
      <c r="G35" s="57"/>
      <c r="H35" s="57"/>
      <c r="I35" s="57"/>
      <c r="J35" s="57"/>
    </row>
    <row r="36" spans="1:10" x14ac:dyDescent="0.2">
      <c r="C36" s="25"/>
      <c r="D36" s="25"/>
      <c r="E36" s="25"/>
      <c r="F36" s="25"/>
    </row>
    <row r="37" spans="1:10" s="31" customFormat="1" x14ac:dyDescent="0.2">
      <c r="A37" s="107">
        <v>8000</v>
      </c>
      <c r="B37" s="31" t="s">
        <v>53</v>
      </c>
    </row>
    <row r="38" spans="1:10" x14ac:dyDescent="0.2">
      <c r="C38" s="25"/>
      <c r="D38" s="25"/>
      <c r="E38" s="25"/>
      <c r="F38" s="25"/>
    </row>
    <row r="39" spans="1:10" x14ac:dyDescent="0.2">
      <c r="B39" s="257" t="s">
        <v>544</v>
      </c>
      <c r="C39" s="257"/>
      <c r="D39" s="25"/>
      <c r="E39" s="25"/>
      <c r="F39" s="25"/>
    </row>
    <row r="40" spans="1:10" x14ac:dyDescent="0.2">
      <c r="B40" s="52" t="s">
        <v>406</v>
      </c>
      <c r="C40" s="44">
        <f>H1</f>
        <v>2025</v>
      </c>
      <c r="D40" s="25"/>
      <c r="E40" s="25"/>
      <c r="F40" s="25"/>
    </row>
    <row r="41" spans="1:10" x14ac:dyDescent="0.2">
      <c r="A41" s="114">
        <v>8110</v>
      </c>
      <c r="B41" s="115" t="s">
        <v>52</v>
      </c>
      <c r="C41" s="116">
        <v>62315841.539999999</v>
      </c>
      <c r="D41" s="25"/>
      <c r="E41" s="25"/>
      <c r="F41" s="25"/>
    </row>
    <row r="42" spans="1:10" x14ac:dyDescent="0.2">
      <c r="A42" s="111">
        <v>8120</v>
      </c>
      <c r="B42" s="117" t="s">
        <v>51</v>
      </c>
      <c r="C42" s="118">
        <v>-52581121.479999997</v>
      </c>
      <c r="D42" s="25"/>
      <c r="E42" s="25"/>
      <c r="F42" s="25"/>
    </row>
    <row r="43" spans="1:10" x14ac:dyDescent="0.2">
      <c r="A43" s="111">
        <v>8130</v>
      </c>
      <c r="B43" s="117" t="s">
        <v>50</v>
      </c>
      <c r="C43" s="118">
        <v>4358482.8899999997</v>
      </c>
      <c r="D43" s="25"/>
      <c r="E43" s="25"/>
      <c r="F43" s="25"/>
    </row>
    <row r="44" spans="1:10" x14ac:dyDescent="0.2">
      <c r="A44" s="111">
        <v>8140</v>
      </c>
      <c r="B44" s="117" t="s">
        <v>49</v>
      </c>
      <c r="C44" s="118">
        <v>0</v>
      </c>
      <c r="D44" s="25"/>
      <c r="E44" s="25"/>
      <c r="F44" s="25"/>
    </row>
    <row r="45" spans="1:10" x14ac:dyDescent="0.2">
      <c r="A45" s="111">
        <v>8150</v>
      </c>
      <c r="B45" s="119" t="s">
        <v>48</v>
      </c>
      <c r="C45" s="120">
        <v>-14093202.949999999</v>
      </c>
      <c r="D45" s="25"/>
      <c r="E45" s="25"/>
      <c r="F45" s="25"/>
    </row>
    <row r="46" spans="1:10" x14ac:dyDescent="0.2">
      <c r="B46" s="112"/>
      <c r="C46" s="113"/>
      <c r="D46" s="25"/>
      <c r="E46" s="25"/>
      <c r="F46" s="25"/>
    </row>
    <row r="47" spans="1:10" x14ac:dyDescent="0.2">
      <c r="B47" s="45"/>
      <c r="C47" s="46"/>
      <c r="D47" s="25"/>
      <c r="E47" s="25"/>
      <c r="F47" s="25"/>
    </row>
    <row r="48" spans="1:10" x14ac:dyDescent="0.2">
      <c r="B48" s="257" t="s">
        <v>545</v>
      </c>
      <c r="C48" s="257"/>
    </row>
    <row r="49" spans="1:3" x14ac:dyDescent="0.2">
      <c r="B49" s="52" t="s">
        <v>406</v>
      </c>
      <c r="C49" s="44">
        <f>H1</f>
        <v>2025</v>
      </c>
    </row>
    <row r="50" spans="1:3" x14ac:dyDescent="0.2">
      <c r="A50" s="114">
        <v>8210</v>
      </c>
      <c r="B50" s="115" t="s">
        <v>47</v>
      </c>
      <c r="C50" s="116">
        <v>-62315841.539999999</v>
      </c>
    </row>
    <row r="51" spans="1:3" x14ac:dyDescent="0.2">
      <c r="A51" s="111">
        <v>8220</v>
      </c>
      <c r="B51" s="117" t="s">
        <v>46</v>
      </c>
      <c r="C51" s="118">
        <v>52844434.640000001</v>
      </c>
    </row>
    <row r="52" spans="1:3" x14ac:dyDescent="0.2">
      <c r="A52" s="111">
        <v>8230</v>
      </c>
      <c r="B52" s="117" t="s">
        <v>590</v>
      </c>
      <c r="C52" s="118">
        <v>-4358482.8899999997</v>
      </c>
    </row>
    <row r="53" spans="1:3" x14ac:dyDescent="0.2">
      <c r="A53" s="111">
        <v>8240</v>
      </c>
      <c r="B53" s="117" t="s">
        <v>45</v>
      </c>
      <c r="C53" s="118">
        <v>1765855.38</v>
      </c>
    </row>
    <row r="54" spans="1:3" x14ac:dyDescent="0.2">
      <c r="A54" s="111">
        <v>8250</v>
      </c>
      <c r="B54" s="117" t="s">
        <v>44</v>
      </c>
      <c r="C54" s="118">
        <v>0</v>
      </c>
    </row>
    <row r="55" spans="1:3" x14ac:dyDescent="0.2">
      <c r="A55" s="111">
        <v>8260</v>
      </c>
      <c r="B55" s="117" t="s">
        <v>43</v>
      </c>
      <c r="C55" s="118">
        <v>0</v>
      </c>
    </row>
    <row r="56" spans="1:3" x14ac:dyDescent="0.2">
      <c r="A56" s="111">
        <v>8270</v>
      </c>
      <c r="B56" s="119" t="s">
        <v>42</v>
      </c>
      <c r="C56" s="120">
        <v>12064034.41</v>
      </c>
    </row>
    <row r="57" spans="1:3" x14ac:dyDescent="0.2">
      <c r="A57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39370078740157483" right="0.39370078740157483" top="0.47244094488188981" bottom="0.47244094488188981" header="0.31496062992125984" footer="0.31496062992125984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  <vt:lpstr>ESF!Área_de_impresión</vt:lpstr>
      <vt:lpstr>Memoria!Área_de_impresión</vt:lpstr>
      <vt:lpstr>'Notas a los Edos Financieros'!Área_de_impresión</vt:lpstr>
      <vt:lpstr>VHP!Área_de_impresión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2025-04-23T22:57:29Z</cp:lastPrinted>
  <dcterms:created xsi:type="dcterms:W3CDTF">2012-12-11T20:36:24Z</dcterms:created>
  <dcterms:modified xsi:type="dcterms:W3CDTF">2025-04-23T23:03:09Z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