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Cecceg\Desktop\Formatos\"/>
    </mc:Choice>
  </mc:AlternateContent>
  <xr:revisionPtr revIDLastSave="0" documentId="13_ncr:1_{867A0FA0-0A60-42C2-B2D4-9D09EB5B7111}" xr6:coauthVersionLast="36" xr6:coauthVersionMax="47" xr10:uidLastSave="{00000000-0000-0000-0000-000000000000}"/>
  <bookViews>
    <workbookView xWindow="-108" yWindow="-108" windowWidth="23256" windowHeight="1260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ACT!$A$1:$E$226</definedName>
    <definedName name="_xlnm.Print_Area" localSheetId="6">Conciliacion_Eg!$A$1:$C$52</definedName>
    <definedName name="_xlnm.Print_Area" localSheetId="4">EFE!$A$1:$E$150</definedName>
    <definedName name="_xlnm.Print_Area" localSheetId="2">ESF!$A$1:$J$183</definedName>
    <definedName name="_xlnm.Print_Area" localSheetId="7">Memoria!$A$1:$J$71</definedName>
    <definedName name="_xlnm.Print_Area" localSheetId="0">'Notas a los Edos Financieros'!$A$1:$D$55</definedName>
    <definedName name="_xlnm.Print_Titles" localSheetId="1">ACT!$92:$93</definedName>
    <definedName name="_xlnm.Print_Titles" localSheetId="4">EFE!$46:$47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8" l="1"/>
  <c r="C93" i="5"/>
  <c r="D93" i="5"/>
  <c r="D81" i="5"/>
  <c r="C81" i="5"/>
  <c r="D62" i="5"/>
  <c r="C62" i="5"/>
  <c r="D63" i="5"/>
  <c r="C63" i="5"/>
  <c r="D29" i="5"/>
  <c r="C29" i="5"/>
  <c r="C26" i="4"/>
  <c r="C167" i="2"/>
  <c r="E155" i="2"/>
  <c r="E144" i="2"/>
  <c r="E127" i="2"/>
  <c r="D110" i="2"/>
  <c r="C110" i="2"/>
  <c r="E98" i="2"/>
  <c r="E92" i="2"/>
  <c r="E56" i="2"/>
  <c r="D56" i="2"/>
  <c r="E64" i="2"/>
  <c r="D64" i="2"/>
  <c r="C64" i="2"/>
  <c r="C56" i="2"/>
  <c r="E50" i="2"/>
  <c r="E46" i="2"/>
  <c r="E41" i="2"/>
  <c r="E32" i="2"/>
  <c r="H15" i="2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C49" i="5" l="1"/>
  <c r="D49" i="5"/>
  <c r="C83" i="3" l="1"/>
  <c r="C81" i="3"/>
  <c r="C79" i="3"/>
  <c r="C73" i="3"/>
  <c r="C70" i="3"/>
  <c r="C64" i="3"/>
  <c r="C57" i="3" s="1"/>
  <c r="C58" i="3"/>
  <c r="C48" i="3"/>
  <c r="C39" i="3"/>
  <c r="C36" i="3"/>
  <c r="C30" i="3"/>
  <c r="C27" i="3"/>
  <c r="C21" i="3"/>
  <c r="C11" i="3"/>
  <c r="C69" i="3" l="1"/>
  <c r="C10" i="3"/>
  <c r="D47" i="5"/>
  <c r="D20" i="5"/>
  <c r="D8" i="5"/>
  <c r="C9" i="3" l="1"/>
  <c r="A3" i="8"/>
  <c r="A3" i="3"/>
  <c r="A3" i="2"/>
  <c r="E1" i="3"/>
  <c r="H3" i="8"/>
  <c r="H2" i="8"/>
  <c r="H1" i="8"/>
  <c r="A1" i="8"/>
  <c r="C31" i="7"/>
  <c r="C8" i="7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<sst xmlns="http://schemas.openxmlformats.org/spreadsheetml/2006/main" count="832" uniqueCount="588">
  <si>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</si>
  <si>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</si>
  <si>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</si>
  <si>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</si>
  <si>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</si>
  <si>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</si>
  <si>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</si>
  <si>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</si>
  <si>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</si>
  <si>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</si>
  <si>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</si>
  <si>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</si>
  <si>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</si>
  <si>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</si>
  <si>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</si>
  <si>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</si>
  <si>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</si>
  <si>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</si>
  <si>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</si>
  <si>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</si>
  <si>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</si>
  <si>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</si>
  <si>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</si>
  <si>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</si>
  <si>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</si>
  <si>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</si>
  <si>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</si>
  <si>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</si>
  <si>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</si>
  <si>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</si>
  <si>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</si>
  <si>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</si>
  <si>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</si>
  <si>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</si>
  <si>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</si>
  <si>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</si>
  <si>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</si>
  <si>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</si>
  <si>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</si>
  <si>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</si>
  <si>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</si>
  <si>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</si>
  <si>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</si>
  <si>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</si>
  <si>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</si>
  <si>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</si>
  <si>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</si>
  <si>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</si>
  <si>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</si>
  <si>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</si>
  <si>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</si>
  <si>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</si>
  <si>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</si>
  <si>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</si>
  <si>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</si>
  <si>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</si>
  <si>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</si>
  <si>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</si>
  <si>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</si>
  <si>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</si>
  <si>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</si>
  <si>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</si>
  <si>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</si>
  <si>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</si>
  <si>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</si>
  <si>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</si>
  <si>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</si>
  <si>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</si>
  <si>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</si>
  <si>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</si>
  <si>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</si>
  <si>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</si>
  <si>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</si>
  <si>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</si>
  <si>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</si>
  <si>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</si>
  <si>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</si>
  <si>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</si>
  <si>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</si>
  <si>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</si>
  <si>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</si>
  <si>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</si>
  <si>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</si>
  <si>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</si>
  <si>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</si>
  <si>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</si>
  <si>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</si>
  <si>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</si>
  <si>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</si>
  <si>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</si>
  <si>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</si>
  <si>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</si>
  <si>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</si>
  <si>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</si>
  <si>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</si>
  <si>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</si>
  <si>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</si>
  <si>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</si>
  <si>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</si>
  <si>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</si>
  <si>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</si>
  <si>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</si>
  <si>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</si>
  <si>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</si>
  <si>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</si>
  <si>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</si>
  <si>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</si>
  <si>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</si>
  <si>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</si>
  <si>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</si>
  <si>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</si>
  <si>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</si>
  <si>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</si>
  <si>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</si>
  <si>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</si>
  <si>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</si>
  <si>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</si>
  <si>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</si>
  <si>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</si>
  <si>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</si>
  <si>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</si>
  <si>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</si>
  <si>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</si>
  <si>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</si>
  <si>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</si>
  <si>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</si>
  <si>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</si>
  <si>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</si>
  <si>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</si>
  <si>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</si>
  <si>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</si>
  <si>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</si>
  <si>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</si>
  <si>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</si>
  <si>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</si>
  <si>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</si>
  <si>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</si>
  <si>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</si>
  <si>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</si>
  <si>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</si>
  <si>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</si>
  <si>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</si>
  <si>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</si>
  <si>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</si>
  <si>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</si>
  <si>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</si>
  <si>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</si>
  <si>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</si>
  <si>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</si>
  <si>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</si>
  <si>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</si>
  <si>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</si>
  <si>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</si>
  <si>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</si>
  <si>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</si>
  <si>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</si>
  <si>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</si>
  <si>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</si>
  <si>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</si>
  <si>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</si>
  <si>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</si>
  <si>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</si>
  <si>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</si>
  <si>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</si>
  <si>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</si>
  <si>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</si>
  <si>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</si>
  <si>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</si>
  <si>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</si>
  <si>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</si>
  <si>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</si>
  <si>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</si>
  <si>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</si>
  <si>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</si>
  <si>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</si>
  <si>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</si>
  <si>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</si>
  <si>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</si>
  <si>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</si>
  <si>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</si>
  <si>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</si>
  <si>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</si>
  <si>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</si>
  <si>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</si>
  <si>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</si>
  <si>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</si>
  <si>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</si>
  <si>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</si>
  <si>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</si>
  <si>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</si>
  <si>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</si>
  <si>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</si>
  <si>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</si>
  <si>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</si>
  <si>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</si>
  <si>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</si>
  <si>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</si>
  <si>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</si>
  <si>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</si>
  <si>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</si>
  <si>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</si>
  <si>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</si>
  <si>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</si>
  <si>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</si>
  <si>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</si>
  <si>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</si>
  <si>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</si>
  <si>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</si>
  <si>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</si>
  <si>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</si>
  <si>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</si>
  <si>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</si>
  <si>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</si>
  <si>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</si>
  <si>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</si>
  <si>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</si>
  <si>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</si>
  <si>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</si>
  <si>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</si>
  <si>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</si>
  <si>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</si>
  <si>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</si>
  <si>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</si>
  <si>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</si>
  <si>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</si>
  <si>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</si>
  <si>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</si>
  <si>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</si>
  <si>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</si>
  <si>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</si>
  <si>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</si>
  <si>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</si>
  <si>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</si>
  <si>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</si>
  <si>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</si>
  <si>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</si>
  <si>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</si>
  <si>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</si>
  <si>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</si>
  <si>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</si>
  <si>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</si>
  <si>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</si>
  <si>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</si>
  <si>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</si>
  <si>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</si>
  <si>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</si>
  <si>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</si>
  <si>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</si>
  <si>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</si>
  <si>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</si>
  <si>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</si>
  <si>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</si>
  <si>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</si>
  <si>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</si>
  <si>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</si>
  <si>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</si>
  <si>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</si>
  <si>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</si>
  <si>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</si>
  <si>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</si>
  <si>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</si>
  <si>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</si>
  <si>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</si>
  <si>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</si>
  <si>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</si>
  <si>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</si>
  <si>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</si>
  <si>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</si>
  <si>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</si>
  <si>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</si>
  <si>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</si>
  <si>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</si>
  <si>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</si>
  <si>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</si>
  <si>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</si>
  <si>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</si>
  <si>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</si>
  <si>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</si>
  <si>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</si>
  <si>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</si>
  <si>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</si>
  <si>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</si>
  <si>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</si>
  <si>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</si>
  <si>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</si>
  <si>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</si>
  <si>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</si>
  <si>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</si>
  <si>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</si>
  <si>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</si>
  <si>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</si>
  <si>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</si>
  <si>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</si>
  <si>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</si>
  <si>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</si>
  <si>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</si>
  <si>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</si>
  <si>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</si>
  <si>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</si>
  <si>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</si>
  <si>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</si>
  <si>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</si>
  <si>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</si>
  <si>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</si>
  <si>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</si>
  <si>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</si>
  <si>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</si>
  <si>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</si>
  <si>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</si>
  <si>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</si>
  <si>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</si>
  <si>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</si>
  <si>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</si>
  <si>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</si>
  <si>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</si>
  <si>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</si>
  <si>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</si>
  <si>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</si>
  <si>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</si>
  <si>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</si>
  <si>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</si>
  <si>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</si>
  <si>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</si>
  <si>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</si>
  <si>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</si>
  <si>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</si>
  <si>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</si>
  <si>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</si>
  <si>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</si>
  <si>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</si>
  <si>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</si>
  <si>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</si>
  <si>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</si>
  <si>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</si>
  <si>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</si>
  <si>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</si>
  <si>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</si>
  <si>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</si>
  <si>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</si>
  <si>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</si>
  <si>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</si>
  <si>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</si>
  <si>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</si>
  <si>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</si>
  <si>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</si>
  <si>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</si>
  <si>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</si>
  <si>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</si>
  <si>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</si>
  <si>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</si>
  <si>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</si>
  <si>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</si>
  <si>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</si>
  <si>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</si>
  <si>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</si>
  <si>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</si>
  <si>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</si>
  <si>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</si>
  <si>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</si>
  <si>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</si>
  <si>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</si>
  <si>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</si>
  <si>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</si>
  <si>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</si>
  <si>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</si>
  <si>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</si>
  <si>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</si>
  <si>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</si>
  <si>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</si>
  <si>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</si>
  <si>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</si>
  <si>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</si>
  <si>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</si>
  <si>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</si>
  <si>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</si>
  <si>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</si>
  <si>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</si>
  <si>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</si>
  <si>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</si>
  <si>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</si>
  <si>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</si>
  <si>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</si>
  <si>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</si>
  <si>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</si>
  <si>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</si>
  <si>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</si>
  <si>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</si>
  <si>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</si>
  <si>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</si>
  <si>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</si>
  <si>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</si>
  <si>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</si>
  <si>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</si>
  <si>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</si>
  <si>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</si>
  <si>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</si>
  <si>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</si>
  <si>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</si>
  <si>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</si>
  <si>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</si>
  <si>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</si>
  <si>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</si>
  <si>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</si>
  <si>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</si>
  <si>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</si>
  <si>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</si>
  <si>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</si>
  <si>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</si>
  <si>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</si>
  <si>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</si>
  <si>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</si>
  <si>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</si>
  <si>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</si>
  <si>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</si>
  <si>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</si>
  <si>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</si>
  <si>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</si>
  <si>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</si>
  <si>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</si>
  <si>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</si>
  <si>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</si>
  <si>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</si>
  <si>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</si>
  <si>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</si>
  <si>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</si>
  <si>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</si>
  <si>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</si>
  <si>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</si>
  <si>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</si>
  <si>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</si>
  <si>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</si>
  <si>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</si>
  <si>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</si>
  <si>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</si>
  <si>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</si>
  <si>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</si>
  <si>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</si>
  <si>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</si>
  <si>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</si>
  <si>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</si>
  <si>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</si>
  <si>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</si>
  <si>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</si>
  <si>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</si>
  <si>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</si>
  <si>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</si>
  <si>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</si>
  <si>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</si>
  <si>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</si>
  <si>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</si>
  <si>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</si>
  <si>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</si>
  <si>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</si>
  <si>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</si>
  <si>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</si>
  <si>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</si>
  <si>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</si>
  <si>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</si>
  <si>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</si>
  <si>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</si>
  <si>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</si>
  <si>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</si>
  <si>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</si>
  <si>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</si>
  <si>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</si>
  <si>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</si>
  <si>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</si>
  <si>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</si>
  <si>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</si>
  <si>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</si>
  <si>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</si>
  <si>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</si>
  <si>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</si>
  <si>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</si>
  <si>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</si>
  <si>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</si>
  <si>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</si>
  <si>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</si>
  <si>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</si>
  <si>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</si>
  <si>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</si>
  <si>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</si>
  <si>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</si>
  <si>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</si>
  <si>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</si>
  <si>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</si>
  <si>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</si>
  <si>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</si>
  <si>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</si>
  <si>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</si>
  <si>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</si>
  <si>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</si>
  <si>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</si>
  <si>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</si>
  <si>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</si>
  <si>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</si>
  <si>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</si>
  <si>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</si>
  <si>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</si>
  <si>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</si>
  <si>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</si>
  <si>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</si>
  <si>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</si>
  <si>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</si>
  <si>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</si>
  <si>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</si>
  <si>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</si>
  <si>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</si>
  <si>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</si>
  <si>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</si>
  <si>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</si>
  <si>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</si>
  <si>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</si>
  <si>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</si>
  <si>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</si>
  <si>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</si>
  <si>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</si>
  <si>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</si>
  <si>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</si>
  <si>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</si>
  <si>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</si>
  <si>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</si>
  <si>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</si>
  <si>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</si>
  <si>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</si>
  <si>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</si>
  <si>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</si>
  <si>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</si>
  <si>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</si>
  <si>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</si>
  <si>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</si>
  <si>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</si>
  <si>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</si>
  <si>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</si>
  <si>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</si>
  <si>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</si>
  <si>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</si>
  <si>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</si>
  <si>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</si>
  <si>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</si>
  <si>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</si>
  <si>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</si>
  <si>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</si>
  <si>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</si>
  <si>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</si>
  <si>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</si>
  <si>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</si>
  <si>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</si>
  <si>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</si>
  <si>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</si>
  <si>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</si>
  <si>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</si>
  <si>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</si>
  <si>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</si>
  <si>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</si>
  <si>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</si>
  <si>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</si>
  <si>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</si>
  <si>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</si>
  <si>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</si>
  <si>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</si>
  <si>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</si>
  <si>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</si>
  <si>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</si>
  <si>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</si>
  <si>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</si>
  <si>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</si>
  <si>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</si>
  <si>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</si>
  <si>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</si>
  <si>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</si>
  <si>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</si>
  <si>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</si>
  <si>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</si>
  <si>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</si>
  <si>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</si>
  <si>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</si>
  <si>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</si>
  <si>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</si>
  <si>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</si>
  <si>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</si>
  <si>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</si>
  <si>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</si>
  <si>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</si>
  <si>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</si>
  <si>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CENTRO DE EVALUACIÓN Y CONTROL DE CONFIANZA DEL ESTADO DE GUANAJUATO</t>
  </si>
  <si>
    <t>Del 1 de Enero al 31 de Marzo de 2026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</si>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</sst>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" fillId="0" borderId="1"/>
    <xf numFmtId="43" fontId="1" fillId="0" borderId="1" applyFont="0" applyFill="0" applyBorder="0" applyAlignment="0" applyProtection="0"/>
    <xf numFmtId="0" fontId="1" fillId="0" borderId="1"/>
    <xf numFmtId="0" fontId="15" fillId="0" borderId="1"/>
    <xf numFmtId="0" fontId="16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0" fontId="17" fillId="0" borderId="1"/>
    <xf numFmtId="0" fontId="17" fillId="0" borderId="1"/>
    <xf numFmtId="0" fontId="1" fillId="0" borderId="1"/>
    <xf numFmtId="0" fontId="18" fillId="0" borderId="1" applyNumberFormat="0" applyFill="0" applyBorder="0" applyAlignment="0" applyProtection="0"/>
    <xf numFmtId="0" fontId="17" fillId="0" borderId="1"/>
    <xf numFmtId="0" fontId="1" fillId="0" borderId="1"/>
    <xf numFmtId="9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19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/>
    </xf>
    <xf numFmtId="0" fontId="3" fillId="0" borderId="12" xfId="0" applyFont="1" applyBorder="1"/>
    <xf numFmtId="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4" fontId="3" fillId="0" borderId="12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4" fontId="8" fillId="0" borderId="12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0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0" borderId="0" xfId="0" applyFont="1"/>
    <xf numFmtId="0" fontId="3" fillId="0" borderId="1" xfId="0" applyFont="1" applyBorder="1"/>
    <xf numFmtId="0" fontId="1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10" fillId="5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49" fontId="3" fillId="0" borderId="11" xfId="0" applyNumberFormat="1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10" fontId="10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0" fontId="2" fillId="0" borderId="0" xfId="0" applyNumberFormat="1" applyFont="1" applyAlignment="1">
      <alignment horizontal="center" vertical="center"/>
    </xf>
    <xf numFmtId="4" fontId="11" fillId="0" borderId="1" xfId="13" applyNumberFormat="1" applyFont="1"/>
    <xf numFmtId="4" fontId="14" fillId="0" borderId="1" xfId="13" applyNumberFormat="1" applyFont="1"/>
    <xf numFmtId="10" fontId="14" fillId="0" borderId="1" xfId="13" applyNumberFormat="1" applyFont="1" applyAlignment="1">
      <alignment horizontal="center"/>
    </xf>
    <xf numFmtId="4" fontId="7" fillId="0" borderId="1" xfId="9" applyNumberFormat="1" applyFont="1"/>
    <xf numFmtId="4" fontId="8" fillId="0" borderId="1" xfId="9" applyNumberFormat="1" applyFont="1"/>
    <xf numFmtId="4" fontId="8" fillId="10" borderId="1" xfId="9" applyNumberFormat="1" applyFont="1" applyFill="1"/>
    <xf numFmtId="10" fontId="11" fillId="0" borderId="1" xfId="13" applyNumberFormat="1" applyFont="1" applyAlignment="1">
      <alignment horizontal="center"/>
    </xf>
    <xf numFmtId="0" fontId="8" fillId="0" borderId="1" xfId="9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" fontId="0" fillId="0" borderId="0" xfId="0" applyNumberFormat="1"/>
    <xf numFmtId="43" fontId="0" fillId="0" borderId="0" xfId="21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3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/>
    <xf numFmtId="0" fontId="7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1" xfId="0" applyFont="1" applyBorder="1"/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4" xfId="0" applyFont="1" applyBorder="1"/>
    <xf numFmtId="0" fontId="4" fillId="0" borderId="23" xfId="0" applyFont="1" applyBorder="1" applyAlignment="1">
      <alignment horizontal="center"/>
    </xf>
    <xf numFmtId="0" fontId="12" fillId="0" borderId="24" xfId="0" applyFont="1" applyBorder="1"/>
    <xf numFmtId="0" fontId="3" fillId="0" borderId="23" xfId="0" applyFont="1" applyBorder="1"/>
    <xf numFmtId="0" fontId="2" fillId="0" borderId="25" xfId="0" applyFont="1" applyBorder="1" applyAlignment="1">
      <alignment horizontal="center"/>
    </xf>
    <xf numFmtId="0" fontId="3" fillId="0" borderId="26" xfId="0" applyFont="1" applyBorder="1"/>
    <xf numFmtId="0" fontId="12" fillId="0" borderId="26" xfId="0" applyFont="1" applyBorder="1"/>
    <xf numFmtId="0" fontId="12" fillId="0" borderId="27" xfId="0" applyFont="1" applyBorder="1"/>
  </cellXfs>
  <cellStyles count="22">
    <cellStyle name="Hipervínculo 2" xfId="12" xr:uid="{00000000-0005-0000-0000-000031000000}"/>
    <cellStyle name="Millares" xfId="21" builtinId="3"/>
    <cellStyle name="Millares 2" xfId="2" xr:uid="{00000000-0005-0000-0000-000002000000}"/>
    <cellStyle name="Millares 2 2" xfId="16" xr:uid="{00000000-0005-0000-0000-000003000000}"/>
    <cellStyle name="Millares 2 3" xfId="17" xr:uid="{00000000-0005-0000-0000-000004000000}"/>
    <cellStyle name="Millares 3" xfId="20" xr:uid="{00000000-0005-0000-0000-000005000000}"/>
    <cellStyle name="Millares 4" xfId="18" xr:uid="{00000000-0005-0000-0000-000006000000}"/>
    <cellStyle name="Millares 5" xfId="19" xr:uid="{00000000-0005-0000-0000-000032000000}"/>
    <cellStyle name="Normal" xfId="0" builtinId="0"/>
    <cellStyle name="Normal 2" xfId="3" xr:uid="{00000000-0005-0000-0000-000008000000}"/>
    <cellStyle name="Normal 2 2" xfId="4" xr:uid="{00000000-0005-0000-0000-000009000000}"/>
    <cellStyle name="Normal 2 3" xfId="10" xr:uid="{00000000-0005-0000-0000-00000A000000}"/>
    <cellStyle name="Normal 3" xfId="9" xr:uid="{00000000-0005-0000-0000-00000B000000}"/>
    <cellStyle name="Normal 3 2" xfId="11" xr:uid="{00000000-0005-0000-0000-00000C000000}"/>
    <cellStyle name="Normal 3 2 2" xfId="14" xr:uid="{00000000-0005-0000-0000-00000D000000}"/>
    <cellStyle name="Normal 3 3" xfId="13" xr:uid="{00000000-0005-0000-0000-00000E000000}"/>
    <cellStyle name="Normal 4" xfId="5" xr:uid="{00000000-0005-0000-0000-00000F000000}"/>
    <cellStyle name="Normal 5" xfId="6" xr:uid="{00000000-0005-0000-0000-000010000000}"/>
    <cellStyle name="Normal 56" xfId="7" xr:uid="{00000000-0005-0000-0000-000011000000}"/>
    <cellStyle name="Normal 6" xfId="1" xr:uid="{00000000-0005-0000-0000-000038000000}"/>
    <cellStyle name="Porcentaje 2" xfId="8" xr:uid="{00000000-0005-0000-0000-000013000000}"/>
    <cellStyle name="Porcentaje 3" xfId="15" xr:uid="{00000000-0005-0000-0000-00004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48</xdr:row>
      <xdr:rowOff>182880</xdr:rowOff>
    </xdr:from>
    <xdr:to>
      <xdr:col>2</xdr:col>
      <xdr:colOff>29353</xdr:colOff>
      <xdr:row>54</xdr:row>
      <xdr:rowOff>141867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9E143E8-AD4A-4D4C-BB10-D2197E7D4B3F}"/>
            </a:ext>
          </a:extLst>
        </xdr:cNvPr>
        <xdr:cNvGrpSpPr/>
      </xdr:nvGrpSpPr>
      <xdr:grpSpPr>
        <a:xfrm>
          <a:off x="358140" y="6431280"/>
          <a:ext cx="5759593" cy="1101987"/>
          <a:chOff x="1601724" y="5821680"/>
          <a:chExt cx="3717361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852D45CB-3920-4CAF-8523-E744375A836B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77335EC3-C52F-4B30-AEF6-195FBA0A2749}"/>
              </a:ext>
            </a:extLst>
          </xdr:cNvPr>
          <xdr:cNvSpPr txBox="1"/>
        </xdr:nvSpPr>
        <xdr:spPr>
          <a:xfrm>
            <a:off x="3830998" y="5821680"/>
            <a:ext cx="1488087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Saldivar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218</xdr:row>
      <xdr:rowOff>137160</xdr:rowOff>
    </xdr:from>
    <xdr:to>
      <xdr:col>2</xdr:col>
      <xdr:colOff>684673</xdr:colOff>
      <xdr:row>224</xdr:row>
      <xdr:rowOff>96147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9C14B46-7C24-453C-A366-994ECCAAB684}"/>
            </a:ext>
          </a:extLst>
        </xdr:cNvPr>
        <xdr:cNvGrpSpPr/>
      </xdr:nvGrpSpPr>
      <xdr:grpSpPr>
        <a:xfrm>
          <a:off x="739140" y="41125140"/>
          <a:ext cx="5630053" cy="1056267"/>
          <a:chOff x="1601724" y="5821680"/>
          <a:chExt cx="3717361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5565926C-4E4B-421D-B17A-5F718EC45598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97ADAF6-F8F2-4C46-8328-41061398C318}"/>
              </a:ext>
            </a:extLst>
          </xdr:cNvPr>
          <xdr:cNvSpPr txBox="1"/>
        </xdr:nvSpPr>
        <xdr:spPr>
          <a:xfrm>
            <a:off x="3830998" y="5821680"/>
            <a:ext cx="1488087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Saldivar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177</xdr:row>
      <xdr:rowOff>0</xdr:rowOff>
    </xdr:from>
    <xdr:to>
      <xdr:col>3</xdr:col>
      <xdr:colOff>1150620</xdr:colOff>
      <xdr:row>183</xdr:row>
      <xdr:rowOff>7620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D82A1A6-A570-4332-9606-8AA230C32767}"/>
            </a:ext>
          </a:extLst>
        </xdr:cNvPr>
        <xdr:cNvGrpSpPr/>
      </xdr:nvGrpSpPr>
      <xdr:grpSpPr>
        <a:xfrm>
          <a:off x="685800" y="32445960"/>
          <a:ext cx="6492240" cy="1104900"/>
          <a:chOff x="1601724" y="5821680"/>
          <a:chExt cx="3717361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9BE0AA13-33C6-4BFF-937F-05FA6B27A7A8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929D641-C76A-44B6-8609-51B8ABF36CBA}"/>
              </a:ext>
            </a:extLst>
          </xdr:cNvPr>
          <xdr:cNvSpPr txBox="1"/>
        </xdr:nvSpPr>
        <xdr:spPr>
          <a:xfrm>
            <a:off x="3830998" y="5821680"/>
            <a:ext cx="1488087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Saldivar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662940</xdr:colOff>
      <xdr:row>35</xdr:row>
      <xdr:rowOff>7621</xdr:rowOff>
    </xdr:from>
    <xdr:to>
      <xdr:col>3</xdr:col>
      <xdr:colOff>182880</xdr:colOff>
      <xdr:row>40</xdr:row>
      <xdr:rowOff>91441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F07BECE-3D33-4C65-8841-DD2C1AF43138}"/>
            </a:ext>
          </a:extLst>
        </xdr:cNvPr>
        <xdr:cNvGrpSpPr/>
      </xdr:nvGrpSpPr>
      <xdr:grpSpPr>
        <a:xfrm>
          <a:off x="662940" y="6598921"/>
          <a:ext cx="5074920" cy="998220"/>
          <a:chOff x="1601724" y="5821680"/>
          <a:chExt cx="3717361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F28AFD81-94DD-4140-A952-60B1B0FDCE71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B04B99DD-A8D8-4004-AC5F-0E24BFE4D45E}"/>
              </a:ext>
            </a:extLst>
          </xdr:cNvPr>
          <xdr:cNvSpPr txBox="1"/>
        </xdr:nvSpPr>
        <xdr:spPr>
          <a:xfrm>
            <a:off x="3830998" y="5821680"/>
            <a:ext cx="1488087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Saldivar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144</xdr:row>
      <xdr:rowOff>45720</xdr:rowOff>
    </xdr:from>
    <xdr:to>
      <xdr:col>2</xdr:col>
      <xdr:colOff>753253</xdr:colOff>
      <xdr:row>150</xdr:row>
      <xdr:rowOff>4707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027B50B-8681-453E-A6F8-8CCB412F4EC7}"/>
            </a:ext>
          </a:extLst>
        </xdr:cNvPr>
        <xdr:cNvGrpSpPr/>
      </xdr:nvGrpSpPr>
      <xdr:grpSpPr>
        <a:xfrm>
          <a:off x="807720" y="26380440"/>
          <a:ext cx="5569093" cy="1056267"/>
          <a:chOff x="1601724" y="5821680"/>
          <a:chExt cx="3717361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B165D406-C203-4471-8672-B8986E919236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26823F8-9368-4EBA-8F77-7888AED04347}"/>
              </a:ext>
            </a:extLst>
          </xdr:cNvPr>
          <xdr:cNvSpPr txBox="1"/>
        </xdr:nvSpPr>
        <xdr:spPr>
          <a:xfrm>
            <a:off x="3830998" y="5821680"/>
            <a:ext cx="1488087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Saldivar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25</xdr:row>
      <xdr:rowOff>152400</xdr:rowOff>
    </xdr:from>
    <xdr:to>
      <xdr:col>2</xdr:col>
      <xdr:colOff>539893</xdr:colOff>
      <xdr:row>31</xdr:row>
      <xdr:rowOff>111387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39DDF6F-4735-4721-A5F3-3182D93EC06E}"/>
            </a:ext>
          </a:extLst>
        </xdr:cNvPr>
        <xdr:cNvGrpSpPr/>
      </xdr:nvGrpSpPr>
      <xdr:grpSpPr>
        <a:xfrm>
          <a:off x="182880" y="4846320"/>
          <a:ext cx="4959493" cy="1056267"/>
          <a:chOff x="1601724" y="5821680"/>
          <a:chExt cx="3717361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8F683495-6DCF-4E36-95E2-36F43851AA0B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49E10B2-DA6C-456D-B493-911E9E3D3BC6}"/>
              </a:ext>
            </a:extLst>
          </xdr:cNvPr>
          <xdr:cNvSpPr txBox="1"/>
        </xdr:nvSpPr>
        <xdr:spPr>
          <a:xfrm>
            <a:off x="3830998" y="5821680"/>
            <a:ext cx="1488087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Saldivar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46</xdr:row>
      <xdr:rowOff>45720</xdr:rowOff>
    </xdr:from>
    <xdr:to>
      <xdr:col>2</xdr:col>
      <xdr:colOff>562753</xdr:colOff>
      <xdr:row>52</xdr:row>
      <xdr:rowOff>4707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B2B4B35-1C1B-4CDF-A7F6-5A4D6431B6DF}"/>
            </a:ext>
          </a:extLst>
        </xdr:cNvPr>
        <xdr:cNvGrpSpPr/>
      </xdr:nvGrpSpPr>
      <xdr:grpSpPr>
        <a:xfrm>
          <a:off x="251460" y="8610600"/>
          <a:ext cx="4890913" cy="1056267"/>
          <a:chOff x="1601724" y="5821680"/>
          <a:chExt cx="3717361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EF311CB-2EEC-4DCA-978C-287C18AB106B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F5F88895-DF85-4D3A-8A53-DD7B4F8CC2B1}"/>
              </a:ext>
            </a:extLst>
          </xdr:cNvPr>
          <xdr:cNvSpPr txBox="1"/>
        </xdr:nvSpPr>
        <xdr:spPr>
          <a:xfrm>
            <a:off x="3830998" y="5821680"/>
            <a:ext cx="1488087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Saldivar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868680</xdr:colOff>
      <xdr:row>64</xdr:row>
      <xdr:rowOff>83820</xdr:rowOff>
    </xdr:from>
    <xdr:to>
      <xdr:col>2</xdr:col>
      <xdr:colOff>616093</xdr:colOff>
      <xdr:row>70</xdr:row>
      <xdr:rowOff>42807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00390D4-6C76-4AB8-9546-B3E8702D5C66}"/>
            </a:ext>
          </a:extLst>
        </xdr:cNvPr>
        <xdr:cNvGrpSpPr/>
      </xdr:nvGrpSpPr>
      <xdr:grpSpPr>
        <a:xfrm>
          <a:off x="868680" y="8397240"/>
          <a:ext cx="4974733" cy="736227"/>
          <a:chOff x="1601724" y="5821680"/>
          <a:chExt cx="3717361" cy="307855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FE0E38AD-7F0C-44B8-AAB4-DEF493F99B3D}"/>
              </a:ext>
            </a:extLst>
          </xdr:cNvPr>
          <xdr:cNvSpPr txBox="1"/>
        </xdr:nvSpPr>
        <xdr:spPr>
          <a:xfrm>
            <a:off x="1601724" y="5821680"/>
            <a:ext cx="1447460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eaLnBrk="1" fontAlgn="auto" latinLnBrk="0" hangingPunct="1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Revisó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C.P Carlos Pineda Gómez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de Administración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73A31D2-81DF-41CA-BD98-EE41A394B8E5}"/>
              </a:ext>
            </a:extLst>
          </xdr:cNvPr>
          <xdr:cNvSpPr txBox="1"/>
        </xdr:nvSpPr>
        <xdr:spPr>
          <a:xfrm>
            <a:off x="3830998" y="5821680"/>
            <a:ext cx="1488087" cy="3078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  <a:effectLst/>
          <a:extLs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_________________________________</a:t>
            </a:r>
            <a:endParaRPr lang="es-MX" sz="800">
              <a:effectLst/>
            </a:endParaRPr>
          </a:p>
          <a:p>
            <a:pPr algn="ctr"/>
            <a:r>
              <a:rPr lang="es-MX" sz="800">
                <a:latin typeface="Arial" panose="020B0604020202020204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Lic. José Gustavo Saldivar Bautista 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Director General</a:t>
            </a:r>
          </a:p>
          <a:p>
            <a:pPr algn="ctr"/>
            <a:r>
              <a:rPr lang="es-MX" sz="800">
                <a:latin typeface="Arial" panose="020B0604020202020204" pitchFamily="34" charset="0"/>
              </a:rPr>
              <a:t>CECC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5"/>
  <sheetViews>
    <sheetView zoomScaleNormal="100" workbookViewId="0">
      <selection sqref="A1:D43"/>
    </sheetView>
  </sheetViews>
  <sheetFormatPr baseColWidth="10" defaultColWidth="14.44140625" defaultRowHeight="15" customHeight="1" x14ac:dyDescent="0.2"/>
  <cols>
    <col min="1" max="1" width="14.88671875" style="63" customWidth="1"/>
    <col min="2" max="2" width="73.88671875" style="63" customWidth="1"/>
    <col min="3" max="26" width="12.88671875" style="63" customWidth="1"/>
    <col min="27" max="16384" width="14.44140625" style="63"/>
  </cols>
  <sheetData>
    <row r="1" spans="1:5" ht="11.25" customHeight="1" x14ac:dyDescent="0.2">
      <c r="A1" s="136" t="s">
        <v>585</v>
      </c>
      <c r="B1" s="137"/>
      <c r="C1" s="138" t="s">
        <v>0</v>
      </c>
      <c r="D1" s="139">
        <v>2026</v>
      </c>
      <c r="E1" s="65"/>
    </row>
    <row r="2" spans="1:5" ht="11.25" customHeight="1" x14ac:dyDescent="0.2">
      <c r="A2" s="140" t="s">
        <v>1</v>
      </c>
      <c r="B2" s="114"/>
      <c r="C2" s="42" t="s">
        <v>2</v>
      </c>
      <c r="D2" s="141" t="s">
        <v>587</v>
      </c>
      <c r="E2" s="65"/>
    </row>
    <row r="3" spans="1:5" ht="11.25" customHeight="1" x14ac:dyDescent="0.2">
      <c r="A3" s="140" t="s">
        <v>586</v>
      </c>
      <c r="B3" s="114"/>
      <c r="C3" s="42" t="s">
        <v>3</v>
      </c>
      <c r="D3" s="141">
        <v>1</v>
      </c>
      <c r="E3" s="65"/>
    </row>
    <row r="4" spans="1:5" ht="11.25" customHeight="1" x14ac:dyDescent="0.2">
      <c r="A4" s="140" t="s">
        <v>4</v>
      </c>
      <c r="B4" s="114"/>
      <c r="C4" s="106"/>
      <c r="D4" s="141"/>
      <c r="E4" s="65"/>
    </row>
    <row r="5" spans="1:5" ht="15" customHeight="1" x14ac:dyDescent="0.2">
      <c r="A5" s="142" t="s">
        <v>5</v>
      </c>
      <c r="B5" s="115" t="s">
        <v>6</v>
      </c>
      <c r="C5" s="115"/>
      <c r="D5" s="143"/>
      <c r="E5" s="65"/>
    </row>
    <row r="6" spans="1:5" ht="9.75" customHeight="1" x14ac:dyDescent="0.2">
      <c r="A6" s="144"/>
      <c r="B6" s="109"/>
      <c r="C6" s="109"/>
      <c r="D6" s="145"/>
      <c r="E6" s="65"/>
    </row>
    <row r="7" spans="1:5" ht="9.75" customHeight="1" x14ac:dyDescent="0.2">
      <c r="A7" s="144"/>
      <c r="B7" s="110" t="s">
        <v>7</v>
      </c>
      <c r="C7" s="110"/>
      <c r="D7" s="146"/>
      <c r="E7" s="65"/>
    </row>
    <row r="8" spans="1:5" ht="9.75" customHeight="1" x14ac:dyDescent="0.2">
      <c r="A8" s="144"/>
      <c r="B8" s="105"/>
      <c r="C8" s="64"/>
      <c r="D8" s="147"/>
      <c r="E8" s="65"/>
    </row>
    <row r="9" spans="1:5" ht="9.75" customHeight="1" x14ac:dyDescent="0.2">
      <c r="A9" s="144"/>
      <c r="B9" s="66" t="s">
        <v>8</v>
      </c>
      <c r="C9" s="64"/>
      <c r="D9" s="147"/>
      <c r="E9" s="65"/>
    </row>
    <row r="10" spans="1:5" ht="9.75" customHeight="1" x14ac:dyDescent="0.2">
      <c r="A10" s="148" t="s">
        <v>9</v>
      </c>
      <c r="B10" s="64" t="s">
        <v>10</v>
      </c>
      <c r="C10" s="64"/>
      <c r="D10" s="147"/>
      <c r="E10" s="65"/>
    </row>
    <row r="11" spans="1:5" ht="9.75" customHeight="1" x14ac:dyDescent="0.2">
      <c r="A11" s="148" t="s">
        <v>11</v>
      </c>
      <c r="B11" s="64" t="s">
        <v>12</v>
      </c>
      <c r="C11" s="64"/>
      <c r="D11" s="147"/>
      <c r="E11" s="65"/>
    </row>
    <row r="12" spans="1:5" ht="9.75" customHeight="1" x14ac:dyDescent="0.2">
      <c r="A12" s="148" t="s">
        <v>13</v>
      </c>
      <c r="B12" s="64" t="s">
        <v>14</v>
      </c>
      <c r="C12" s="64"/>
      <c r="D12" s="147"/>
      <c r="E12" s="65"/>
    </row>
    <row r="13" spans="1:5" ht="9.75" customHeight="1" x14ac:dyDescent="0.2">
      <c r="A13" s="148" t="s">
        <v>15</v>
      </c>
      <c r="B13" s="64" t="s">
        <v>16</v>
      </c>
      <c r="C13" s="64"/>
      <c r="D13" s="147"/>
      <c r="E13" s="65"/>
    </row>
    <row r="14" spans="1:5" ht="9.75" customHeight="1" x14ac:dyDescent="0.2">
      <c r="A14" s="148" t="s">
        <v>17</v>
      </c>
      <c r="B14" s="64" t="s">
        <v>18</v>
      </c>
      <c r="C14" s="64"/>
      <c r="D14" s="147"/>
      <c r="E14" s="65"/>
    </row>
    <row r="15" spans="1:5" ht="9.75" customHeight="1" x14ac:dyDescent="0.2">
      <c r="A15" s="148" t="s">
        <v>19</v>
      </c>
      <c r="B15" s="64" t="s">
        <v>20</v>
      </c>
      <c r="C15" s="64"/>
      <c r="D15" s="147"/>
      <c r="E15" s="65"/>
    </row>
    <row r="16" spans="1:5" ht="9.75" customHeight="1" x14ac:dyDescent="0.2">
      <c r="A16" s="148" t="s">
        <v>21</v>
      </c>
      <c r="B16" s="64" t="s">
        <v>22</v>
      </c>
      <c r="C16" s="64"/>
      <c r="D16" s="147"/>
      <c r="E16" s="65"/>
    </row>
    <row r="17" spans="1:5" ht="9.75" customHeight="1" x14ac:dyDescent="0.2">
      <c r="A17" s="148" t="s">
        <v>23</v>
      </c>
      <c r="B17" s="64" t="s">
        <v>24</v>
      </c>
      <c r="C17" s="65"/>
      <c r="D17" s="149"/>
      <c r="E17" s="65"/>
    </row>
    <row r="18" spans="1:5" ht="9.75" customHeight="1" x14ac:dyDescent="0.2">
      <c r="A18" s="148" t="s">
        <v>25</v>
      </c>
      <c r="B18" s="64" t="s">
        <v>26</v>
      </c>
      <c r="C18" s="65"/>
      <c r="D18" s="149"/>
      <c r="E18" s="65"/>
    </row>
    <row r="19" spans="1:5" ht="9.75" customHeight="1" x14ac:dyDescent="0.2">
      <c r="A19" s="148" t="s">
        <v>27</v>
      </c>
      <c r="B19" s="64" t="s">
        <v>28</v>
      </c>
      <c r="C19" s="65"/>
      <c r="D19" s="149"/>
      <c r="E19" s="65"/>
    </row>
    <row r="20" spans="1:5" ht="9.75" customHeight="1" x14ac:dyDescent="0.2">
      <c r="A20" s="148" t="s">
        <v>29</v>
      </c>
      <c r="B20" s="64" t="s">
        <v>30</v>
      </c>
      <c r="C20" s="65"/>
      <c r="D20" s="149"/>
      <c r="E20" s="65"/>
    </row>
    <row r="21" spans="1:5" ht="9.75" customHeight="1" x14ac:dyDescent="0.2">
      <c r="A21" s="148" t="s">
        <v>31</v>
      </c>
      <c r="B21" s="64" t="s">
        <v>32</v>
      </c>
      <c r="C21" s="65"/>
      <c r="D21" s="149"/>
      <c r="E21" s="65"/>
    </row>
    <row r="22" spans="1:5" ht="9.75" customHeight="1" x14ac:dyDescent="0.2">
      <c r="A22" s="148" t="s">
        <v>33</v>
      </c>
      <c r="B22" s="64" t="s">
        <v>34</v>
      </c>
      <c r="C22" s="65"/>
      <c r="D22" s="149"/>
      <c r="E22" s="65"/>
    </row>
    <row r="23" spans="1:5" ht="9.75" customHeight="1" x14ac:dyDescent="0.2">
      <c r="A23" s="148" t="s">
        <v>35</v>
      </c>
      <c r="B23" s="64" t="s">
        <v>36</v>
      </c>
      <c r="C23" s="65"/>
      <c r="D23" s="149"/>
      <c r="E23" s="65"/>
    </row>
    <row r="24" spans="1:5" ht="9.75" customHeight="1" x14ac:dyDescent="0.2">
      <c r="A24" s="148" t="s">
        <v>37</v>
      </c>
      <c r="B24" s="64" t="s">
        <v>38</v>
      </c>
      <c r="C24" s="65"/>
      <c r="D24" s="149"/>
      <c r="E24" s="65"/>
    </row>
    <row r="25" spans="1:5" ht="9.75" customHeight="1" x14ac:dyDescent="0.2">
      <c r="A25" s="148" t="s">
        <v>39</v>
      </c>
      <c r="B25" s="64" t="s">
        <v>40</v>
      </c>
      <c r="C25" s="65"/>
      <c r="D25" s="149"/>
      <c r="E25" s="65"/>
    </row>
    <row r="26" spans="1:5" ht="9.75" customHeight="1" x14ac:dyDescent="0.2">
      <c r="A26" s="148" t="s">
        <v>41</v>
      </c>
      <c r="B26" s="64" t="s">
        <v>42</v>
      </c>
      <c r="C26" s="65"/>
      <c r="D26" s="149"/>
      <c r="E26" s="65"/>
    </row>
    <row r="27" spans="1:5" ht="9.75" customHeight="1" x14ac:dyDescent="0.2">
      <c r="A27" s="148" t="s">
        <v>43</v>
      </c>
      <c r="B27" s="64" t="s">
        <v>44</v>
      </c>
      <c r="C27" s="65"/>
      <c r="D27" s="149"/>
      <c r="E27" s="65"/>
    </row>
    <row r="28" spans="1:5" ht="9.75" customHeight="1" x14ac:dyDescent="0.2">
      <c r="A28" s="148" t="s">
        <v>45</v>
      </c>
      <c r="B28" s="64" t="s">
        <v>46</v>
      </c>
      <c r="C28" s="65"/>
      <c r="D28" s="149"/>
      <c r="E28" s="65"/>
    </row>
    <row r="29" spans="1:5" ht="9.75" customHeight="1" x14ac:dyDescent="0.2">
      <c r="A29" s="148" t="s">
        <v>47</v>
      </c>
      <c r="B29" s="64" t="s">
        <v>48</v>
      </c>
      <c r="C29" s="65"/>
      <c r="D29" s="149"/>
      <c r="E29" s="65"/>
    </row>
    <row r="30" spans="1:5" ht="9.75" customHeight="1" x14ac:dyDescent="0.2">
      <c r="A30" s="148" t="s">
        <v>49</v>
      </c>
      <c r="B30" s="64" t="s">
        <v>50</v>
      </c>
      <c r="C30" s="65"/>
      <c r="D30" s="149"/>
      <c r="E30" s="65"/>
    </row>
    <row r="31" spans="1:5" ht="9.75" customHeight="1" x14ac:dyDescent="0.2">
      <c r="A31" s="148" t="s">
        <v>51</v>
      </c>
      <c r="B31" s="64" t="s">
        <v>52</v>
      </c>
      <c r="C31" s="65"/>
      <c r="D31" s="149"/>
      <c r="E31" s="65"/>
    </row>
    <row r="32" spans="1:5" ht="9.75" customHeight="1" x14ac:dyDescent="0.2">
      <c r="A32" s="148" t="s">
        <v>53</v>
      </c>
      <c r="B32" s="64" t="s">
        <v>54</v>
      </c>
      <c r="C32" s="65"/>
      <c r="D32" s="149"/>
      <c r="E32" s="65"/>
    </row>
    <row r="33" spans="1:5" s="1" customFormat="1" ht="9.75" customHeight="1" x14ac:dyDescent="0.2">
      <c r="A33" s="150"/>
      <c r="B33" s="64"/>
      <c r="C33" s="64"/>
      <c r="D33" s="147"/>
      <c r="E33" s="64"/>
    </row>
    <row r="34" spans="1:5" s="1" customFormat="1" ht="9.75" customHeight="1" x14ac:dyDescent="0.2">
      <c r="A34" s="150"/>
      <c r="B34" s="64"/>
      <c r="C34" s="64"/>
      <c r="D34" s="147"/>
      <c r="E34" s="64"/>
    </row>
    <row r="35" spans="1:5" ht="9.75" customHeight="1" x14ac:dyDescent="0.2">
      <c r="A35" s="148" t="s">
        <v>55</v>
      </c>
      <c r="B35" s="67" t="s">
        <v>56</v>
      </c>
      <c r="C35" s="65"/>
      <c r="D35" s="149"/>
      <c r="E35" s="65"/>
    </row>
    <row r="36" spans="1:5" ht="9.75" customHeight="1" x14ac:dyDescent="0.2">
      <c r="A36" s="148" t="s">
        <v>57</v>
      </c>
      <c r="B36" s="67" t="s">
        <v>58</v>
      </c>
      <c r="C36" s="65"/>
      <c r="D36" s="149"/>
      <c r="E36" s="65"/>
    </row>
    <row r="37" spans="1:5" ht="9.75" customHeight="1" x14ac:dyDescent="0.2">
      <c r="A37" s="144"/>
      <c r="B37" s="64"/>
      <c r="C37" s="65"/>
      <c r="D37" s="149"/>
      <c r="E37" s="65"/>
    </row>
    <row r="38" spans="1:5" ht="9.75" customHeight="1" x14ac:dyDescent="0.2">
      <c r="A38" s="144"/>
      <c r="B38" s="105" t="s">
        <v>59</v>
      </c>
      <c r="C38" s="65"/>
      <c r="D38" s="149"/>
      <c r="E38" s="65"/>
    </row>
    <row r="39" spans="1:5" ht="9.75" customHeight="1" x14ac:dyDescent="0.2">
      <c r="A39" s="144" t="s">
        <v>60</v>
      </c>
      <c r="B39" s="67" t="s">
        <v>61</v>
      </c>
      <c r="C39" s="65"/>
      <c r="D39" s="149"/>
      <c r="E39" s="65"/>
    </row>
    <row r="40" spans="1:5" ht="9.75" customHeight="1" x14ac:dyDescent="0.2">
      <c r="A40" s="144"/>
      <c r="B40" s="67" t="s">
        <v>62</v>
      </c>
      <c r="C40" s="65"/>
      <c r="D40" s="149"/>
      <c r="E40" s="65"/>
    </row>
    <row r="41" spans="1:5" ht="14.25" customHeight="1" x14ac:dyDescent="0.2">
      <c r="A41" s="144"/>
      <c r="B41" s="68" t="s">
        <v>63</v>
      </c>
      <c r="C41" s="65"/>
      <c r="D41" s="149"/>
      <c r="E41" s="65"/>
    </row>
    <row r="42" spans="1:5" ht="9.75" customHeight="1" x14ac:dyDescent="0.2">
      <c r="A42" s="144"/>
      <c r="B42" s="68" t="s">
        <v>64</v>
      </c>
      <c r="C42" s="65"/>
      <c r="D42" s="149"/>
      <c r="E42" s="65"/>
    </row>
    <row r="43" spans="1:5" ht="9.75" customHeight="1" x14ac:dyDescent="0.2">
      <c r="A43" s="151"/>
      <c r="B43" s="152"/>
      <c r="C43" s="153"/>
      <c r="D43" s="154"/>
      <c r="E43" s="65"/>
    </row>
    <row r="44" spans="1:5" ht="9.75" customHeight="1" x14ac:dyDescent="0.2">
      <c r="A44" s="64"/>
      <c r="B44" s="64"/>
      <c r="C44" s="65"/>
      <c r="D44" s="65"/>
    </row>
    <row r="45" spans="1:5" ht="10.199999999999999" x14ac:dyDescent="0.2">
      <c r="A45" s="111" t="s">
        <v>65</v>
      </c>
      <c r="B45" s="111"/>
      <c r="C45" s="111"/>
      <c r="D45" s="111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disablePrompts="1"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topLeftCell="A194" zoomScaleNormal="100" workbookViewId="0">
      <selection activeCell="B219" sqref="B219"/>
    </sheetView>
  </sheetViews>
  <sheetFormatPr baseColWidth="10" defaultColWidth="14.44140625" defaultRowHeight="14.4" x14ac:dyDescent="0.3"/>
  <cols>
    <col min="1" max="1" width="10" style="69" customWidth="1"/>
    <col min="2" max="2" width="72.88671875" style="69" customWidth="1"/>
    <col min="3" max="3" width="15.88671875" style="69" customWidth="1"/>
    <col min="4" max="4" width="11.109375" style="69" customWidth="1"/>
    <col min="5" max="5" width="16" style="69" customWidth="1"/>
    <col min="6" max="26" width="9.109375" style="69" customWidth="1"/>
    <col min="27" max="16384" width="14.44140625" style="69"/>
  </cols>
  <sheetData>
    <row r="1" spans="1:5" x14ac:dyDescent="0.3">
      <c r="A1" s="117" t="str">
        <f>'Notas a los Edos Financieros'!A1</f>
        <v>CENTRO DE EVALUACIÓN Y CONTROL DE CONFIANZA DEL ESTADO DE GUANAJUATO</v>
      </c>
      <c r="B1" s="118"/>
      <c r="C1" s="118"/>
      <c r="D1" s="45" t="s">
        <v>0</v>
      </c>
      <c r="E1" s="62">
        <f>'Notas a los Edos Financieros'!D1</f>
        <v>2026</v>
      </c>
    </row>
    <row r="2" spans="1:5" x14ac:dyDescent="0.3">
      <c r="A2" s="117" t="s">
        <v>66</v>
      </c>
      <c r="B2" s="118"/>
      <c r="C2" s="118"/>
      <c r="D2" s="45" t="s">
        <v>2</v>
      </c>
      <c r="E2" s="62" t="str">
        <f>'Notas a los Edos Financieros'!D2</f>
        <v>Trimestral</v>
      </c>
    </row>
    <row r="3" spans="1:5" x14ac:dyDescent="0.3">
      <c r="A3" s="117" t="str">
        <f>'Notas a los Edos Financieros'!A3</f>
        <v>Del 1 de Enero al 31 de Marzo de 2026</v>
      </c>
      <c r="B3" s="118"/>
      <c r="C3" s="118"/>
      <c r="D3" s="45" t="s">
        <v>3</v>
      </c>
      <c r="E3" s="62">
        <f>'Notas a los Edos Financieros'!D3</f>
        <v>1</v>
      </c>
    </row>
    <row r="4" spans="1:5" x14ac:dyDescent="0.3">
      <c r="A4" s="117" t="s">
        <v>4</v>
      </c>
      <c r="B4" s="118"/>
      <c r="C4" s="118"/>
      <c r="D4" s="46"/>
      <c r="E4" s="46"/>
    </row>
    <row r="5" spans="1:5" x14ac:dyDescent="0.3">
      <c r="A5" s="119" t="s">
        <v>67</v>
      </c>
      <c r="B5" s="119"/>
      <c r="C5" s="119"/>
      <c r="D5" s="119"/>
      <c r="E5" s="119"/>
    </row>
    <row r="6" spans="1:5" x14ac:dyDescent="0.3">
      <c r="A6" s="70"/>
      <c r="B6" s="70"/>
      <c r="C6" s="70"/>
      <c r="D6" s="86"/>
      <c r="E6" s="70"/>
    </row>
    <row r="7" spans="1:5" x14ac:dyDescent="0.3">
      <c r="A7" s="116" t="s">
        <v>68</v>
      </c>
      <c r="B7" s="116"/>
      <c r="C7" s="116"/>
      <c r="D7" s="116"/>
      <c r="E7" s="116"/>
    </row>
    <row r="8" spans="1:5" x14ac:dyDescent="0.3">
      <c r="A8" s="74" t="s">
        <v>69</v>
      </c>
      <c r="B8" s="74" t="s">
        <v>70</v>
      </c>
      <c r="C8" s="56" t="s">
        <v>71</v>
      </c>
      <c r="D8" s="87" t="s">
        <v>72</v>
      </c>
      <c r="E8" s="56" t="s">
        <v>73</v>
      </c>
    </row>
    <row r="9" spans="1:5" x14ac:dyDescent="0.3">
      <c r="A9" s="5">
        <v>4000</v>
      </c>
      <c r="B9" s="88" t="s">
        <v>10</v>
      </c>
      <c r="C9" s="89">
        <f>SUM(C10+C57+C69)</f>
        <v>32495484.140000001</v>
      </c>
      <c r="D9" s="96">
        <v>1</v>
      </c>
      <c r="E9" s="70"/>
    </row>
    <row r="10" spans="1:5" x14ac:dyDescent="0.3">
      <c r="A10" s="5">
        <v>4100</v>
      </c>
      <c r="B10" s="88" t="s">
        <v>74</v>
      </c>
      <c r="C10" s="89">
        <f>SUM(C11+C21+C27+C30+C36+C39+C48)</f>
        <v>7987183.4299999997</v>
      </c>
      <c r="D10" s="96">
        <f>C10/$C$9</f>
        <v>0.2457936430671071</v>
      </c>
      <c r="E10" s="70"/>
    </row>
    <row r="11" spans="1:5" x14ac:dyDescent="0.3">
      <c r="A11" s="5">
        <v>4110</v>
      </c>
      <c r="B11" s="88" t="s">
        <v>75</v>
      </c>
      <c r="C11" s="89">
        <f>SUM(C12:C20)</f>
        <v>0</v>
      </c>
      <c r="D11" s="96">
        <f>C11/$C$9</f>
        <v>0</v>
      </c>
      <c r="E11" s="70"/>
    </row>
    <row r="12" spans="1:5" x14ac:dyDescent="0.3">
      <c r="A12" s="6">
        <v>4111</v>
      </c>
      <c r="B12" s="75" t="s">
        <v>76</v>
      </c>
      <c r="C12" s="91">
        <v>0</v>
      </c>
      <c r="D12" s="90">
        <f>C12/$C$9</f>
        <v>0</v>
      </c>
      <c r="E12" s="70"/>
    </row>
    <row r="13" spans="1:5" x14ac:dyDescent="0.3">
      <c r="A13" s="6">
        <v>4112</v>
      </c>
      <c r="B13" s="75" t="s">
        <v>77</v>
      </c>
      <c r="C13" s="91">
        <v>0</v>
      </c>
      <c r="D13" s="90">
        <f t="shared" ref="D13:D20" si="0">C13/$C$9</f>
        <v>0</v>
      </c>
      <c r="E13" s="70"/>
    </row>
    <row r="14" spans="1:5" x14ac:dyDescent="0.3">
      <c r="A14" s="6">
        <v>4113</v>
      </c>
      <c r="B14" s="75" t="s">
        <v>78</v>
      </c>
      <c r="C14" s="91">
        <v>0</v>
      </c>
      <c r="D14" s="90">
        <f t="shared" si="0"/>
        <v>0</v>
      </c>
      <c r="E14" s="70"/>
    </row>
    <row r="15" spans="1:5" x14ac:dyDescent="0.3">
      <c r="A15" s="6">
        <v>4114</v>
      </c>
      <c r="B15" s="75" t="s">
        <v>79</v>
      </c>
      <c r="C15" s="91">
        <v>0</v>
      </c>
      <c r="D15" s="90">
        <f t="shared" si="0"/>
        <v>0</v>
      </c>
      <c r="E15" s="70"/>
    </row>
    <row r="16" spans="1:5" x14ac:dyDescent="0.3">
      <c r="A16" s="6">
        <v>4115</v>
      </c>
      <c r="B16" s="75" t="s">
        <v>80</v>
      </c>
      <c r="C16" s="91">
        <v>0</v>
      </c>
      <c r="D16" s="90">
        <f t="shared" si="0"/>
        <v>0</v>
      </c>
      <c r="E16" s="70"/>
    </row>
    <row r="17" spans="1:5" x14ac:dyDescent="0.3">
      <c r="A17" s="6">
        <v>4116</v>
      </c>
      <c r="B17" s="75" t="s">
        <v>81</v>
      </c>
      <c r="C17" s="91">
        <v>0</v>
      </c>
      <c r="D17" s="90">
        <f t="shared" si="0"/>
        <v>0</v>
      </c>
      <c r="E17" s="70"/>
    </row>
    <row r="18" spans="1:5" x14ac:dyDescent="0.3">
      <c r="A18" s="6">
        <v>4117</v>
      </c>
      <c r="B18" s="75" t="s">
        <v>82</v>
      </c>
      <c r="C18" s="91">
        <v>0</v>
      </c>
      <c r="D18" s="90">
        <f t="shared" si="0"/>
        <v>0</v>
      </c>
      <c r="E18" s="70"/>
    </row>
    <row r="19" spans="1:5" ht="20.399999999999999" x14ac:dyDescent="0.3">
      <c r="A19" s="6">
        <v>4118</v>
      </c>
      <c r="B19" s="92" t="s">
        <v>83</v>
      </c>
      <c r="C19" s="91">
        <v>0</v>
      </c>
      <c r="D19" s="90">
        <f t="shared" si="0"/>
        <v>0</v>
      </c>
      <c r="E19" s="70"/>
    </row>
    <row r="20" spans="1:5" x14ac:dyDescent="0.3">
      <c r="A20" s="6">
        <v>4119</v>
      </c>
      <c r="B20" s="75" t="s">
        <v>84</v>
      </c>
      <c r="C20" s="91">
        <v>0</v>
      </c>
      <c r="D20" s="90">
        <f t="shared" si="0"/>
        <v>0</v>
      </c>
      <c r="E20" s="70"/>
    </row>
    <row r="21" spans="1:5" x14ac:dyDescent="0.3">
      <c r="A21" s="5">
        <v>4120</v>
      </c>
      <c r="B21" s="88" t="s">
        <v>85</v>
      </c>
      <c r="C21" s="89">
        <f>SUM(C22:C26)</f>
        <v>0</v>
      </c>
      <c r="D21" s="96">
        <f>C21/$C$9</f>
        <v>0</v>
      </c>
      <c r="E21" s="70"/>
    </row>
    <row r="22" spans="1:5" x14ac:dyDescent="0.3">
      <c r="A22" s="6">
        <v>4121</v>
      </c>
      <c r="B22" s="75" t="s">
        <v>86</v>
      </c>
      <c r="C22" s="91">
        <v>0</v>
      </c>
      <c r="D22" s="90">
        <f t="shared" ref="D22:D26" si="1">C22/$C$9</f>
        <v>0</v>
      </c>
      <c r="E22" s="70"/>
    </row>
    <row r="23" spans="1:5" x14ac:dyDescent="0.3">
      <c r="A23" s="6">
        <v>4122</v>
      </c>
      <c r="B23" s="75" t="s">
        <v>87</v>
      </c>
      <c r="C23" s="91">
        <v>0</v>
      </c>
      <c r="D23" s="90">
        <f t="shared" si="1"/>
        <v>0</v>
      </c>
      <c r="E23" s="70"/>
    </row>
    <row r="24" spans="1:5" x14ac:dyDescent="0.3">
      <c r="A24" s="6">
        <v>4123</v>
      </c>
      <c r="B24" s="75" t="s">
        <v>88</v>
      </c>
      <c r="C24" s="91">
        <v>0</v>
      </c>
      <c r="D24" s="90">
        <f t="shared" si="1"/>
        <v>0</v>
      </c>
      <c r="E24" s="70"/>
    </row>
    <row r="25" spans="1:5" x14ac:dyDescent="0.3">
      <c r="A25" s="6">
        <v>4124</v>
      </c>
      <c r="B25" s="75" t="s">
        <v>89</v>
      </c>
      <c r="C25" s="91">
        <v>0</v>
      </c>
      <c r="D25" s="90">
        <f t="shared" si="1"/>
        <v>0</v>
      </c>
      <c r="E25" s="70"/>
    </row>
    <row r="26" spans="1:5" x14ac:dyDescent="0.3">
      <c r="A26" s="6">
        <v>4129</v>
      </c>
      <c r="B26" s="75" t="s">
        <v>90</v>
      </c>
      <c r="C26" s="91">
        <v>0</v>
      </c>
      <c r="D26" s="90">
        <f t="shared" si="1"/>
        <v>0</v>
      </c>
      <c r="E26" s="70"/>
    </row>
    <row r="27" spans="1:5" x14ac:dyDescent="0.3">
      <c r="A27" s="5">
        <v>4130</v>
      </c>
      <c r="B27" s="88" t="s">
        <v>91</v>
      </c>
      <c r="C27" s="89">
        <f>SUM(C28:C29)</f>
        <v>0</v>
      </c>
      <c r="D27" s="96">
        <f>C27/$C$9</f>
        <v>0</v>
      </c>
      <c r="E27" s="70"/>
    </row>
    <row r="28" spans="1:5" x14ac:dyDescent="0.3">
      <c r="A28" s="6">
        <v>4131</v>
      </c>
      <c r="B28" s="75" t="s">
        <v>92</v>
      </c>
      <c r="C28" s="91">
        <v>0</v>
      </c>
      <c r="D28" s="90">
        <f t="shared" ref="D28:D29" si="2">C28/$C$9</f>
        <v>0</v>
      </c>
      <c r="E28" s="70"/>
    </row>
    <row r="29" spans="1:5" ht="20.399999999999999" x14ac:dyDescent="0.3">
      <c r="A29" s="6">
        <v>4132</v>
      </c>
      <c r="B29" s="92" t="s">
        <v>93</v>
      </c>
      <c r="C29" s="91">
        <v>0</v>
      </c>
      <c r="D29" s="90">
        <f t="shared" si="2"/>
        <v>0</v>
      </c>
      <c r="E29" s="70"/>
    </row>
    <row r="30" spans="1:5" x14ac:dyDescent="0.3">
      <c r="A30" s="5">
        <v>4140</v>
      </c>
      <c r="B30" s="88" t="s">
        <v>94</v>
      </c>
      <c r="C30" s="89">
        <f>SUM(C31:C35)</f>
        <v>0</v>
      </c>
      <c r="D30" s="96">
        <f>C30/$C$9</f>
        <v>0</v>
      </c>
      <c r="E30" s="70"/>
    </row>
    <row r="31" spans="1:5" x14ac:dyDescent="0.3">
      <c r="A31" s="6">
        <v>4141</v>
      </c>
      <c r="B31" s="75" t="s">
        <v>95</v>
      </c>
      <c r="C31" s="91">
        <v>0</v>
      </c>
      <c r="D31" s="90">
        <f t="shared" ref="D31:D35" si="3">C31/$C$9</f>
        <v>0</v>
      </c>
      <c r="E31" s="70"/>
    </row>
    <row r="32" spans="1:5" x14ac:dyDescent="0.3">
      <c r="A32" s="6">
        <v>4143</v>
      </c>
      <c r="B32" s="75" t="s">
        <v>96</v>
      </c>
      <c r="C32" s="91">
        <v>0</v>
      </c>
      <c r="D32" s="90">
        <f t="shared" si="3"/>
        <v>0</v>
      </c>
      <c r="E32" s="70"/>
    </row>
    <row r="33" spans="1:5" x14ac:dyDescent="0.3">
      <c r="A33" s="6">
        <v>4144</v>
      </c>
      <c r="B33" s="75" t="s">
        <v>97</v>
      </c>
      <c r="C33" s="91">
        <v>0</v>
      </c>
      <c r="D33" s="90">
        <f t="shared" si="3"/>
        <v>0</v>
      </c>
      <c r="E33" s="70"/>
    </row>
    <row r="34" spans="1:5" ht="20.399999999999999" x14ac:dyDescent="0.3">
      <c r="A34" s="6">
        <v>4145</v>
      </c>
      <c r="B34" s="92" t="s">
        <v>98</v>
      </c>
      <c r="C34" s="91">
        <v>0</v>
      </c>
      <c r="D34" s="90">
        <f t="shared" si="3"/>
        <v>0</v>
      </c>
      <c r="E34" s="70"/>
    </row>
    <row r="35" spans="1:5" x14ac:dyDescent="0.3">
      <c r="A35" s="6">
        <v>4149</v>
      </c>
      <c r="B35" s="75" t="s">
        <v>99</v>
      </c>
      <c r="C35" s="91">
        <v>0</v>
      </c>
      <c r="D35" s="90">
        <f t="shared" si="3"/>
        <v>0</v>
      </c>
      <c r="E35" s="70"/>
    </row>
    <row r="36" spans="1:5" x14ac:dyDescent="0.3">
      <c r="A36" s="5">
        <v>4150</v>
      </c>
      <c r="B36" s="88" t="s">
        <v>100</v>
      </c>
      <c r="C36" s="89">
        <f>SUM(C37:C38)</f>
        <v>0</v>
      </c>
      <c r="D36" s="96">
        <f>C36/$C$9</f>
        <v>0</v>
      </c>
      <c r="E36" s="70"/>
    </row>
    <row r="37" spans="1:5" x14ac:dyDescent="0.3">
      <c r="A37" s="6">
        <v>4151</v>
      </c>
      <c r="B37" s="75" t="s">
        <v>100</v>
      </c>
      <c r="C37" s="91">
        <v>0</v>
      </c>
      <c r="D37" s="90">
        <f t="shared" ref="D37:D38" si="4">C37/$C$9</f>
        <v>0</v>
      </c>
      <c r="E37" s="70"/>
    </row>
    <row r="38" spans="1:5" ht="20.399999999999999" x14ac:dyDescent="0.3">
      <c r="A38" s="6">
        <v>4154</v>
      </c>
      <c r="B38" s="92" t="s">
        <v>101</v>
      </c>
      <c r="C38" s="91">
        <v>0</v>
      </c>
      <c r="D38" s="90">
        <f t="shared" si="4"/>
        <v>0</v>
      </c>
      <c r="E38" s="70"/>
    </row>
    <row r="39" spans="1:5" x14ac:dyDescent="0.3">
      <c r="A39" s="5">
        <v>4160</v>
      </c>
      <c r="B39" s="88" t="s">
        <v>102</v>
      </c>
      <c r="C39" s="89">
        <f>SUM(C40:C47)</f>
        <v>0</v>
      </c>
      <c r="D39" s="96">
        <f>C39/$C$9</f>
        <v>0</v>
      </c>
      <c r="E39" s="70"/>
    </row>
    <row r="40" spans="1:5" x14ac:dyDescent="0.3">
      <c r="A40" s="6">
        <v>4161</v>
      </c>
      <c r="B40" s="75" t="s">
        <v>103</v>
      </c>
      <c r="C40" s="91">
        <v>0</v>
      </c>
      <c r="D40" s="90">
        <f t="shared" ref="D40:D47" si="5">C40/$C$9</f>
        <v>0</v>
      </c>
      <c r="E40" s="70"/>
    </row>
    <row r="41" spans="1:5" x14ac:dyDescent="0.3">
      <c r="A41" s="6">
        <v>4162</v>
      </c>
      <c r="B41" s="75" t="s">
        <v>104</v>
      </c>
      <c r="C41" s="91">
        <v>0</v>
      </c>
      <c r="D41" s="90">
        <f t="shared" si="5"/>
        <v>0</v>
      </c>
      <c r="E41" s="70"/>
    </row>
    <row r="42" spans="1:5" x14ac:dyDescent="0.3">
      <c r="A42" s="6">
        <v>4163</v>
      </c>
      <c r="B42" s="75" t="s">
        <v>105</v>
      </c>
      <c r="C42" s="91">
        <v>0</v>
      </c>
      <c r="D42" s="90">
        <f t="shared" si="5"/>
        <v>0</v>
      </c>
      <c r="E42" s="70"/>
    </row>
    <row r="43" spans="1:5" x14ac:dyDescent="0.3">
      <c r="A43" s="6">
        <v>4164</v>
      </c>
      <c r="B43" s="75" t="s">
        <v>106</v>
      </c>
      <c r="C43" s="91">
        <v>0</v>
      </c>
      <c r="D43" s="90">
        <f t="shared" si="5"/>
        <v>0</v>
      </c>
      <c r="E43" s="70"/>
    </row>
    <row r="44" spans="1:5" x14ac:dyDescent="0.3">
      <c r="A44" s="6">
        <v>4165</v>
      </c>
      <c r="B44" s="75" t="s">
        <v>107</v>
      </c>
      <c r="C44" s="91">
        <v>0</v>
      </c>
      <c r="D44" s="90">
        <f t="shared" si="5"/>
        <v>0</v>
      </c>
      <c r="E44" s="70"/>
    </row>
    <row r="45" spans="1:5" ht="20.399999999999999" x14ac:dyDescent="0.3">
      <c r="A45" s="6">
        <v>4166</v>
      </c>
      <c r="B45" s="92" t="s">
        <v>108</v>
      </c>
      <c r="C45" s="91">
        <v>0</v>
      </c>
      <c r="D45" s="90">
        <f t="shared" si="5"/>
        <v>0</v>
      </c>
      <c r="E45" s="70"/>
    </row>
    <row r="46" spans="1:5" x14ac:dyDescent="0.3">
      <c r="A46" s="6">
        <v>4168</v>
      </c>
      <c r="B46" s="75" t="s">
        <v>109</v>
      </c>
      <c r="C46" s="91">
        <v>0</v>
      </c>
      <c r="D46" s="90">
        <f t="shared" si="5"/>
        <v>0</v>
      </c>
      <c r="E46" s="70"/>
    </row>
    <row r="47" spans="1:5" x14ac:dyDescent="0.3">
      <c r="A47" s="6">
        <v>4169</v>
      </c>
      <c r="B47" s="75" t="s">
        <v>110</v>
      </c>
      <c r="C47" s="91">
        <v>0</v>
      </c>
      <c r="D47" s="90">
        <f t="shared" si="5"/>
        <v>0</v>
      </c>
      <c r="E47" s="70"/>
    </row>
    <row r="48" spans="1:5" x14ac:dyDescent="0.3">
      <c r="A48" s="5">
        <v>4170</v>
      </c>
      <c r="B48" s="88" t="s">
        <v>111</v>
      </c>
      <c r="C48" s="89">
        <f>SUM(C49:C56)</f>
        <v>7987183.4299999997</v>
      </c>
      <c r="D48" s="96">
        <f>C48/$C$9</f>
        <v>0.2457936430671071</v>
      </c>
      <c r="E48" s="70"/>
    </row>
    <row r="49" spans="1:5" x14ac:dyDescent="0.3">
      <c r="A49" s="6">
        <v>4171</v>
      </c>
      <c r="B49" s="75" t="s">
        <v>112</v>
      </c>
      <c r="C49" s="91">
        <v>0</v>
      </c>
      <c r="D49" s="90">
        <f t="shared" ref="D49:D56" si="6">C49/$C$9</f>
        <v>0</v>
      </c>
      <c r="E49" s="70"/>
    </row>
    <row r="50" spans="1:5" x14ac:dyDescent="0.3">
      <c r="A50" s="6">
        <v>4172</v>
      </c>
      <c r="B50" s="75" t="s">
        <v>113</v>
      </c>
      <c r="C50" s="91">
        <v>0</v>
      </c>
      <c r="D50" s="90">
        <f t="shared" si="6"/>
        <v>0</v>
      </c>
      <c r="E50" s="70"/>
    </row>
    <row r="51" spans="1:5" ht="20.399999999999999" x14ac:dyDescent="0.3">
      <c r="A51" s="6">
        <v>4173</v>
      </c>
      <c r="B51" s="92" t="s">
        <v>114</v>
      </c>
      <c r="C51" s="91">
        <v>7987183.4299999997</v>
      </c>
      <c r="D51" s="90">
        <f t="shared" si="6"/>
        <v>0.2457936430671071</v>
      </c>
      <c r="E51" s="70"/>
    </row>
    <row r="52" spans="1:5" ht="20.399999999999999" x14ac:dyDescent="0.3">
      <c r="A52" s="6">
        <v>4174</v>
      </c>
      <c r="B52" s="92" t="s">
        <v>115</v>
      </c>
      <c r="C52" s="91">
        <v>0</v>
      </c>
      <c r="D52" s="90">
        <f t="shared" si="6"/>
        <v>0</v>
      </c>
      <c r="E52" s="70"/>
    </row>
    <row r="53" spans="1:5" ht="20.399999999999999" x14ac:dyDescent="0.3">
      <c r="A53" s="6">
        <v>4175</v>
      </c>
      <c r="B53" s="92" t="s">
        <v>116</v>
      </c>
      <c r="C53" s="91">
        <v>0</v>
      </c>
      <c r="D53" s="90">
        <f t="shared" si="6"/>
        <v>0</v>
      </c>
      <c r="E53" s="70"/>
    </row>
    <row r="54" spans="1:5" ht="20.399999999999999" x14ac:dyDescent="0.3">
      <c r="A54" s="6">
        <v>4176</v>
      </c>
      <c r="B54" s="92" t="s">
        <v>117</v>
      </c>
      <c r="C54" s="91">
        <v>0</v>
      </c>
      <c r="D54" s="90">
        <f t="shared" si="6"/>
        <v>0</v>
      </c>
      <c r="E54" s="70"/>
    </row>
    <row r="55" spans="1:5" ht="20.399999999999999" x14ac:dyDescent="0.3">
      <c r="A55" s="6">
        <v>4177</v>
      </c>
      <c r="B55" s="92" t="s">
        <v>118</v>
      </c>
      <c r="C55" s="91">
        <v>0</v>
      </c>
      <c r="D55" s="90">
        <f t="shared" si="6"/>
        <v>0</v>
      </c>
      <c r="E55" s="70"/>
    </row>
    <row r="56" spans="1:5" ht="20.399999999999999" x14ac:dyDescent="0.3">
      <c r="A56" s="6">
        <v>4178</v>
      </c>
      <c r="B56" s="92" t="s">
        <v>119</v>
      </c>
      <c r="C56" s="91">
        <v>0</v>
      </c>
      <c r="D56" s="90">
        <f t="shared" si="6"/>
        <v>0</v>
      </c>
      <c r="E56" s="70"/>
    </row>
    <row r="57" spans="1:5" ht="30.6" x14ac:dyDescent="0.3">
      <c r="A57" s="5">
        <v>4200</v>
      </c>
      <c r="B57" s="93" t="s">
        <v>120</v>
      </c>
      <c r="C57" s="89">
        <f>C58+C64</f>
        <v>24508300.710000001</v>
      </c>
      <c r="D57" s="96">
        <f>C57/$C$9</f>
        <v>0.75420635693289295</v>
      </c>
      <c r="E57" s="70"/>
    </row>
    <row r="58" spans="1:5" ht="20.399999999999999" x14ac:dyDescent="0.3">
      <c r="A58" s="5">
        <v>4210</v>
      </c>
      <c r="B58" s="93" t="s">
        <v>121</v>
      </c>
      <c r="C58" s="89">
        <f>SUM(C59:C63)</f>
        <v>0</v>
      </c>
      <c r="D58" s="96">
        <f>C58/$C$9</f>
        <v>0</v>
      </c>
      <c r="E58" s="70"/>
    </row>
    <row r="59" spans="1:5" x14ac:dyDescent="0.3">
      <c r="A59" s="6">
        <v>4211</v>
      </c>
      <c r="B59" s="75" t="s">
        <v>122</v>
      </c>
      <c r="C59" s="91">
        <v>0</v>
      </c>
      <c r="D59" s="90">
        <f t="shared" ref="D59:D63" si="7">C59/$C$9</f>
        <v>0</v>
      </c>
      <c r="E59" s="70"/>
    </row>
    <row r="60" spans="1:5" x14ac:dyDescent="0.3">
      <c r="A60" s="6">
        <v>4212</v>
      </c>
      <c r="B60" s="75" t="s">
        <v>123</v>
      </c>
      <c r="C60" s="91">
        <v>0</v>
      </c>
      <c r="D60" s="90">
        <f t="shared" si="7"/>
        <v>0</v>
      </c>
      <c r="E60" s="70"/>
    </row>
    <row r="61" spans="1:5" x14ac:dyDescent="0.3">
      <c r="A61" s="6">
        <v>4213</v>
      </c>
      <c r="B61" s="75" t="s">
        <v>124</v>
      </c>
      <c r="C61" s="91">
        <v>0</v>
      </c>
      <c r="D61" s="90">
        <f t="shared" si="7"/>
        <v>0</v>
      </c>
      <c r="E61" s="70"/>
    </row>
    <row r="62" spans="1:5" x14ac:dyDescent="0.3">
      <c r="A62" s="6">
        <v>4214</v>
      </c>
      <c r="B62" s="75" t="s">
        <v>125</v>
      </c>
      <c r="C62" s="91">
        <v>0</v>
      </c>
      <c r="D62" s="90">
        <f t="shared" si="7"/>
        <v>0</v>
      </c>
      <c r="E62" s="70"/>
    </row>
    <row r="63" spans="1:5" x14ac:dyDescent="0.3">
      <c r="A63" s="6">
        <v>4215</v>
      </c>
      <c r="B63" s="75" t="s">
        <v>126</v>
      </c>
      <c r="C63" s="91">
        <v>0</v>
      </c>
      <c r="D63" s="90">
        <f t="shared" si="7"/>
        <v>0</v>
      </c>
      <c r="E63" s="70"/>
    </row>
    <row r="64" spans="1:5" x14ac:dyDescent="0.3">
      <c r="A64" s="5">
        <v>4220</v>
      </c>
      <c r="B64" s="88" t="s">
        <v>127</v>
      </c>
      <c r="C64" s="89">
        <f>SUM(C65:C68)</f>
        <v>24508300.710000001</v>
      </c>
      <c r="D64" s="96">
        <f>C64/$C$9</f>
        <v>0.75420635693289295</v>
      </c>
      <c r="E64" s="70"/>
    </row>
    <row r="65" spans="1:5" x14ac:dyDescent="0.3">
      <c r="A65" s="6">
        <v>4221</v>
      </c>
      <c r="B65" s="75" t="s">
        <v>128</v>
      </c>
      <c r="C65" s="91">
        <v>24508300.710000001</v>
      </c>
      <c r="D65" s="96">
        <f t="shared" ref="D65:D68" si="8">C65/$C$9</f>
        <v>0.75420635693289295</v>
      </c>
      <c r="E65" s="70"/>
    </row>
    <row r="66" spans="1:5" x14ac:dyDescent="0.3">
      <c r="A66" s="6">
        <v>4223</v>
      </c>
      <c r="B66" s="75" t="s">
        <v>129</v>
      </c>
      <c r="C66" s="91">
        <v>0</v>
      </c>
      <c r="D66" s="90">
        <f t="shared" si="8"/>
        <v>0</v>
      </c>
      <c r="E66" s="70"/>
    </row>
    <row r="67" spans="1:5" x14ac:dyDescent="0.3">
      <c r="A67" s="6">
        <v>4225</v>
      </c>
      <c r="B67" s="75" t="s">
        <v>130</v>
      </c>
      <c r="C67" s="91">
        <v>0</v>
      </c>
      <c r="D67" s="90">
        <f t="shared" si="8"/>
        <v>0</v>
      </c>
      <c r="E67" s="70"/>
    </row>
    <row r="68" spans="1:5" x14ac:dyDescent="0.3">
      <c r="A68" s="6">
        <v>4227</v>
      </c>
      <c r="B68" s="75" t="s">
        <v>131</v>
      </c>
      <c r="C68" s="91">
        <v>0</v>
      </c>
      <c r="D68" s="90">
        <f t="shared" si="8"/>
        <v>0</v>
      </c>
      <c r="E68" s="70"/>
    </row>
    <row r="69" spans="1:5" x14ac:dyDescent="0.3">
      <c r="A69" s="5">
        <v>4300</v>
      </c>
      <c r="B69" s="88" t="s">
        <v>132</v>
      </c>
      <c r="C69" s="89">
        <f>+C70+C73+C79+C81+C83</f>
        <v>0</v>
      </c>
      <c r="D69" s="96">
        <f>C69/$C$9</f>
        <v>0</v>
      </c>
      <c r="E69" s="75"/>
    </row>
    <row r="70" spans="1:5" x14ac:dyDescent="0.3">
      <c r="A70" s="5">
        <v>4310</v>
      </c>
      <c r="B70" s="88" t="s">
        <v>133</v>
      </c>
      <c r="C70" s="89">
        <f>SUM(C71:C72)</f>
        <v>0</v>
      </c>
      <c r="D70" s="96">
        <f>C70/$C$9</f>
        <v>0</v>
      </c>
      <c r="E70" s="75"/>
    </row>
    <row r="71" spans="1:5" x14ac:dyDescent="0.3">
      <c r="A71" s="6">
        <v>4311</v>
      </c>
      <c r="B71" s="75" t="s">
        <v>134</v>
      </c>
      <c r="C71" s="91">
        <v>0</v>
      </c>
      <c r="D71" s="90">
        <f t="shared" ref="D71:D72" si="9">C71/$C$9</f>
        <v>0</v>
      </c>
      <c r="E71" s="75"/>
    </row>
    <row r="72" spans="1:5" x14ac:dyDescent="0.3">
      <c r="A72" s="6">
        <v>4319</v>
      </c>
      <c r="B72" s="75" t="s">
        <v>135</v>
      </c>
      <c r="C72" s="91">
        <v>0</v>
      </c>
      <c r="D72" s="90">
        <f t="shared" si="9"/>
        <v>0</v>
      </c>
      <c r="E72" s="75"/>
    </row>
    <row r="73" spans="1:5" x14ac:dyDescent="0.3">
      <c r="A73" s="5">
        <v>4320</v>
      </c>
      <c r="B73" s="88" t="s">
        <v>136</v>
      </c>
      <c r="C73" s="89">
        <f>SUM(C74:C78)</f>
        <v>0</v>
      </c>
      <c r="D73" s="96">
        <f>C73/$C$9</f>
        <v>0</v>
      </c>
      <c r="E73" s="75"/>
    </row>
    <row r="74" spans="1:5" x14ac:dyDescent="0.3">
      <c r="A74" s="6">
        <v>4321</v>
      </c>
      <c r="B74" s="75" t="s">
        <v>137</v>
      </c>
      <c r="C74" s="91">
        <v>0</v>
      </c>
      <c r="D74" s="90">
        <f t="shared" ref="D74:D78" si="10">C74/$C$9</f>
        <v>0</v>
      </c>
      <c r="E74" s="75"/>
    </row>
    <row r="75" spans="1:5" x14ac:dyDescent="0.3">
      <c r="A75" s="6">
        <v>4322</v>
      </c>
      <c r="B75" s="75" t="s">
        <v>138</v>
      </c>
      <c r="C75" s="91">
        <v>0</v>
      </c>
      <c r="D75" s="90">
        <f t="shared" si="10"/>
        <v>0</v>
      </c>
      <c r="E75" s="75"/>
    </row>
    <row r="76" spans="1:5" x14ac:dyDescent="0.3">
      <c r="A76" s="6">
        <v>4323</v>
      </c>
      <c r="B76" s="75" t="s">
        <v>139</v>
      </c>
      <c r="C76" s="91">
        <v>0</v>
      </c>
      <c r="D76" s="90">
        <f t="shared" si="10"/>
        <v>0</v>
      </c>
      <c r="E76" s="75"/>
    </row>
    <row r="77" spans="1:5" x14ac:dyDescent="0.3">
      <c r="A77" s="6">
        <v>4324</v>
      </c>
      <c r="B77" s="75" t="s">
        <v>140</v>
      </c>
      <c r="C77" s="91">
        <v>0</v>
      </c>
      <c r="D77" s="90">
        <f t="shared" si="10"/>
        <v>0</v>
      </c>
      <c r="E77" s="75"/>
    </row>
    <row r="78" spans="1:5" x14ac:dyDescent="0.3">
      <c r="A78" s="6">
        <v>4325</v>
      </c>
      <c r="B78" s="75" t="s">
        <v>141</v>
      </c>
      <c r="C78" s="91">
        <v>0</v>
      </c>
      <c r="D78" s="90">
        <f t="shared" si="10"/>
        <v>0</v>
      </c>
      <c r="E78" s="75"/>
    </row>
    <row r="79" spans="1:5" x14ac:dyDescent="0.3">
      <c r="A79" s="5">
        <v>4330</v>
      </c>
      <c r="B79" s="88" t="s">
        <v>142</v>
      </c>
      <c r="C79" s="89">
        <f>SUM(C80)</f>
        <v>0</v>
      </c>
      <c r="D79" s="96">
        <f>C79/$C$9</f>
        <v>0</v>
      </c>
      <c r="E79" s="75"/>
    </row>
    <row r="80" spans="1:5" x14ac:dyDescent="0.3">
      <c r="A80" s="6">
        <v>4331</v>
      </c>
      <c r="B80" s="75" t="s">
        <v>142</v>
      </c>
      <c r="C80" s="91">
        <v>0</v>
      </c>
      <c r="D80" s="90">
        <f>C80/$C$9</f>
        <v>0</v>
      </c>
      <c r="E80" s="75"/>
    </row>
    <row r="81" spans="1:5" x14ac:dyDescent="0.3">
      <c r="A81" s="5">
        <v>4340</v>
      </c>
      <c r="B81" s="88" t="s">
        <v>143</v>
      </c>
      <c r="C81" s="89">
        <f>SUM(C82)</f>
        <v>0</v>
      </c>
      <c r="D81" s="96">
        <f>C81/$C$9</f>
        <v>0</v>
      </c>
      <c r="E81" s="75"/>
    </row>
    <row r="82" spans="1:5" x14ac:dyDescent="0.3">
      <c r="A82" s="6">
        <v>4341</v>
      </c>
      <c r="B82" s="75" t="s">
        <v>143</v>
      </c>
      <c r="C82" s="91">
        <v>0</v>
      </c>
      <c r="D82" s="90">
        <f>C82/$C$9</f>
        <v>0</v>
      </c>
      <c r="E82" s="75"/>
    </row>
    <row r="83" spans="1:5" x14ac:dyDescent="0.3">
      <c r="A83" s="5">
        <v>4390</v>
      </c>
      <c r="B83" s="88" t="s">
        <v>144</v>
      </c>
      <c r="C83" s="89">
        <f>SUM(C84:C90)</f>
        <v>0</v>
      </c>
      <c r="D83" s="96">
        <f>C83/$C$9</f>
        <v>0</v>
      </c>
      <c r="E83" s="75"/>
    </row>
    <row r="84" spans="1:5" x14ac:dyDescent="0.3">
      <c r="A84" s="6">
        <v>4392</v>
      </c>
      <c r="B84" s="75" t="s">
        <v>145</v>
      </c>
      <c r="C84" s="91">
        <v>0</v>
      </c>
      <c r="D84" s="90">
        <f t="shared" ref="D84:D90" si="11">C84/$C$9</f>
        <v>0</v>
      </c>
      <c r="E84" s="75"/>
    </row>
    <row r="85" spans="1:5" x14ac:dyDescent="0.3">
      <c r="A85" s="6">
        <v>4393</v>
      </c>
      <c r="B85" s="75" t="s">
        <v>146</v>
      </c>
      <c r="C85" s="91">
        <v>0</v>
      </c>
      <c r="D85" s="90">
        <f t="shared" si="11"/>
        <v>0</v>
      </c>
      <c r="E85" s="75"/>
    </row>
    <row r="86" spans="1:5" x14ac:dyDescent="0.3">
      <c r="A86" s="6">
        <v>4394</v>
      </c>
      <c r="B86" s="75" t="s">
        <v>147</v>
      </c>
      <c r="C86" s="91">
        <v>0</v>
      </c>
      <c r="D86" s="90">
        <f t="shared" si="11"/>
        <v>0</v>
      </c>
      <c r="E86" s="75"/>
    </row>
    <row r="87" spans="1:5" x14ac:dyDescent="0.3">
      <c r="A87" s="6">
        <v>4395</v>
      </c>
      <c r="B87" s="75" t="s">
        <v>148</v>
      </c>
      <c r="C87" s="91">
        <v>0</v>
      </c>
      <c r="D87" s="90">
        <f t="shared" si="11"/>
        <v>0</v>
      </c>
      <c r="E87" s="75"/>
    </row>
    <row r="88" spans="1:5" x14ac:dyDescent="0.3">
      <c r="A88" s="6">
        <v>4396</v>
      </c>
      <c r="B88" s="75" t="s">
        <v>149</v>
      </c>
      <c r="C88" s="91">
        <v>0</v>
      </c>
      <c r="D88" s="90">
        <f t="shared" si="11"/>
        <v>0</v>
      </c>
      <c r="E88" s="75"/>
    </row>
    <row r="89" spans="1:5" x14ac:dyDescent="0.3">
      <c r="A89" s="6">
        <v>4397</v>
      </c>
      <c r="B89" s="75" t="s">
        <v>150</v>
      </c>
      <c r="C89" s="91">
        <v>0</v>
      </c>
      <c r="D89" s="90">
        <f t="shared" si="11"/>
        <v>0</v>
      </c>
      <c r="E89" s="75"/>
    </row>
    <row r="90" spans="1:5" x14ac:dyDescent="0.3">
      <c r="A90" s="6">
        <v>4399</v>
      </c>
      <c r="B90" s="75" t="s">
        <v>144</v>
      </c>
      <c r="C90" s="91">
        <v>0</v>
      </c>
      <c r="D90" s="90">
        <f t="shared" si="11"/>
        <v>0</v>
      </c>
      <c r="E90" s="75"/>
    </row>
    <row r="91" spans="1:5" x14ac:dyDescent="0.3">
      <c r="A91" s="70"/>
      <c r="B91" s="70"/>
      <c r="C91" s="70"/>
      <c r="D91" s="86"/>
      <c r="E91" s="70"/>
    </row>
    <row r="92" spans="1:5" x14ac:dyDescent="0.3">
      <c r="A92" s="116" t="s">
        <v>151</v>
      </c>
      <c r="B92" s="116"/>
      <c r="C92" s="116"/>
      <c r="D92" s="116"/>
      <c r="E92" s="116"/>
    </row>
    <row r="93" spans="1:5" x14ac:dyDescent="0.3">
      <c r="A93" s="74" t="s">
        <v>69</v>
      </c>
      <c r="B93" s="74" t="s">
        <v>70</v>
      </c>
      <c r="C93" s="56" t="s">
        <v>71</v>
      </c>
      <c r="D93" s="87" t="s">
        <v>72</v>
      </c>
      <c r="E93" s="56" t="s">
        <v>73</v>
      </c>
    </row>
    <row r="94" spans="1:5" x14ac:dyDescent="0.2">
      <c r="A94" s="5">
        <v>5000</v>
      </c>
      <c r="B94" s="88" t="s">
        <v>12</v>
      </c>
      <c r="C94" s="98">
        <v>24407965.609999999</v>
      </c>
      <c r="D94" s="99">
        <v>1</v>
      </c>
      <c r="E94" s="75"/>
    </row>
    <row r="95" spans="1:5" x14ac:dyDescent="0.2">
      <c r="A95" s="5">
        <v>5100</v>
      </c>
      <c r="B95" s="88" t="s">
        <v>152</v>
      </c>
      <c r="C95" s="98">
        <v>24360274.499999996</v>
      </c>
      <c r="D95" s="99">
        <v>0.99804608418571095</v>
      </c>
      <c r="E95" s="75"/>
    </row>
    <row r="96" spans="1:5" x14ac:dyDescent="0.2">
      <c r="A96" s="5">
        <v>5110</v>
      </c>
      <c r="B96" s="88" t="s">
        <v>153</v>
      </c>
      <c r="C96" s="98">
        <v>21383675.289999999</v>
      </c>
      <c r="D96" s="99">
        <v>0.87609412565048261</v>
      </c>
      <c r="E96" s="75"/>
    </row>
    <row r="97" spans="1:5" x14ac:dyDescent="0.2">
      <c r="A97" s="6">
        <v>5111</v>
      </c>
      <c r="B97" s="75" t="s">
        <v>154</v>
      </c>
      <c r="C97" s="97">
        <v>5253320.45</v>
      </c>
      <c r="D97" s="103">
        <v>0.215229754660409</v>
      </c>
      <c r="E97" s="75"/>
    </row>
    <row r="98" spans="1:5" x14ac:dyDescent="0.2">
      <c r="A98" s="6">
        <v>5112</v>
      </c>
      <c r="B98" s="75" t="s">
        <v>155</v>
      </c>
      <c r="C98" s="97">
        <v>0</v>
      </c>
      <c r="D98" s="103">
        <v>0</v>
      </c>
      <c r="E98" s="75"/>
    </row>
    <row r="99" spans="1:5" x14ac:dyDescent="0.2">
      <c r="A99" s="6">
        <v>5113</v>
      </c>
      <c r="B99" s="75" t="s">
        <v>156</v>
      </c>
      <c r="C99" s="97">
        <v>4486400.28</v>
      </c>
      <c r="D99" s="103">
        <v>0.18380885780017289</v>
      </c>
      <c r="E99" s="75"/>
    </row>
    <row r="100" spans="1:5" x14ac:dyDescent="0.2">
      <c r="A100" s="6">
        <v>5114</v>
      </c>
      <c r="B100" s="75" t="s">
        <v>157</v>
      </c>
      <c r="C100" s="97">
        <v>1855523.58</v>
      </c>
      <c r="D100" s="103">
        <v>7.6021230513361085E-2</v>
      </c>
      <c r="E100" s="75"/>
    </row>
    <row r="101" spans="1:5" x14ac:dyDescent="0.2">
      <c r="A101" s="6">
        <v>5115</v>
      </c>
      <c r="B101" s="75" t="s">
        <v>158</v>
      </c>
      <c r="C101" s="97">
        <v>9788430.9800000004</v>
      </c>
      <c r="D101" s="103">
        <v>0.40103428267653973</v>
      </c>
      <c r="E101" s="75"/>
    </row>
    <row r="102" spans="1:5" x14ac:dyDescent="0.2">
      <c r="A102" s="6">
        <v>5116</v>
      </c>
      <c r="B102" s="75" t="s">
        <v>159</v>
      </c>
      <c r="C102" s="97">
        <v>0</v>
      </c>
      <c r="D102" s="103">
        <v>0</v>
      </c>
      <c r="E102" s="75"/>
    </row>
    <row r="103" spans="1:5" x14ac:dyDescent="0.2">
      <c r="A103" s="5">
        <v>5120</v>
      </c>
      <c r="B103" s="88" t="s">
        <v>160</v>
      </c>
      <c r="C103" s="98">
        <v>733386.99000000011</v>
      </c>
      <c r="D103" s="99">
        <v>3.0047034714746148E-2</v>
      </c>
      <c r="E103" s="75"/>
    </row>
    <row r="104" spans="1:5" x14ac:dyDescent="0.2">
      <c r="A104" s="6">
        <v>5121</v>
      </c>
      <c r="B104" s="75" t="s">
        <v>161</v>
      </c>
      <c r="C104" s="97">
        <v>99007.3</v>
      </c>
      <c r="D104" s="103">
        <v>4.0563519951632709E-3</v>
      </c>
      <c r="E104" s="75"/>
    </row>
    <row r="105" spans="1:5" x14ac:dyDescent="0.2">
      <c r="A105" s="6">
        <v>5122</v>
      </c>
      <c r="B105" s="75" t="s">
        <v>162</v>
      </c>
      <c r="C105" s="97">
        <v>0</v>
      </c>
      <c r="D105" s="103">
        <v>0</v>
      </c>
      <c r="E105" s="75"/>
    </row>
    <row r="106" spans="1:5" x14ac:dyDescent="0.2">
      <c r="A106" s="6">
        <v>5123</v>
      </c>
      <c r="B106" s="75" t="s">
        <v>163</v>
      </c>
      <c r="C106" s="97">
        <v>0</v>
      </c>
      <c r="D106" s="103">
        <v>0</v>
      </c>
      <c r="E106" s="75"/>
    </row>
    <row r="107" spans="1:5" x14ac:dyDescent="0.2">
      <c r="A107" s="6">
        <v>5124</v>
      </c>
      <c r="B107" s="75" t="s">
        <v>164</v>
      </c>
      <c r="C107" s="97">
        <v>1098</v>
      </c>
      <c r="D107" s="103">
        <v>4.498531412016358E-5</v>
      </c>
      <c r="E107" s="75"/>
    </row>
    <row r="108" spans="1:5" x14ac:dyDescent="0.2">
      <c r="A108" s="6">
        <v>5125</v>
      </c>
      <c r="B108" s="75" t="s">
        <v>165</v>
      </c>
      <c r="C108" s="97">
        <v>567219.31999999995</v>
      </c>
      <c r="D108" s="103">
        <v>2.3239106817145336E-2</v>
      </c>
      <c r="E108" s="75"/>
    </row>
    <row r="109" spans="1:5" x14ac:dyDescent="0.2">
      <c r="A109" s="6">
        <v>5126</v>
      </c>
      <c r="B109" s="75" t="s">
        <v>166</v>
      </c>
      <c r="C109" s="97">
        <v>61565.69</v>
      </c>
      <c r="D109" s="103">
        <v>2.5223605680096666E-3</v>
      </c>
      <c r="E109" s="75"/>
    </row>
    <row r="110" spans="1:5" x14ac:dyDescent="0.2">
      <c r="A110" s="6">
        <v>5127</v>
      </c>
      <c r="B110" s="75" t="s">
        <v>167</v>
      </c>
      <c r="C110" s="97">
        <v>0</v>
      </c>
      <c r="D110" s="103">
        <v>0</v>
      </c>
      <c r="E110" s="75"/>
    </row>
    <row r="111" spans="1:5" x14ac:dyDescent="0.2">
      <c r="A111" s="6">
        <v>5128</v>
      </c>
      <c r="B111" s="75" t="s">
        <v>168</v>
      </c>
      <c r="C111" s="97">
        <v>0</v>
      </c>
      <c r="D111" s="103">
        <v>0</v>
      </c>
      <c r="E111" s="75"/>
    </row>
    <row r="112" spans="1:5" x14ac:dyDescent="0.2">
      <c r="A112" s="6">
        <v>5129</v>
      </c>
      <c r="B112" s="75" t="s">
        <v>169</v>
      </c>
      <c r="C112" s="97">
        <v>4496.68</v>
      </c>
      <c r="D112" s="103">
        <v>1.8423002030770234E-4</v>
      </c>
      <c r="E112" s="75"/>
    </row>
    <row r="113" spans="1:5" x14ac:dyDescent="0.2">
      <c r="A113" s="5">
        <v>5130</v>
      </c>
      <c r="B113" s="88" t="s">
        <v>170</v>
      </c>
      <c r="C113" s="98">
        <v>2243212.2200000002</v>
      </c>
      <c r="D113" s="99">
        <v>9.1904923820482237E-2</v>
      </c>
      <c r="E113" s="75"/>
    </row>
    <row r="114" spans="1:5" x14ac:dyDescent="0.2">
      <c r="A114" s="6">
        <v>5131</v>
      </c>
      <c r="B114" s="75" t="s">
        <v>171</v>
      </c>
      <c r="C114" s="97">
        <v>422306.7</v>
      </c>
      <c r="D114" s="103">
        <v>1.7302003237294795E-2</v>
      </c>
      <c r="E114" s="75"/>
    </row>
    <row r="115" spans="1:5" x14ac:dyDescent="0.2">
      <c r="A115" s="6">
        <v>5132</v>
      </c>
      <c r="B115" s="75" t="s">
        <v>172</v>
      </c>
      <c r="C115" s="97">
        <v>170776.93</v>
      </c>
      <c r="D115" s="103">
        <v>6.9967703465639219E-3</v>
      </c>
      <c r="E115" s="75"/>
    </row>
    <row r="116" spans="1:5" x14ac:dyDescent="0.2">
      <c r="A116" s="6">
        <v>5133</v>
      </c>
      <c r="B116" s="75" t="s">
        <v>173</v>
      </c>
      <c r="C116" s="97">
        <v>272575.27</v>
      </c>
      <c r="D116" s="103">
        <v>1.1167471896483061E-2</v>
      </c>
      <c r="E116" s="75"/>
    </row>
    <row r="117" spans="1:5" x14ac:dyDescent="0.2">
      <c r="A117" s="6">
        <v>5134</v>
      </c>
      <c r="B117" s="75" t="s">
        <v>174</v>
      </c>
      <c r="C117" s="97">
        <v>1126.92</v>
      </c>
      <c r="D117" s="103">
        <v>4.6170173213383192E-5</v>
      </c>
      <c r="E117" s="75"/>
    </row>
    <row r="118" spans="1:5" x14ac:dyDescent="0.2">
      <c r="A118" s="6">
        <v>5135</v>
      </c>
      <c r="B118" s="75" t="s">
        <v>175</v>
      </c>
      <c r="C118" s="97">
        <v>654939.59</v>
      </c>
      <c r="D118" s="103">
        <v>2.6833026580948219E-2</v>
      </c>
      <c r="E118" s="75"/>
    </row>
    <row r="119" spans="1:5" x14ac:dyDescent="0.2">
      <c r="A119" s="6">
        <v>5136</v>
      </c>
      <c r="B119" s="75" t="s">
        <v>176</v>
      </c>
      <c r="C119" s="97">
        <v>0</v>
      </c>
      <c r="D119" s="103">
        <v>0</v>
      </c>
      <c r="E119" s="75"/>
    </row>
    <row r="120" spans="1:5" x14ac:dyDescent="0.2">
      <c r="A120" s="6">
        <v>5137</v>
      </c>
      <c r="B120" s="75" t="s">
        <v>177</v>
      </c>
      <c r="C120" s="97">
        <v>52133</v>
      </c>
      <c r="D120" s="103">
        <v>2.1359010756161092E-3</v>
      </c>
      <c r="E120" s="75"/>
    </row>
    <row r="121" spans="1:5" x14ac:dyDescent="0.2">
      <c r="A121" s="6">
        <v>5138</v>
      </c>
      <c r="B121" s="75" t="s">
        <v>178</v>
      </c>
      <c r="C121" s="97">
        <v>172987.77</v>
      </c>
      <c r="D121" s="103">
        <v>7.087348973038806E-3</v>
      </c>
      <c r="E121" s="75"/>
    </row>
    <row r="122" spans="1:5" x14ac:dyDescent="0.2">
      <c r="A122" s="6">
        <v>5139</v>
      </c>
      <c r="B122" s="75" t="s">
        <v>179</v>
      </c>
      <c r="C122" s="97">
        <v>496366.04</v>
      </c>
      <c r="D122" s="103">
        <v>2.0336231537323932E-2</v>
      </c>
      <c r="E122" s="75"/>
    </row>
    <row r="123" spans="1:5" x14ac:dyDescent="0.2">
      <c r="A123" s="5">
        <v>5200</v>
      </c>
      <c r="B123" s="88" t="s">
        <v>180</v>
      </c>
      <c r="C123" s="98">
        <v>38217.760000000002</v>
      </c>
      <c r="D123" s="99">
        <v>1.5657904722850846E-3</v>
      </c>
      <c r="E123" s="75"/>
    </row>
    <row r="124" spans="1:5" x14ac:dyDescent="0.2">
      <c r="A124" s="5">
        <v>5210</v>
      </c>
      <c r="B124" s="88" t="s">
        <v>181</v>
      </c>
      <c r="C124" s="98">
        <v>0</v>
      </c>
      <c r="D124" s="99">
        <v>0</v>
      </c>
      <c r="E124" s="75"/>
    </row>
    <row r="125" spans="1:5" x14ac:dyDescent="0.2">
      <c r="A125" s="6">
        <v>5211</v>
      </c>
      <c r="B125" s="75" t="s">
        <v>182</v>
      </c>
      <c r="C125" s="97">
        <v>0</v>
      </c>
      <c r="D125" s="103">
        <v>0</v>
      </c>
      <c r="E125" s="75"/>
    </row>
    <row r="126" spans="1:5" x14ac:dyDescent="0.2">
      <c r="A126" s="6">
        <v>5212</v>
      </c>
      <c r="B126" s="75" t="s">
        <v>183</v>
      </c>
      <c r="C126" s="97">
        <v>0</v>
      </c>
      <c r="D126" s="103">
        <v>0</v>
      </c>
      <c r="E126" s="75"/>
    </row>
    <row r="127" spans="1:5" x14ac:dyDescent="0.2">
      <c r="A127" s="5">
        <v>5220</v>
      </c>
      <c r="B127" s="88" t="s">
        <v>184</v>
      </c>
      <c r="C127" s="98">
        <v>0</v>
      </c>
      <c r="D127" s="99">
        <v>0</v>
      </c>
      <c r="E127" s="75"/>
    </row>
    <row r="128" spans="1:5" x14ac:dyDescent="0.2">
      <c r="A128" s="6">
        <v>5221</v>
      </c>
      <c r="B128" s="75" t="s">
        <v>185</v>
      </c>
      <c r="C128" s="97">
        <v>0</v>
      </c>
      <c r="D128" s="103">
        <v>0</v>
      </c>
      <c r="E128" s="75"/>
    </row>
    <row r="129" spans="1:5" x14ac:dyDescent="0.2">
      <c r="A129" s="6">
        <v>5222</v>
      </c>
      <c r="B129" s="75" t="s">
        <v>186</v>
      </c>
      <c r="C129" s="97">
        <v>0</v>
      </c>
      <c r="D129" s="103">
        <v>0</v>
      </c>
      <c r="E129" s="75"/>
    </row>
    <row r="130" spans="1:5" x14ac:dyDescent="0.2">
      <c r="A130" s="5">
        <v>5230</v>
      </c>
      <c r="B130" s="88" t="s">
        <v>129</v>
      </c>
      <c r="C130" s="98">
        <v>0</v>
      </c>
      <c r="D130" s="99">
        <v>0</v>
      </c>
      <c r="E130" s="75"/>
    </row>
    <row r="131" spans="1:5" x14ac:dyDescent="0.2">
      <c r="A131" s="6">
        <v>5231</v>
      </c>
      <c r="B131" s="75" t="s">
        <v>187</v>
      </c>
      <c r="C131" s="97">
        <v>0</v>
      </c>
      <c r="D131" s="103">
        <v>0</v>
      </c>
      <c r="E131" s="75"/>
    </row>
    <row r="132" spans="1:5" x14ac:dyDescent="0.2">
      <c r="A132" s="6">
        <v>5232</v>
      </c>
      <c r="B132" s="75" t="s">
        <v>188</v>
      </c>
      <c r="C132" s="97">
        <v>0</v>
      </c>
      <c r="D132" s="103">
        <v>0</v>
      </c>
      <c r="E132" s="75"/>
    </row>
    <row r="133" spans="1:5" x14ac:dyDescent="0.2">
      <c r="A133" s="5">
        <v>5240</v>
      </c>
      <c r="B133" s="88" t="s">
        <v>189</v>
      </c>
      <c r="C133" s="98">
        <v>0</v>
      </c>
      <c r="D133" s="99">
        <v>0</v>
      </c>
      <c r="E133" s="75"/>
    </row>
    <row r="134" spans="1:5" x14ac:dyDescent="0.2">
      <c r="A134" s="6">
        <v>5241</v>
      </c>
      <c r="B134" s="75" t="s">
        <v>190</v>
      </c>
      <c r="C134" s="97">
        <v>0</v>
      </c>
      <c r="D134" s="103">
        <v>0</v>
      </c>
      <c r="E134" s="75"/>
    </row>
    <row r="135" spans="1:5" x14ac:dyDescent="0.2">
      <c r="A135" s="6">
        <v>5242</v>
      </c>
      <c r="B135" s="75" t="s">
        <v>191</v>
      </c>
      <c r="C135" s="97">
        <v>0</v>
      </c>
      <c r="D135" s="103">
        <v>0</v>
      </c>
      <c r="E135" s="75"/>
    </row>
    <row r="136" spans="1:5" x14ac:dyDescent="0.2">
      <c r="A136" s="6">
        <v>5243</v>
      </c>
      <c r="B136" s="75" t="s">
        <v>192</v>
      </c>
      <c r="C136" s="97">
        <v>0</v>
      </c>
      <c r="D136" s="103">
        <v>0</v>
      </c>
      <c r="E136" s="75"/>
    </row>
    <row r="137" spans="1:5" x14ac:dyDescent="0.2">
      <c r="A137" s="6">
        <v>5244</v>
      </c>
      <c r="B137" s="75" t="s">
        <v>193</v>
      </c>
      <c r="C137" s="97">
        <v>0</v>
      </c>
      <c r="D137" s="103">
        <v>0</v>
      </c>
      <c r="E137" s="75"/>
    </row>
    <row r="138" spans="1:5" x14ac:dyDescent="0.2">
      <c r="A138" s="5">
        <v>5250</v>
      </c>
      <c r="B138" s="88" t="s">
        <v>130</v>
      </c>
      <c r="C138" s="98">
        <v>38217.760000000002</v>
      </c>
      <c r="D138" s="99">
        <v>1.5657904722850846E-3</v>
      </c>
      <c r="E138" s="75"/>
    </row>
    <row r="139" spans="1:5" x14ac:dyDescent="0.2">
      <c r="A139" s="6">
        <v>5251</v>
      </c>
      <c r="B139" s="75" t="s">
        <v>194</v>
      </c>
      <c r="C139" s="97">
        <v>29333.68</v>
      </c>
      <c r="D139" s="103">
        <v>1.2018076585613479E-3</v>
      </c>
      <c r="E139" s="75"/>
    </row>
    <row r="140" spans="1:5" x14ac:dyDescent="0.2">
      <c r="A140" s="6">
        <v>5252</v>
      </c>
      <c r="B140" s="75" t="s">
        <v>195</v>
      </c>
      <c r="C140" s="97">
        <v>8884.08</v>
      </c>
      <c r="D140" s="103">
        <v>3.6398281372373667E-4</v>
      </c>
      <c r="E140" s="75"/>
    </row>
    <row r="141" spans="1:5" x14ac:dyDescent="0.2">
      <c r="A141" s="6">
        <v>5259</v>
      </c>
      <c r="B141" s="75" t="s">
        <v>196</v>
      </c>
      <c r="C141" s="97">
        <v>0</v>
      </c>
      <c r="D141" s="103">
        <v>0</v>
      </c>
      <c r="E141" s="75"/>
    </row>
    <row r="142" spans="1:5" x14ac:dyDescent="0.2">
      <c r="A142" s="5">
        <v>5260</v>
      </c>
      <c r="B142" s="88" t="s">
        <v>197</v>
      </c>
      <c r="C142" s="98">
        <v>0</v>
      </c>
      <c r="D142" s="99">
        <v>0</v>
      </c>
      <c r="E142" s="75"/>
    </row>
    <row r="143" spans="1:5" x14ac:dyDescent="0.2">
      <c r="A143" s="6">
        <v>5261</v>
      </c>
      <c r="B143" s="75" t="s">
        <v>198</v>
      </c>
      <c r="C143" s="97">
        <v>0</v>
      </c>
      <c r="D143" s="103">
        <v>0</v>
      </c>
      <c r="E143" s="75"/>
    </row>
    <row r="144" spans="1:5" x14ac:dyDescent="0.2">
      <c r="A144" s="6">
        <v>5262</v>
      </c>
      <c r="B144" s="75" t="s">
        <v>199</v>
      </c>
      <c r="C144" s="97">
        <v>0</v>
      </c>
      <c r="D144" s="103">
        <v>0</v>
      </c>
      <c r="E144" s="75"/>
    </row>
    <row r="145" spans="1:5" x14ac:dyDescent="0.2">
      <c r="A145" s="5">
        <v>5270</v>
      </c>
      <c r="B145" s="88" t="s">
        <v>200</v>
      </c>
      <c r="C145" s="98">
        <v>0</v>
      </c>
      <c r="D145" s="99">
        <v>0</v>
      </c>
      <c r="E145" s="75"/>
    </row>
    <row r="146" spans="1:5" x14ac:dyDescent="0.2">
      <c r="A146" s="6">
        <v>5271</v>
      </c>
      <c r="B146" s="75" t="s">
        <v>201</v>
      </c>
      <c r="C146" s="97">
        <v>0</v>
      </c>
      <c r="D146" s="103">
        <v>0</v>
      </c>
      <c r="E146" s="75"/>
    </row>
    <row r="147" spans="1:5" x14ac:dyDescent="0.2">
      <c r="A147" s="5">
        <v>5280</v>
      </c>
      <c r="B147" s="88" t="s">
        <v>202</v>
      </c>
      <c r="C147" s="98">
        <v>0</v>
      </c>
      <c r="D147" s="99">
        <v>0</v>
      </c>
      <c r="E147" s="75"/>
    </row>
    <row r="148" spans="1:5" x14ac:dyDescent="0.2">
      <c r="A148" s="6">
        <v>5281</v>
      </c>
      <c r="B148" s="75" t="s">
        <v>203</v>
      </c>
      <c r="C148" s="97">
        <v>0</v>
      </c>
      <c r="D148" s="103">
        <v>0</v>
      </c>
      <c r="E148" s="75"/>
    </row>
    <row r="149" spans="1:5" x14ac:dyDescent="0.2">
      <c r="A149" s="6">
        <v>5282</v>
      </c>
      <c r="B149" s="75" t="s">
        <v>204</v>
      </c>
      <c r="C149" s="97">
        <v>0</v>
      </c>
      <c r="D149" s="103">
        <v>0</v>
      </c>
      <c r="E149" s="75"/>
    </row>
    <row r="150" spans="1:5" x14ac:dyDescent="0.2">
      <c r="A150" s="6">
        <v>5283</v>
      </c>
      <c r="B150" s="75" t="s">
        <v>205</v>
      </c>
      <c r="C150" s="97">
        <v>0</v>
      </c>
      <c r="D150" s="103">
        <v>0</v>
      </c>
      <c r="E150" s="75"/>
    </row>
    <row r="151" spans="1:5" x14ac:dyDescent="0.2">
      <c r="A151" s="6">
        <v>5284</v>
      </c>
      <c r="B151" s="75" t="s">
        <v>206</v>
      </c>
      <c r="C151" s="97">
        <v>0</v>
      </c>
      <c r="D151" s="103">
        <v>0</v>
      </c>
      <c r="E151" s="75"/>
    </row>
    <row r="152" spans="1:5" x14ac:dyDescent="0.2">
      <c r="A152" s="6">
        <v>5285</v>
      </c>
      <c r="B152" s="75" t="s">
        <v>207</v>
      </c>
      <c r="C152" s="97">
        <v>0</v>
      </c>
      <c r="D152" s="103">
        <v>0</v>
      </c>
      <c r="E152" s="75"/>
    </row>
    <row r="153" spans="1:5" x14ac:dyDescent="0.2">
      <c r="A153" s="5">
        <v>5290</v>
      </c>
      <c r="B153" s="88" t="s">
        <v>208</v>
      </c>
      <c r="C153" s="98">
        <v>0</v>
      </c>
      <c r="D153" s="99">
        <v>0</v>
      </c>
      <c r="E153" s="75"/>
    </row>
    <row r="154" spans="1:5" x14ac:dyDescent="0.2">
      <c r="A154" s="6">
        <v>5291</v>
      </c>
      <c r="B154" s="75" t="s">
        <v>209</v>
      </c>
      <c r="C154" s="97">
        <v>0</v>
      </c>
      <c r="D154" s="103">
        <v>0</v>
      </c>
      <c r="E154" s="75"/>
    </row>
    <row r="155" spans="1:5" x14ac:dyDescent="0.2">
      <c r="A155" s="6">
        <v>5292</v>
      </c>
      <c r="B155" s="75" t="s">
        <v>210</v>
      </c>
      <c r="C155" s="97">
        <v>0</v>
      </c>
      <c r="D155" s="103">
        <v>0</v>
      </c>
      <c r="E155" s="75"/>
    </row>
    <row r="156" spans="1:5" x14ac:dyDescent="0.2">
      <c r="A156" s="5">
        <v>5300</v>
      </c>
      <c r="B156" s="88" t="s">
        <v>211</v>
      </c>
      <c r="C156" s="98">
        <v>0</v>
      </c>
      <c r="D156" s="99">
        <v>0</v>
      </c>
      <c r="E156" s="75"/>
    </row>
    <row r="157" spans="1:5" x14ac:dyDescent="0.2">
      <c r="A157" s="5">
        <v>5310</v>
      </c>
      <c r="B157" s="88" t="s">
        <v>122</v>
      </c>
      <c r="C157" s="98">
        <v>0</v>
      </c>
      <c r="D157" s="99">
        <v>0</v>
      </c>
      <c r="E157" s="75"/>
    </row>
    <row r="158" spans="1:5" x14ac:dyDescent="0.2">
      <c r="A158" s="6">
        <v>5311</v>
      </c>
      <c r="B158" s="75" t="s">
        <v>212</v>
      </c>
      <c r="C158" s="97">
        <v>0</v>
      </c>
      <c r="D158" s="103">
        <v>0</v>
      </c>
      <c r="E158" s="75"/>
    </row>
    <row r="159" spans="1:5" x14ac:dyDescent="0.2">
      <c r="A159" s="6">
        <v>5312</v>
      </c>
      <c r="B159" s="75" t="s">
        <v>213</v>
      </c>
      <c r="C159" s="97">
        <v>0</v>
      </c>
      <c r="D159" s="103">
        <v>0</v>
      </c>
      <c r="E159" s="75"/>
    </row>
    <row r="160" spans="1:5" x14ac:dyDescent="0.2">
      <c r="A160" s="5">
        <v>5320</v>
      </c>
      <c r="B160" s="88" t="s">
        <v>123</v>
      </c>
      <c r="C160" s="98">
        <v>0</v>
      </c>
      <c r="D160" s="99">
        <v>0</v>
      </c>
      <c r="E160" s="75"/>
    </row>
    <row r="161" spans="1:5" x14ac:dyDescent="0.2">
      <c r="A161" s="6">
        <v>5321</v>
      </c>
      <c r="B161" s="75" t="s">
        <v>214</v>
      </c>
      <c r="C161" s="97">
        <v>0</v>
      </c>
      <c r="D161" s="103">
        <v>0</v>
      </c>
      <c r="E161" s="75"/>
    </row>
    <row r="162" spans="1:5" x14ac:dyDescent="0.2">
      <c r="A162" s="6">
        <v>5322</v>
      </c>
      <c r="B162" s="75" t="s">
        <v>215</v>
      </c>
      <c r="C162" s="97">
        <v>0</v>
      </c>
      <c r="D162" s="103">
        <v>0</v>
      </c>
      <c r="E162" s="75"/>
    </row>
    <row r="163" spans="1:5" x14ac:dyDescent="0.2">
      <c r="A163" s="5">
        <v>5330</v>
      </c>
      <c r="B163" s="88" t="s">
        <v>124</v>
      </c>
      <c r="C163" s="98">
        <v>0</v>
      </c>
      <c r="D163" s="99">
        <v>0</v>
      </c>
      <c r="E163" s="75"/>
    </row>
    <row r="164" spans="1:5" x14ac:dyDescent="0.2">
      <c r="A164" s="6">
        <v>5331</v>
      </c>
      <c r="B164" s="75" t="s">
        <v>216</v>
      </c>
      <c r="C164" s="97">
        <v>0</v>
      </c>
      <c r="D164" s="103">
        <v>0</v>
      </c>
      <c r="E164" s="75"/>
    </row>
    <row r="165" spans="1:5" x14ac:dyDescent="0.2">
      <c r="A165" s="6">
        <v>5332</v>
      </c>
      <c r="B165" s="75" t="s">
        <v>217</v>
      </c>
      <c r="C165" s="97">
        <v>0</v>
      </c>
      <c r="D165" s="103">
        <v>0</v>
      </c>
      <c r="E165" s="75"/>
    </row>
    <row r="166" spans="1:5" x14ac:dyDescent="0.2">
      <c r="A166" s="5">
        <v>5400</v>
      </c>
      <c r="B166" s="88" t="s">
        <v>218</v>
      </c>
      <c r="C166" s="98">
        <v>0</v>
      </c>
      <c r="D166" s="99">
        <v>0</v>
      </c>
      <c r="E166" s="75"/>
    </row>
    <row r="167" spans="1:5" x14ac:dyDescent="0.2">
      <c r="A167" s="5">
        <v>5410</v>
      </c>
      <c r="B167" s="88" t="s">
        <v>219</v>
      </c>
      <c r="C167" s="98">
        <v>0</v>
      </c>
      <c r="D167" s="99">
        <v>0</v>
      </c>
      <c r="E167" s="75"/>
    </row>
    <row r="168" spans="1:5" x14ac:dyDescent="0.2">
      <c r="A168" s="6">
        <v>5411</v>
      </c>
      <c r="B168" s="75" t="s">
        <v>220</v>
      </c>
      <c r="C168" s="97">
        <v>0</v>
      </c>
      <c r="D168" s="103">
        <v>0</v>
      </c>
      <c r="E168" s="75"/>
    </row>
    <row r="169" spans="1:5" x14ac:dyDescent="0.2">
      <c r="A169" s="6">
        <v>5412</v>
      </c>
      <c r="B169" s="75" t="s">
        <v>221</v>
      </c>
      <c r="C169" s="97">
        <v>0</v>
      </c>
      <c r="D169" s="103">
        <v>0</v>
      </c>
      <c r="E169" s="75"/>
    </row>
    <row r="170" spans="1:5" x14ac:dyDescent="0.2">
      <c r="A170" s="5">
        <v>5420</v>
      </c>
      <c r="B170" s="88" t="s">
        <v>222</v>
      </c>
      <c r="C170" s="98">
        <v>0</v>
      </c>
      <c r="D170" s="99">
        <v>0</v>
      </c>
      <c r="E170" s="75"/>
    </row>
    <row r="171" spans="1:5" x14ac:dyDescent="0.2">
      <c r="A171" s="6">
        <v>5421</v>
      </c>
      <c r="B171" s="75" t="s">
        <v>223</v>
      </c>
      <c r="C171" s="97">
        <v>0</v>
      </c>
      <c r="D171" s="103">
        <v>0</v>
      </c>
      <c r="E171" s="75"/>
    </row>
    <row r="172" spans="1:5" x14ac:dyDescent="0.2">
      <c r="A172" s="6">
        <v>5422</v>
      </c>
      <c r="B172" s="75" t="s">
        <v>224</v>
      </c>
      <c r="C172" s="97">
        <v>0</v>
      </c>
      <c r="D172" s="103">
        <v>0</v>
      </c>
      <c r="E172" s="75"/>
    </row>
    <row r="173" spans="1:5" x14ac:dyDescent="0.2">
      <c r="A173" s="5">
        <v>5430</v>
      </c>
      <c r="B173" s="88" t="s">
        <v>225</v>
      </c>
      <c r="C173" s="98">
        <v>0</v>
      </c>
      <c r="D173" s="99">
        <v>0</v>
      </c>
      <c r="E173" s="75"/>
    </row>
    <row r="174" spans="1:5" x14ac:dyDescent="0.2">
      <c r="A174" s="6">
        <v>5431</v>
      </c>
      <c r="B174" s="75" t="s">
        <v>226</v>
      </c>
      <c r="C174" s="97">
        <v>0</v>
      </c>
      <c r="D174" s="103">
        <v>0</v>
      </c>
      <c r="E174" s="75"/>
    </row>
    <row r="175" spans="1:5" x14ac:dyDescent="0.2">
      <c r="A175" s="6">
        <v>5432</v>
      </c>
      <c r="B175" s="75" t="s">
        <v>227</v>
      </c>
      <c r="C175" s="97">
        <v>0</v>
      </c>
      <c r="D175" s="103">
        <v>0</v>
      </c>
      <c r="E175" s="75"/>
    </row>
    <row r="176" spans="1:5" x14ac:dyDescent="0.2">
      <c r="A176" s="5">
        <v>5440</v>
      </c>
      <c r="B176" s="88" t="s">
        <v>228</v>
      </c>
      <c r="C176" s="98">
        <v>0</v>
      </c>
      <c r="D176" s="99">
        <v>0</v>
      </c>
      <c r="E176" s="75"/>
    </row>
    <row r="177" spans="1:5" x14ac:dyDescent="0.2">
      <c r="A177" s="6">
        <v>5441</v>
      </c>
      <c r="B177" s="75" t="s">
        <v>228</v>
      </c>
      <c r="C177" s="97">
        <v>0</v>
      </c>
      <c r="D177" s="103">
        <v>0</v>
      </c>
      <c r="E177" s="75"/>
    </row>
    <row r="178" spans="1:5" x14ac:dyDescent="0.2">
      <c r="A178" s="5">
        <v>5450</v>
      </c>
      <c r="B178" s="88" t="s">
        <v>229</v>
      </c>
      <c r="C178" s="98">
        <v>0</v>
      </c>
      <c r="D178" s="99">
        <v>0</v>
      </c>
      <c r="E178" s="75"/>
    </row>
    <row r="179" spans="1:5" x14ac:dyDescent="0.2">
      <c r="A179" s="6">
        <v>5451</v>
      </c>
      <c r="B179" s="75" t="s">
        <v>230</v>
      </c>
      <c r="C179" s="97">
        <v>0</v>
      </c>
      <c r="D179" s="103">
        <v>0</v>
      </c>
      <c r="E179" s="75"/>
    </row>
    <row r="180" spans="1:5" x14ac:dyDescent="0.2">
      <c r="A180" s="6">
        <v>5452</v>
      </c>
      <c r="B180" s="75" t="s">
        <v>231</v>
      </c>
      <c r="C180" s="97">
        <v>0</v>
      </c>
      <c r="D180" s="103">
        <v>0</v>
      </c>
      <c r="E180" s="75"/>
    </row>
    <row r="181" spans="1:5" x14ac:dyDescent="0.2">
      <c r="A181" s="5">
        <v>5500</v>
      </c>
      <c r="B181" s="88" t="s">
        <v>232</v>
      </c>
      <c r="C181" s="98">
        <v>9473.3499999999985</v>
      </c>
      <c r="D181" s="99">
        <v>3.8812534200387212E-4</v>
      </c>
      <c r="E181" s="75"/>
    </row>
    <row r="182" spans="1:5" x14ac:dyDescent="0.2">
      <c r="A182" s="5">
        <v>5510</v>
      </c>
      <c r="B182" s="88" t="s">
        <v>233</v>
      </c>
      <c r="C182" s="98">
        <v>9474.3799999999992</v>
      </c>
      <c r="D182" s="99">
        <v>3.8816754134225441E-4</v>
      </c>
      <c r="E182" s="75"/>
    </row>
    <row r="183" spans="1:5" x14ac:dyDescent="0.2">
      <c r="A183" s="6">
        <v>5511</v>
      </c>
      <c r="B183" s="75" t="s">
        <v>234</v>
      </c>
      <c r="C183" s="97">
        <v>0</v>
      </c>
      <c r="D183" s="103">
        <v>0</v>
      </c>
      <c r="E183" s="75"/>
    </row>
    <row r="184" spans="1:5" x14ac:dyDescent="0.2">
      <c r="A184" s="6">
        <v>5512</v>
      </c>
      <c r="B184" s="75" t="s">
        <v>235</v>
      </c>
      <c r="C184" s="97">
        <v>0</v>
      </c>
      <c r="D184" s="103">
        <v>0</v>
      </c>
      <c r="E184" s="75"/>
    </row>
    <row r="185" spans="1:5" x14ac:dyDescent="0.2">
      <c r="A185" s="6">
        <v>5513</v>
      </c>
      <c r="B185" s="75" t="s">
        <v>236</v>
      </c>
      <c r="C185" s="97">
        <v>0</v>
      </c>
      <c r="D185" s="103">
        <v>0</v>
      </c>
      <c r="E185" s="75"/>
    </row>
    <row r="186" spans="1:5" x14ac:dyDescent="0.2">
      <c r="A186" s="6">
        <v>5514</v>
      </c>
      <c r="B186" s="75" t="s">
        <v>237</v>
      </c>
      <c r="C186" s="97">
        <v>0</v>
      </c>
      <c r="D186" s="103">
        <v>0</v>
      </c>
      <c r="E186" s="75"/>
    </row>
    <row r="187" spans="1:5" x14ac:dyDescent="0.2">
      <c r="A187" s="6">
        <v>5515</v>
      </c>
      <c r="B187" s="75" t="s">
        <v>238</v>
      </c>
      <c r="C187" s="97">
        <v>9474.3799999999992</v>
      </c>
      <c r="D187" s="103">
        <v>3.8816754134225441E-4</v>
      </c>
      <c r="E187" s="75"/>
    </row>
    <row r="188" spans="1:5" x14ac:dyDescent="0.2">
      <c r="A188" s="6">
        <v>5516</v>
      </c>
      <c r="B188" s="75" t="s">
        <v>239</v>
      </c>
      <c r="C188" s="97">
        <v>0</v>
      </c>
      <c r="D188" s="103">
        <v>0</v>
      </c>
      <c r="E188" s="75"/>
    </row>
    <row r="189" spans="1:5" x14ac:dyDescent="0.2">
      <c r="A189" s="6">
        <v>5517</v>
      </c>
      <c r="B189" s="75" t="s">
        <v>240</v>
      </c>
      <c r="C189" s="97">
        <v>0</v>
      </c>
      <c r="D189" s="103">
        <v>0</v>
      </c>
      <c r="E189" s="75"/>
    </row>
    <row r="190" spans="1:5" x14ac:dyDescent="0.2">
      <c r="A190" s="6">
        <v>5518</v>
      </c>
      <c r="B190" s="75" t="s">
        <v>241</v>
      </c>
      <c r="C190" s="97">
        <v>0</v>
      </c>
      <c r="D190" s="103">
        <v>0</v>
      </c>
      <c r="E190" s="75"/>
    </row>
    <row r="191" spans="1:5" x14ac:dyDescent="0.2">
      <c r="A191" s="5">
        <v>5520</v>
      </c>
      <c r="B191" s="88" t="s">
        <v>242</v>
      </c>
      <c r="C191" s="98">
        <v>0</v>
      </c>
      <c r="D191" s="99">
        <v>0</v>
      </c>
      <c r="E191" s="75"/>
    </row>
    <row r="192" spans="1:5" x14ac:dyDescent="0.2">
      <c r="A192" s="6">
        <v>5521</v>
      </c>
      <c r="B192" s="75" t="s">
        <v>243</v>
      </c>
      <c r="C192" s="97">
        <v>0</v>
      </c>
      <c r="D192" s="103">
        <v>0</v>
      </c>
      <c r="E192" s="75"/>
    </row>
    <row r="193" spans="1:5" x14ac:dyDescent="0.2">
      <c r="A193" s="6">
        <v>5522</v>
      </c>
      <c r="B193" s="75" t="s">
        <v>244</v>
      </c>
      <c r="C193" s="97">
        <v>0</v>
      </c>
      <c r="D193" s="103">
        <v>0</v>
      </c>
      <c r="E193" s="75"/>
    </row>
    <row r="194" spans="1:5" x14ac:dyDescent="0.2">
      <c r="A194" s="5">
        <v>5530</v>
      </c>
      <c r="B194" s="88" t="s">
        <v>245</v>
      </c>
      <c r="C194" s="98">
        <v>0</v>
      </c>
      <c r="D194" s="99">
        <v>0</v>
      </c>
      <c r="E194" s="75"/>
    </row>
    <row r="195" spans="1:5" x14ac:dyDescent="0.2">
      <c r="A195" s="6">
        <v>5531</v>
      </c>
      <c r="B195" s="75" t="s">
        <v>246</v>
      </c>
      <c r="C195" s="97">
        <v>0</v>
      </c>
      <c r="D195" s="103">
        <v>0</v>
      </c>
      <c r="E195" s="75"/>
    </row>
    <row r="196" spans="1:5" x14ac:dyDescent="0.2">
      <c r="A196" s="6">
        <v>5532</v>
      </c>
      <c r="B196" s="75" t="s">
        <v>247</v>
      </c>
      <c r="C196" s="97">
        <v>0</v>
      </c>
      <c r="D196" s="103">
        <v>0</v>
      </c>
      <c r="E196" s="75"/>
    </row>
    <row r="197" spans="1:5" x14ac:dyDescent="0.2">
      <c r="A197" s="6">
        <v>5533</v>
      </c>
      <c r="B197" s="75" t="s">
        <v>248</v>
      </c>
      <c r="C197" s="97">
        <v>0</v>
      </c>
      <c r="D197" s="103">
        <v>0</v>
      </c>
      <c r="E197" s="75"/>
    </row>
    <row r="198" spans="1:5" x14ac:dyDescent="0.2">
      <c r="A198" s="6">
        <v>5534</v>
      </c>
      <c r="B198" s="75" t="s">
        <v>249</v>
      </c>
      <c r="C198" s="97">
        <v>0</v>
      </c>
      <c r="D198" s="103">
        <v>0</v>
      </c>
      <c r="E198" s="75"/>
    </row>
    <row r="199" spans="1:5" x14ac:dyDescent="0.2">
      <c r="A199" s="6">
        <v>5535</v>
      </c>
      <c r="B199" s="75" t="s">
        <v>250</v>
      </c>
      <c r="C199" s="97">
        <v>0</v>
      </c>
      <c r="D199" s="103">
        <v>0</v>
      </c>
      <c r="E199" s="75"/>
    </row>
    <row r="200" spans="1:5" x14ac:dyDescent="0.2">
      <c r="A200" s="5">
        <v>5590</v>
      </c>
      <c r="B200" s="88" t="s">
        <v>251</v>
      </c>
      <c r="C200" s="98">
        <v>-1.03</v>
      </c>
      <c r="D200" s="99">
        <v>-4.219933838230281E-8</v>
      </c>
      <c r="E200" s="75"/>
    </row>
    <row r="201" spans="1:5" x14ac:dyDescent="0.2">
      <c r="A201" s="6">
        <v>5591</v>
      </c>
      <c r="B201" s="75" t="s">
        <v>252</v>
      </c>
      <c r="C201" s="97">
        <v>0</v>
      </c>
      <c r="D201" s="103">
        <v>0</v>
      </c>
      <c r="E201" s="75"/>
    </row>
    <row r="202" spans="1:5" x14ac:dyDescent="0.2">
      <c r="A202" s="6">
        <v>5592</v>
      </c>
      <c r="B202" s="75" t="s">
        <v>253</v>
      </c>
      <c r="C202" s="97">
        <v>0</v>
      </c>
      <c r="D202" s="103">
        <v>0</v>
      </c>
      <c r="E202" s="75"/>
    </row>
    <row r="203" spans="1:5" x14ac:dyDescent="0.2">
      <c r="A203" s="6">
        <v>5593</v>
      </c>
      <c r="B203" s="75" t="s">
        <v>254</v>
      </c>
      <c r="C203" s="97">
        <v>0</v>
      </c>
      <c r="D203" s="103">
        <v>0</v>
      </c>
      <c r="E203" s="75"/>
    </row>
    <row r="204" spans="1:5" x14ac:dyDescent="0.2">
      <c r="A204" s="6">
        <v>5594</v>
      </c>
      <c r="B204" s="75" t="s">
        <v>255</v>
      </c>
      <c r="C204" s="97">
        <v>0</v>
      </c>
      <c r="D204" s="103">
        <v>0</v>
      </c>
      <c r="E204" s="75"/>
    </row>
    <row r="205" spans="1:5" x14ac:dyDescent="0.2">
      <c r="A205" s="6">
        <v>5595</v>
      </c>
      <c r="B205" s="75" t="s">
        <v>256</v>
      </c>
      <c r="C205" s="97">
        <v>0</v>
      </c>
      <c r="D205" s="103">
        <v>0</v>
      </c>
      <c r="E205" s="75"/>
    </row>
    <row r="206" spans="1:5" x14ac:dyDescent="0.2">
      <c r="A206" s="6">
        <v>5596</v>
      </c>
      <c r="B206" s="75" t="s">
        <v>148</v>
      </c>
      <c r="C206" s="97">
        <v>0</v>
      </c>
      <c r="D206" s="103">
        <v>0</v>
      </c>
      <c r="E206" s="75"/>
    </row>
    <row r="207" spans="1:5" x14ac:dyDescent="0.2">
      <c r="A207" s="6">
        <v>5597</v>
      </c>
      <c r="B207" s="75" t="s">
        <v>257</v>
      </c>
      <c r="C207" s="97">
        <v>0</v>
      </c>
      <c r="D207" s="103">
        <v>0</v>
      </c>
      <c r="E207" s="75"/>
    </row>
    <row r="208" spans="1:5" x14ac:dyDescent="0.2">
      <c r="A208" s="6">
        <v>5598</v>
      </c>
      <c r="B208" s="75" t="s">
        <v>258</v>
      </c>
      <c r="C208" s="97">
        <v>0</v>
      </c>
      <c r="D208" s="103">
        <v>0</v>
      </c>
      <c r="E208" s="75"/>
    </row>
    <row r="209" spans="1:5" x14ac:dyDescent="0.2">
      <c r="A209" s="6">
        <v>5599</v>
      </c>
      <c r="B209" s="75" t="s">
        <v>259</v>
      </c>
      <c r="C209" s="97">
        <v>-1.03</v>
      </c>
      <c r="D209" s="103">
        <v>-4.219933838230281E-8</v>
      </c>
      <c r="E209" s="75"/>
    </row>
    <row r="210" spans="1:5" x14ac:dyDescent="0.2">
      <c r="A210" s="5">
        <v>5600</v>
      </c>
      <c r="B210" s="88" t="s">
        <v>260</v>
      </c>
      <c r="C210" s="98">
        <v>0</v>
      </c>
      <c r="D210" s="99">
        <v>0</v>
      </c>
      <c r="E210" s="75"/>
    </row>
    <row r="211" spans="1:5" x14ac:dyDescent="0.2">
      <c r="A211" s="5">
        <v>5610</v>
      </c>
      <c r="B211" s="88" t="s">
        <v>261</v>
      </c>
      <c r="C211" s="98">
        <v>0</v>
      </c>
      <c r="D211" s="99">
        <v>0</v>
      </c>
      <c r="E211" s="75"/>
    </row>
    <row r="212" spans="1:5" x14ac:dyDescent="0.2">
      <c r="A212" s="6">
        <v>5611</v>
      </c>
      <c r="B212" s="75" t="s">
        <v>262</v>
      </c>
      <c r="C212" s="97">
        <v>0</v>
      </c>
      <c r="D212" s="103">
        <v>0</v>
      </c>
      <c r="E212" s="75"/>
    </row>
    <row r="213" spans="1:5" x14ac:dyDescent="0.3">
      <c r="A213" s="70"/>
      <c r="B213" s="70"/>
      <c r="C213" s="70"/>
      <c r="D213" s="86"/>
      <c r="E213" s="70"/>
    </row>
    <row r="214" spans="1:5" x14ac:dyDescent="0.3">
      <c r="A214" s="81" t="s">
        <v>65</v>
      </c>
      <c r="C214" s="70"/>
      <c r="D214" s="86"/>
      <c r="E214" s="70"/>
    </row>
  </sheetData>
  <autoFilter ref="A93:C212" xr:uid="{00000000-0009-0000-0000-000002000000}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59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2"/>
  <sheetViews>
    <sheetView topLeftCell="A15" zoomScaleNormal="100" workbookViewId="0">
      <selection activeCell="H15" sqref="H15"/>
    </sheetView>
  </sheetViews>
  <sheetFormatPr baseColWidth="10" defaultColWidth="14.44140625" defaultRowHeight="14.4" x14ac:dyDescent="0.3"/>
  <cols>
    <col min="1" max="1" width="10" style="69" customWidth="1"/>
    <col min="2" max="2" width="61.44140625" style="69" customWidth="1"/>
    <col min="3" max="3" width="16.44140625" style="69" customWidth="1"/>
    <col min="4" max="4" width="19.109375" style="69" customWidth="1"/>
    <col min="5" max="5" width="24.5546875" style="69" customWidth="1"/>
    <col min="6" max="6" width="22.88671875" style="69" customWidth="1"/>
    <col min="7" max="7" width="16.88671875" style="69" customWidth="1"/>
    <col min="8" max="8" width="18.77734375" style="69" customWidth="1"/>
    <col min="9" max="9" width="13.88671875" style="69" customWidth="1"/>
    <col min="10" max="10" width="13.5546875" style="69" customWidth="1"/>
    <col min="11" max="26" width="9.109375" style="69" customWidth="1"/>
    <col min="27" max="16384" width="14.44140625" style="69"/>
  </cols>
  <sheetData>
    <row r="1" spans="1:8" x14ac:dyDescent="0.3">
      <c r="A1" s="114" t="str">
        <f>'Notas a los Edos Financieros'!A1</f>
        <v>CENTRO DE EVALUACIÓN Y CONTROL DE CONFIANZA DEL ESTADO DE GUANAJUATO</v>
      </c>
      <c r="B1" s="118"/>
      <c r="C1" s="118"/>
      <c r="D1" s="118"/>
      <c r="E1" s="118"/>
      <c r="F1" s="118"/>
      <c r="G1" s="43" t="s">
        <v>0</v>
      </c>
      <c r="H1" s="62">
        <f>'Notas a los Edos Financieros'!D1</f>
        <v>2026</v>
      </c>
    </row>
    <row r="2" spans="1:8" x14ac:dyDescent="0.3">
      <c r="A2" s="114" t="s">
        <v>263</v>
      </c>
      <c r="B2" s="118"/>
      <c r="C2" s="118"/>
      <c r="D2" s="118"/>
      <c r="E2" s="118"/>
      <c r="F2" s="118"/>
      <c r="G2" s="43" t="s">
        <v>2</v>
      </c>
      <c r="H2" s="62" t="str">
        <f>'Notas a los Edos Financieros'!D2</f>
        <v>Trimestral</v>
      </c>
    </row>
    <row r="3" spans="1:8" x14ac:dyDescent="0.3">
      <c r="A3" s="114" t="str">
        <f>'Notas a los Edos Financieros'!A3</f>
        <v>Del 1 de Enero al 31 de Marzo de 2026</v>
      </c>
      <c r="B3" s="118"/>
      <c r="C3" s="118"/>
      <c r="D3" s="118"/>
      <c r="E3" s="118"/>
      <c r="F3" s="118"/>
      <c r="G3" s="43" t="s">
        <v>3</v>
      </c>
      <c r="H3" s="62">
        <f>'Notas a los Edos Financieros'!D3</f>
        <v>1</v>
      </c>
    </row>
    <row r="4" spans="1:8" x14ac:dyDescent="0.3">
      <c r="A4" s="117" t="s">
        <v>4</v>
      </c>
      <c r="B4" s="118"/>
      <c r="C4" s="118"/>
      <c r="D4" s="118"/>
      <c r="E4" s="118"/>
      <c r="F4" s="118"/>
      <c r="G4" s="43"/>
      <c r="H4" s="44"/>
    </row>
    <row r="5" spans="1:8" x14ac:dyDescent="0.3">
      <c r="A5" s="119" t="s">
        <v>67</v>
      </c>
      <c r="B5" s="119"/>
      <c r="C5" s="119"/>
      <c r="D5" s="119"/>
      <c r="E5" s="119"/>
      <c r="F5" s="119"/>
      <c r="G5" s="119"/>
      <c r="H5" s="119"/>
    </row>
    <row r="6" spans="1:8" x14ac:dyDescent="0.3">
      <c r="A6" s="70"/>
      <c r="B6" s="70"/>
      <c r="C6" s="70"/>
      <c r="D6" s="70"/>
      <c r="E6" s="70"/>
      <c r="F6" s="70"/>
      <c r="G6" s="70"/>
      <c r="H6" s="70"/>
    </row>
    <row r="7" spans="1:8" x14ac:dyDescent="0.3">
      <c r="A7" s="116" t="s">
        <v>264</v>
      </c>
      <c r="B7" s="116"/>
      <c r="C7" s="116"/>
      <c r="D7" s="116"/>
      <c r="E7" s="116"/>
      <c r="F7" s="116"/>
      <c r="G7" s="116"/>
      <c r="H7" s="116"/>
    </row>
    <row r="8" spans="1:8" s="71" customFormat="1" x14ac:dyDescent="0.3">
      <c r="A8" s="56" t="s">
        <v>69</v>
      </c>
      <c r="B8" s="56" t="s">
        <v>70</v>
      </c>
      <c r="C8" s="56" t="s">
        <v>71</v>
      </c>
      <c r="D8" s="56" t="s">
        <v>265</v>
      </c>
      <c r="E8" s="56"/>
      <c r="F8" s="56"/>
      <c r="G8" s="56"/>
      <c r="H8" s="56"/>
    </row>
    <row r="9" spans="1:8" x14ac:dyDescent="0.3">
      <c r="A9" s="72">
        <v>1114</v>
      </c>
      <c r="B9" s="70" t="s">
        <v>266</v>
      </c>
      <c r="C9" s="73">
        <v>0</v>
      </c>
      <c r="D9" s="70"/>
      <c r="E9" s="70"/>
      <c r="F9" s="70"/>
      <c r="G9" s="70"/>
      <c r="H9" s="70"/>
    </row>
    <row r="10" spans="1:8" x14ac:dyDescent="0.3">
      <c r="A10" s="72">
        <v>1115</v>
      </c>
      <c r="B10" s="70" t="s">
        <v>267</v>
      </c>
      <c r="C10" s="73">
        <v>0</v>
      </c>
      <c r="D10" s="70"/>
      <c r="E10" s="70"/>
      <c r="F10" s="70"/>
      <c r="G10" s="70"/>
      <c r="H10" s="70"/>
    </row>
    <row r="11" spans="1:8" x14ac:dyDescent="0.3">
      <c r="A11" s="72">
        <v>1121</v>
      </c>
      <c r="B11" s="70" t="s">
        <v>268</v>
      </c>
      <c r="C11" s="73">
        <v>61758386.770000003</v>
      </c>
      <c r="D11" s="70"/>
      <c r="E11" s="70"/>
      <c r="F11" s="70"/>
      <c r="G11" s="70"/>
      <c r="H11" s="70"/>
    </row>
    <row r="12" spans="1:8" x14ac:dyDescent="0.3">
      <c r="A12" s="70"/>
      <c r="B12" s="70"/>
      <c r="C12" s="70"/>
      <c r="D12" s="70"/>
      <c r="E12" s="70"/>
      <c r="F12" s="70"/>
      <c r="G12" s="70"/>
      <c r="H12" s="70"/>
    </row>
    <row r="13" spans="1:8" x14ac:dyDescent="0.3">
      <c r="A13" s="116" t="s">
        <v>269</v>
      </c>
      <c r="B13" s="116"/>
      <c r="C13" s="116"/>
      <c r="D13" s="116"/>
      <c r="E13" s="116"/>
      <c r="F13" s="116"/>
      <c r="G13" s="116"/>
      <c r="H13" s="116"/>
    </row>
    <row r="14" spans="1:8" s="71" customFormat="1" x14ac:dyDescent="0.3">
      <c r="A14" s="56" t="s">
        <v>69</v>
      </c>
      <c r="B14" s="56" t="s">
        <v>70</v>
      </c>
      <c r="C14" s="56" t="s">
        <v>71</v>
      </c>
      <c r="D14" s="56">
        <f>H1-1</f>
        <v>2025</v>
      </c>
      <c r="E14" s="56">
        <f t="shared" ref="E14:G14" si="0">D14-1</f>
        <v>2024</v>
      </c>
      <c r="F14" s="56">
        <f t="shared" si="0"/>
        <v>2023</v>
      </c>
      <c r="G14" s="56">
        <f t="shared" si="0"/>
        <v>2022</v>
      </c>
      <c r="H14" s="56" t="s">
        <v>270</v>
      </c>
    </row>
    <row r="15" spans="1:8" x14ac:dyDescent="0.2">
      <c r="A15" s="72">
        <v>1122</v>
      </c>
      <c r="B15" s="70" t="s">
        <v>271</v>
      </c>
      <c r="C15" s="73">
        <v>0</v>
      </c>
      <c r="D15" s="73">
        <v>0</v>
      </c>
      <c r="E15" s="73">
        <v>-50</v>
      </c>
      <c r="F15" s="73">
        <v>-540</v>
      </c>
      <c r="G15" s="73">
        <v>-90</v>
      </c>
      <c r="H15" s="104" t="str">
        <f>+IF(OR(C15&lt;&gt;0,C16&lt;&gt;0),"","SIN INFORMACIÓN QUE REVELAR")</f>
        <v>SIN INFORMACIÓN QUE REVELAR</v>
      </c>
    </row>
    <row r="16" spans="1:8" x14ac:dyDescent="0.3">
      <c r="A16" s="72">
        <v>1124</v>
      </c>
      <c r="B16" s="70" t="s">
        <v>272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  <c r="H16" s="70"/>
    </row>
    <row r="18" spans="1:8" x14ac:dyDescent="0.3">
      <c r="A18" s="116" t="s">
        <v>273</v>
      </c>
      <c r="B18" s="116"/>
      <c r="C18" s="116"/>
      <c r="D18" s="116"/>
      <c r="E18" s="116"/>
      <c r="F18" s="116"/>
      <c r="G18" s="116"/>
      <c r="H18" s="116"/>
    </row>
    <row r="19" spans="1:8" s="71" customFormat="1" x14ac:dyDescent="0.3">
      <c r="A19" s="56" t="s">
        <v>69</v>
      </c>
      <c r="B19" s="56" t="s">
        <v>70</v>
      </c>
      <c r="C19" s="56" t="s">
        <v>71</v>
      </c>
      <c r="D19" s="56" t="s">
        <v>274</v>
      </c>
      <c r="E19" s="56" t="s">
        <v>275</v>
      </c>
      <c r="F19" s="56" t="s">
        <v>276</v>
      </c>
      <c r="G19" s="56" t="s">
        <v>277</v>
      </c>
      <c r="H19" s="56" t="s">
        <v>278</v>
      </c>
    </row>
    <row r="20" spans="1:8" x14ac:dyDescent="0.3">
      <c r="A20" s="72">
        <v>1123</v>
      </c>
      <c r="B20" s="70" t="s">
        <v>279</v>
      </c>
      <c r="C20" s="73">
        <v>146762.99</v>
      </c>
      <c r="D20" s="73">
        <v>146762.99</v>
      </c>
      <c r="E20" s="73">
        <v>0</v>
      </c>
      <c r="F20" s="73">
        <v>0</v>
      </c>
      <c r="G20" s="73">
        <v>0</v>
      </c>
      <c r="H20" s="70"/>
    </row>
    <row r="21" spans="1:8" x14ac:dyDescent="0.3">
      <c r="A21" s="72">
        <v>1125</v>
      </c>
      <c r="B21" s="70" t="s">
        <v>280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  <c r="H21" s="70"/>
    </row>
    <row r="22" spans="1:8" x14ac:dyDescent="0.3">
      <c r="A22" s="6">
        <v>1126</v>
      </c>
      <c r="B22" s="75" t="s">
        <v>281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0"/>
    </row>
    <row r="23" spans="1:8" x14ac:dyDescent="0.3">
      <c r="A23" s="6">
        <v>1129</v>
      </c>
      <c r="B23" s="75" t="s">
        <v>282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  <c r="H23" s="70"/>
    </row>
    <row r="24" spans="1:8" x14ac:dyDescent="0.3">
      <c r="A24" s="72">
        <v>1131</v>
      </c>
      <c r="B24" s="70" t="s">
        <v>283</v>
      </c>
      <c r="C24" s="73">
        <v>33847.379999999997</v>
      </c>
      <c r="D24" s="73">
        <v>33847.379999999997</v>
      </c>
      <c r="E24" s="73">
        <v>0</v>
      </c>
      <c r="F24" s="73">
        <v>0</v>
      </c>
      <c r="G24" s="73">
        <v>0</v>
      </c>
      <c r="H24" s="70"/>
    </row>
    <row r="25" spans="1:8" x14ac:dyDescent="0.3">
      <c r="A25" s="72">
        <v>1132</v>
      </c>
      <c r="B25" s="70" t="s">
        <v>284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  <c r="H25" s="70"/>
    </row>
    <row r="26" spans="1:8" x14ac:dyDescent="0.3">
      <c r="A26" s="72">
        <v>1133</v>
      </c>
      <c r="B26" s="70" t="s">
        <v>285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  <c r="H26" s="70"/>
    </row>
    <row r="27" spans="1:8" x14ac:dyDescent="0.3">
      <c r="A27" s="72">
        <v>1134</v>
      </c>
      <c r="B27" s="70" t="s">
        <v>286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  <c r="H27" s="70"/>
    </row>
    <row r="28" spans="1:8" x14ac:dyDescent="0.3">
      <c r="A28" s="72">
        <v>1139</v>
      </c>
      <c r="B28" s="70" t="s">
        <v>287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0"/>
    </row>
    <row r="29" spans="1:8" x14ac:dyDescent="0.3">
      <c r="A29" s="70"/>
      <c r="B29" s="70"/>
      <c r="C29" s="70"/>
      <c r="D29" s="70"/>
      <c r="E29" s="70"/>
      <c r="F29" s="70"/>
      <c r="G29" s="70"/>
      <c r="H29" s="70"/>
    </row>
    <row r="30" spans="1:8" x14ac:dyDescent="0.3">
      <c r="A30" s="116" t="s">
        <v>288</v>
      </c>
      <c r="B30" s="116"/>
      <c r="C30" s="116"/>
      <c r="D30" s="116"/>
      <c r="E30" s="116"/>
      <c r="F30" s="116"/>
      <c r="G30" s="116"/>
      <c r="H30" s="116"/>
    </row>
    <row r="31" spans="1:8" s="71" customFormat="1" x14ac:dyDescent="0.3">
      <c r="A31" s="56" t="s">
        <v>69</v>
      </c>
      <c r="B31" s="56" t="s">
        <v>70</v>
      </c>
      <c r="C31" s="56" t="s">
        <v>71</v>
      </c>
      <c r="D31" s="56" t="s">
        <v>289</v>
      </c>
      <c r="E31" s="56" t="s">
        <v>290</v>
      </c>
      <c r="F31" s="56" t="s">
        <v>291</v>
      </c>
      <c r="G31" s="56"/>
      <c r="H31" s="56"/>
    </row>
    <row r="32" spans="1:8" s="94" customFormat="1" x14ac:dyDescent="0.3">
      <c r="A32" s="78">
        <v>1140</v>
      </c>
      <c r="B32" s="81" t="s">
        <v>292</v>
      </c>
      <c r="C32" s="80">
        <v>0</v>
      </c>
      <c r="D32" s="81"/>
      <c r="E32" s="70" t="str">
        <f>IF(OR(C32&lt;&gt;0, C33&lt;&gt;0, C34&lt;&gt;0, C35&lt;&gt;0, C36&lt;&gt;0, C37&lt;&gt;0), "", "SIN INFORMACIÓN QUE REVELAR")</f>
        <v>SIN INFORMACIÓN QUE REVELAR</v>
      </c>
      <c r="F32" s="81"/>
      <c r="G32" s="81"/>
      <c r="H32" s="81"/>
    </row>
    <row r="33" spans="1:8" x14ac:dyDescent="0.3">
      <c r="A33" s="72">
        <v>1141</v>
      </c>
      <c r="B33" s="70" t="s">
        <v>293</v>
      </c>
      <c r="C33" s="73">
        <v>0</v>
      </c>
      <c r="D33" s="70"/>
      <c r="E33" s="70"/>
      <c r="F33" s="70"/>
    </row>
    <row r="34" spans="1:8" x14ac:dyDescent="0.3">
      <c r="A34" s="72">
        <v>1142</v>
      </c>
      <c r="B34" s="70" t="s">
        <v>294</v>
      </c>
      <c r="C34" s="73">
        <v>0</v>
      </c>
      <c r="D34" s="70"/>
      <c r="E34" s="70"/>
      <c r="F34" s="70"/>
    </row>
    <row r="35" spans="1:8" x14ac:dyDescent="0.3">
      <c r="A35" s="72">
        <v>1143</v>
      </c>
      <c r="B35" s="70" t="s">
        <v>295</v>
      </c>
      <c r="C35" s="73">
        <v>0</v>
      </c>
      <c r="D35" s="70"/>
      <c r="E35" s="70"/>
      <c r="F35" s="70"/>
    </row>
    <row r="36" spans="1:8" x14ac:dyDescent="0.3">
      <c r="A36" s="72">
        <v>1144</v>
      </c>
      <c r="B36" s="70" t="s">
        <v>296</v>
      </c>
      <c r="C36" s="73">
        <v>0</v>
      </c>
      <c r="D36" s="70"/>
      <c r="E36" s="70"/>
      <c r="F36" s="70"/>
    </row>
    <row r="37" spans="1:8" x14ac:dyDescent="0.3">
      <c r="A37" s="72">
        <v>1145</v>
      </c>
      <c r="B37" s="70" t="s">
        <v>297</v>
      </c>
      <c r="C37" s="73">
        <v>0</v>
      </c>
      <c r="D37" s="70"/>
      <c r="E37" s="70"/>
      <c r="F37" s="70"/>
    </row>
    <row r="38" spans="1:8" x14ac:dyDescent="0.3">
      <c r="A38" s="70"/>
      <c r="B38" s="70"/>
      <c r="C38" s="70"/>
      <c r="D38" s="70"/>
      <c r="E38" s="70"/>
      <c r="F38" s="70"/>
    </row>
    <row r="39" spans="1:8" x14ac:dyDescent="0.3">
      <c r="A39" s="116" t="s">
        <v>298</v>
      </c>
      <c r="B39" s="116"/>
      <c r="C39" s="116"/>
      <c r="D39" s="116"/>
      <c r="E39" s="116"/>
      <c r="F39" s="116"/>
    </row>
    <row r="40" spans="1:8" s="71" customFormat="1" ht="20.399999999999999" x14ac:dyDescent="0.3">
      <c r="A40" s="56" t="s">
        <v>69</v>
      </c>
      <c r="B40" s="56" t="s">
        <v>70</v>
      </c>
      <c r="C40" s="56" t="s">
        <v>71</v>
      </c>
      <c r="D40" s="56" t="s">
        <v>290</v>
      </c>
      <c r="E40" s="56" t="s">
        <v>299</v>
      </c>
      <c r="F40" s="57" t="s">
        <v>291</v>
      </c>
    </row>
    <row r="41" spans="1:8" x14ac:dyDescent="0.3">
      <c r="A41" s="72">
        <v>1150</v>
      </c>
      <c r="B41" s="70" t="s">
        <v>300</v>
      </c>
      <c r="C41" s="73">
        <v>0</v>
      </c>
      <c r="D41" s="70"/>
      <c r="E41" s="70" t="str">
        <f>+IF(OR(C41&lt;&gt;0,C42&lt;&gt;0),"","SIN INFORMACIÓN QUE REVELAR")</f>
        <v>SIN INFORMACIÓN QUE REVELAR</v>
      </c>
      <c r="F41" s="70"/>
    </row>
    <row r="42" spans="1:8" x14ac:dyDescent="0.3">
      <c r="A42" s="72">
        <v>1151</v>
      </c>
      <c r="B42" s="70" t="s">
        <v>301</v>
      </c>
      <c r="C42" s="73">
        <v>0</v>
      </c>
      <c r="D42" s="70"/>
      <c r="E42" s="70"/>
      <c r="F42" s="70"/>
    </row>
    <row r="43" spans="1:8" x14ac:dyDescent="0.3">
      <c r="A43" s="70"/>
      <c r="B43" s="70"/>
      <c r="C43" s="70"/>
      <c r="D43" s="70"/>
      <c r="E43" s="70"/>
      <c r="F43" s="70"/>
    </row>
    <row r="44" spans="1:8" x14ac:dyDescent="0.3">
      <c r="A44" s="116" t="s">
        <v>302</v>
      </c>
      <c r="B44" s="116"/>
      <c r="C44" s="116"/>
      <c r="D44" s="116"/>
      <c r="E44" s="116"/>
      <c r="F44" s="116"/>
    </row>
    <row r="45" spans="1:8" s="71" customFormat="1" x14ac:dyDescent="0.3">
      <c r="A45" s="56" t="s">
        <v>69</v>
      </c>
      <c r="B45" s="56" t="s">
        <v>70</v>
      </c>
      <c r="C45" s="56" t="s">
        <v>71</v>
      </c>
      <c r="D45" s="56" t="s">
        <v>265</v>
      </c>
      <c r="E45" s="56" t="s">
        <v>278</v>
      </c>
      <c r="F45" s="56"/>
    </row>
    <row r="46" spans="1:8" x14ac:dyDescent="0.3">
      <c r="A46" s="72">
        <v>1213</v>
      </c>
      <c r="B46" s="70" t="s">
        <v>303</v>
      </c>
      <c r="C46" s="73">
        <v>0</v>
      </c>
      <c r="D46" s="70"/>
      <c r="E46" s="70" t="str">
        <f>IF(OR(C46&lt;&gt;0),"","SIN INFORMACIÓN QUE REVELAR")</f>
        <v>SIN INFORMACIÓN QUE REVELAR</v>
      </c>
      <c r="F46" s="70"/>
    </row>
    <row r="47" spans="1:8" x14ac:dyDescent="0.3">
      <c r="A47" s="70"/>
      <c r="B47" s="70"/>
      <c r="C47" s="70"/>
      <c r="D47" s="70"/>
      <c r="E47" s="70"/>
      <c r="F47" s="70"/>
    </row>
    <row r="48" spans="1:8" x14ac:dyDescent="0.3">
      <c r="A48" s="116" t="s">
        <v>304</v>
      </c>
      <c r="B48" s="116"/>
      <c r="C48" s="116"/>
      <c r="D48" s="116"/>
      <c r="E48" s="116"/>
      <c r="F48" s="116"/>
      <c r="G48" s="116"/>
      <c r="H48" s="116"/>
    </row>
    <row r="49" spans="1:10" s="71" customFormat="1" x14ac:dyDescent="0.3">
      <c r="A49" s="56" t="s">
        <v>69</v>
      </c>
      <c r="B49" s="56" t="s">
        <v>70</v>
      </c>
      <c r="C49" s="56" t="s">
        <v>71</v>
      </c>
      <c r="D49" s="56"/>
      <c r="E49" s="56"/>
      <c r="F49" s="56"/>
      <c r="G49" s="56"/>
      <c r="H49" s="56"/>
      <c r="I49" s="72"/>
      <c r="J49" s="72"/>
    </row>
    <row r="50" spans="1:10" x14ac:dyDescent="0.3">
      <c r="A50" s="72">
        <v>1211</v>
      </c>
      <c r="B50" s="70" t="s">
        <v>305</v>
      </c>
      <c r="C50" s="73">
        <v>0</v>
      </c>
      <c r="D50" s="70"/>
      <c r="E50" s="70" t="str">
        <f>+IF(OR(C50&lt;&gt;0,C51&lt;&gt;0,C52&lt;&gt;0),"","SIN INFORMACIÓN QUE REVELAR")</f>
        <v>SIN INFORMACIÓN QUE REVELAR</v>
      </c>
      <c r="F50" s="70"/>
      <c r="G50" s="70"/>
      <c r="H50" s="70"/>
      <c r="I50" s="70"/>
      <c r="J50" s="70"/>
    </row>
    <row r="51" spans="1:10" x14ac:dyDescent="0.3">
      <c r="A51" s="72">
        <v>1212</v>
      </c>
      <c r="B51" s="70" t="s">
        <v>306</v>
      </c>
      <c r="C51" s="73">
        <v>0</v>
      </c>
      <c r="D51" s="70"/>
      <c r="E51" s="70"/>
      <c r="F51" s="70"/>
      <c r="G51" s="70"/>
      <c r="H51" s="70"/>
      <c r="I51" s="70"/>
      <c r="J51" s="70"/>
    </row>
    <row r="52" spans="1:10" x14ac:dyDescent="0.3">
      <c r="A52" s="72">
        <v>1214</v>
      </c>
      <c r="B52" s="70" t="s">
        <v>307</v>
      </c>
      <c r="C52" s="73">
        <v>0</v>
      </c>
      <c r="D52" s="70"/>
      <c r="E52" s="70"/>
      <c r="F52" s="70"/>
      <c r="G52" s="70"/>
      <c r="H52" s="70"/>
      <c r="I52" s="70"/>
      <c r="J52" s="70"/>
    </row>
    <row r="53" spans="1:10" x14ac:dyDescent="0.3">
      <c r="A53" s="70"/>
      <c r="B53" s="70"/>
      <c r="C53" s="70"/>
      <c r="D53" s="70"/>
      <c r="E53" s="70"/>
      <c r="F53" s="70"/>
      <c r="G53" s="70"/>
      <c r="H53" s="70"/>
      <c r="I53" s="70"/>
      <c r="J53" s="70"/>
    </row>
    <row r="54" spans="1:10" x14ac:dyDescent="0.3">
      <c r="A54" s="116" t="s">
        <v>308</v>
      </c>
      <c r="B54" s="116"/>
      <c r="C54" s="116"/>
      <c r="D54" s="116"/>
      <c r="E54" s="116"/>
      <c r="F54" s="116"/>
      <c r="G54" s="116"/>
      <c r="H54" s="116"/>
      <c r="I54" s="116"/>
      <c r="J54" s="116"/>
    </row>
    <row r="55" spans="1:10" s="71" customFormat="1" x14ac:dyDescent="0.3">
      <c r="A55" s="56" t="s">
        <v>69</v>
      </c>
      <c r="B55" s="56" t="s">
        <v>70</v>
      </c>
      <c r="C55" s="56" t="s">
        <v>71</v>
      </c>
      <c r="D55" s="56" t="s">
        <v>309</v>
      </c>
      <c r="E55" s="56" t="s">
        <v>310</v>
      </c>
      <c r="F55" s="56" t="s">
        <v>311</v>
      </c>
      <c r="G55" s="56" t="s">
        <v>312</v>
      </c>
      <c r="H55" s="56" t="s">
        <v>313</v>
      </c>
      <c r="I55" s="56" t="s">
        <v>314</v>
      </c>
      <c r="J55" s="56" t="s">
        <v>315</v>
      </c>
    </row>
    <row r="56" spans="1:10" s="94" customFormat="1" x14ac:dyDescent="0.3">
      <c r="A56" s="78">
        <v>1230</v>
      </c>
      <c r="B56" s="81" t="s">
        <v>316</v>
      </c>
      <c r="C56" s="80">
        <f>SUM(C57:C63)</f>
        <v>113544080.90000001</v>
      </c>
      <c r="D56" s="80">
        <f>SUM(D57:D63)</f>
        <v>0</v>
      </c>
      <c r="E56" s="80">
        <f>SUM(E57:E63)</f>
        <v>57407628.43</v>
      </c>
      <c r="F56" s="81"/>
      <c r="G56" s="81"/>
      <c r="H56" s="81"/>
      <c r="I56" s="81"/>
      <c r="J56" s="81"/>
    </row>
    <row r="57" spans="1:10" x14ac:dyDescent="0.3">
      <c r="A57" s="72">
        <v>1231</v>
      </c>
      <c r="B57" s="70" t="s">
        <v>317</v>
      </c>
      <c r="C57" s="73">
        <v>0</v>
      </c>
      <c r="D57" s="76"/>
      <c r="E57" s="76"/>
      <c r="F57" s="70"/>
      <c r="G57" s="70"/>
      <c r="H57" s="70"/>
      <c r="I57" s="70"/>
      <c r="J57" s="70"/>
    </row>
    <row r="58" spans="1:10" x14ac:dyDescent="0.3">
      <c r="A58" s="72">
        <v>1232</v>
      </c>
      <c r="B58" s="70" t="s">
        <v>318</v>
      </c>
      <c r="C58" s="73">
        <v>0</v>
      </c>
      <c r="D58" s="73">
        <v>0</v>
      </c>
      <c r="E58" s="73">
        <v>0</v>
      </c>
      <c r="F58" s="70"/>
      <c r="G58" s="70"/>
      <c r="H58" s="70"/>
      <c r="I58" s="70"/>
      <c r="J58" s="70"/>
    </row>
    <row r="59" spans="1:10" x14ac:dyDescent="0.3">
      <c r="A59" s="72">
        <v>1233</v>
      </c>
      <c r="B59" s="70" t="s">
        <v>319</v>
      </c>
      <c r="C59" s="73">
        <v>113544080.90000001</v>
      </c>
      <c r="D59" s="73">
        <v>0</v>
      </c>
      <c r="E59" s="73">
        <v>57407628.43</v>
      </c>
      <c r="F59" s="70"/>
      <c r="G59" s="70"/>
      <c r="H59" s="70"/>
      <c r="I59" s="70"/>
      <c r="J59" s="70"/>
    </row>
    <row r="60" spans="1:10" x14ac:dyDescent="0.3">
      <c r="A60" s="72">
        <v>1234</v>
      </c>
      <c r="B60" s="70" t="s">
        <v>320</v>
      </c>
      <c r="C60" s="73">
        <v>0</v>
      </c>
      <c r="D60" s="73">
        <v>0</v>
      </c>
      <c r="E60" s="73">
        <v>0</v>
      </c>
      <c r="F60" s="70"/>
      <c r="G60" s="70"/>
      <c r="H60" s="70"/>
      <c r="I60" s="70"/>
      <c r="J60" s="70"/>
    </row>
    <row r="61" spans="1:10" x14ac:dyDescent="0.3">
      <c r="A61" s="72">
        <v>1235</v>
      </c>
      <c r="B61" s="70" t="s">
        <v>321</v>
      </c>
      <c r="C61" s="73">
        <v>0</v>
      </c>
      <c r="D61" s="73">
        <v>0</v>
      </c>
      <c r="E61" s="73">
        <v>0</v>
      </c>
      <c r="F61" s="70"/>
      <c r="G61" s="70"/>
      <c r="H61" s="70"/>
      <c r="I61" s="70"/>
      <c r="J61" s="70"/>
    </row>
    <row r="62" spans="1:10" x14ac:dyDescent="0.3">
      <c r="A62" s="72">
        <v>1236</v>
      </c>
      <c r="B62" s="70" t="s">
        <v>322</v>
      </c>
      <c r="C62" s="73">
        <v>0</v>
      </c>
      <c r="D62" s="73">
        <v>0</v>
      </c>
      <c r="E62" s="73">
        <v>0</v>
      </c>
      <c r="F62" s="70"/>
      <c r="G62" s="70"/>
      <c r="H62" s="70"/>
      <c r="I62" s="70"/>
      <c r="J62" s="70"/>
    </row>
    <row r="63" spans="1:10" x14ac:dyDescent="0.3">
      <c r="A63" s="72">
        <v>1239</v>
      </c>
      <c r="B63" s="70" t="s">
        <v>323</v>
      </c>
      <c r="C63" s="73">
        <v>0</v>
      </c>
      <c r="D63" s="73">
        <v>0</v>
      </c>
      <c r="E63" s="73">
        <v>0</v>
      </c>
      <c r="F63" s="70"/>
      <c r="G63" s="70"/>
      <c r="H63" s="70"/>
      <c r="I63" s="70"/>
      <c r="J63" s="70"/>
    </row>
    <row r="64" spans="1:10" s="94" customFormat="1" x14ac:dyDescent="0.3">
      <c r="A64" s="78">
        <v>1240</v>
      </c>
      <c r="B64" s="81" t="s">
        <v>324</v>
      </c>
      <c r="C64" s="80">
        <f>SUM(C65:C72)</f>
        <v>87922022.090000004</v>
      </c>
      <c r="D64" s="80">
        <f>SUM(D65:D72)</f>
        <v>9474.3799999999992</v>
      </c>
      <c r="E64" s="80">
        <f>SUM(E65:E72)</f>
        <v>63640167.600000009</v>
      </c>
      <c r="F64" s="81"/>
      <c r="G64" s="81"/>
      <c r="H64" s="81"/>
      <c r="I64" s="81"/>
      <c r="J64" s="81"/>
    </row>
    <row r="65" spans="1:10" x14ac:dyDescent="0.3">
      <c r="A65" s="72">
        <v>1241</v>
      </c>
      <c r="B65" s="70" t="s">
        <v>325</v>
      </c>
      <c r="C65" s="73">
        <v>45474021.960000001</v>
      </c>
      <c r="D65" s="73">
        <v>9474.3799999999992</v>
      </c>
      <c r="E65" s="73">
        <v>34396682.810000002</v>
      </c>
      <c r="F65" s="70"/>
      <c r="G65" s="70"/>
      <c r="H65" s="70"/>
      <c r="I65" s="70"/>
      <c r="J65" s="70"/>
    </row>
    <row r="66" spans="1:10" x14ac:dyDescent="0.3">
      <c r="A66" s="72">
        <v>1242</v>
      </c>
      <c r="B66" s="70" t="s">
        <v>326</v>
      </c>
      <c r="C66" s="73">
        <v>256292.39</v>
      </c>
      <c r="D66" s="73">
        <v>0</v>
      </c>
      <c r="E66" s="73">
        <v>210840.71</v>
      </c>
      <c r="F66" s="70"/>
      <c r="G66" s="70"/>
      <c r="H66" s="70"/>
      <c r="I66" s="70"/>
      <c r="J66" s="70"/>
    </row>
    <row r="67" spans="1:10" x14ac:dyDescent="0.3">
      <c r="A67" s="72">
        <v>1243</v>
      </c>
      <c r="B67" s="70" t="s">
        <v>327</v>
      </c>
      <c r="C67" s="73">
        <v>6297089.4699999997</v>
      </c>
      <c r="D67" s="73">
        <v>0</v>
      </c>
      <c r="E67" s="73">
        <v>6136226.71</v>
      </c>
      <c r="F67" s="70"/>
      <c r="G67" s="70"/>
      <c r="H67" s="70"/>
      <c r="I67" s="70"/>
      <c r="J67" s="70"/>
    </row>
    <row r="68" spans="1:10" x14ac:dyDescent="0.3">
      <c r="A68" s="72">
        <v>1244</v>
      </c>
      <c r="B68" s="70" t="s">
        <v>328</v>
      </c>
      <c r="C68" s="73">
        <v>6488930.6299999999</v>
      </c>
      <c r="D68" s="73">
        <v>0</v>
      </c>
      <c r="E68" s="73">
        <v>6041862.21</v>
      </c>
      <c r="F68" s="70"/>
      <c r="G68" s="70"/>
      <c r="H68" s="70"/>
      <c r="I68" s="70"/>
      <c r="J68" s="70"/>
    </row>
    <row r="69" spans="1:10" x14ac:dyDescent="0.3">
      <c r="A69" s="72">
        <v>1245</v>
      </c>
      <c r="B69" s="70" t="s">
        <v>329</v>
      </c>
      <c r="C69" s="73">
        <v>13179935.109999999</v>
      </c>
      <c r="D69" s="73">
        <v>0</v>
      </c>
      <c r="E69" s="73">
        <v>5816559.46</v>
      </c>
      <c r="F69" s="70"/>
      <c r="G69" s="70"/>
      <c r="H69" s="70"/>
      <c r="I69" s="70"/>
      <c r="J69" s="70"/>
    </row>
    <row r="70" spans="1:10" x14ac:dyDescent="0.3">
      <c r="A70" s="72">
        <v>1246</v>
      </c>
      <c r="B70" s="70" t="s">
        <v>330</v>
      </c>
      <c r="C70" s="73">
        <v>16225752.529999999</v>
      </c>
      <c r="D70" s="73">
        <v>0</v>
      </c>
      <c r="E70" s="73">
        <v>11037995.699999999</v>
      </c>
      <c r="F70" s="70"/>
      <c r="G70" s="70"/>
      <c r="H70" s="70"/>
      <c r="I70" s="70"/>
      <c r="J70" s="70"/>
    </row>
    <row r="71" spans="1:10" x14ac:dyDescent="0.3">
      <c r="A71" s="72">
        <v>1247</v>
      </c>
      <c r="B71" s="70" t="s">
        <v>331</v>
      </c>
      <c r="C71" s="73">
        <v>0</v>
      </c>
      <c r="D71" s="73">
        <v>0</v>
      </c>
      <c r="E71" s="73">
        <v>0</v>
      </c>
      <c r="F71" s="70"/>
      <c r="G71" s="70"/>
      <c r="H71" s="70"/>
      <c r="I71" s="70"/>
      <c r="J71" s="70"/>
    </row>
    <row r="72" spans="1:10" x14ac:dyDescent="0.3">
      <c r="A72" s="72">
        <v>1248</v>
      </c>
      <c r="B72" s="70" t="s">
        <v>332</v>
      </c>
      <c r="C72" s="73">
        <v>0</v>
      </c>
      <c r="D72" s="73">
        <v>0</v>
      </c>
      <c r="E72" s="73">
        <v>0</v>
      </c>
      <c r="F72" s="70"/>
      <c r="G72" s="70"/>
      <c r="H72" s="70"/>
      <c r="I72" s="70"/>
      <c r="J72" s="70"/>
    </row>
    <row r="73" spans="1:10" x14ac:dyDescent="0.3">
      <c r="A73" s="70"/>
      <c r="B73" s="70"/>
      <c r="C73" s="70"/>
      <c r="D73" s="70"/>
      <c r="E73" s="70"/>
      <c r="F73" s="70"/>
      <c r="G73" s="70"/>
      <c r="H73" s="70"/>
      <c r="I73" s="70"/>
      <c r="J73" s="70"/>
    </row>
    <row r="74" spans="1:10" x14ac:dyDescent="0.3">
      <c r="A74" s="116" t="s">
        <v>333</v>
      </c>
      <c r="B74" s="116"/>
      <c r="C74" s="116"/>
      <c r="D74" s="116"/>
      <c r="E74" s="116"/>
      <c r="F74" s="116"/>
      <c r="G74" s="116"/>
      <c r="H74" s="70"/>
      <c r="I74" s="70"/>
      <c r="J74" s="70"/>
    </row>
    <row r="75" spans="1:10" s="71" customFormat="1" x14ac:dyDescent="0.3">
      <c r="A75" s="56" t="s">
        <v>69</v>
      </c>
      <c r="B75" s="56" t="s">
        <v>70</v>
      </c>
      <c r="C75" s="56" t="s">
        <v>71</v>
      </c>
      <c r="D75" s="56" t="s">
        <v>334</v>
      </c>
      <c r="E75" s="56" t="s">
        <v>335</v>
      </c>
      <c r="F75" s="56" t="s">
        <v>336</v>
      </c>
      <c r="G75" s="56" t="s">
        <v>337</v>
      </c>
      <c r="H75" s="72"/>
      <c r="I75" s="72"/>
      <c r="J75" s="72"/>
    </row>
    <row r="76" spans="1:10" s="94" customFormat="1" x14ac:dyDescent="0.2">
      <c r="A76" s="78">
        <v>1250</v>
      </c>
      <c r="B76" s="81" t="s">
        <v>338</v>
      </c>
      <c r="C76" s="100">
        <v>1078568</v>
      </c>
      <c r="D76" s="100">
        <v>0</v>
      </c>
      <c r="E76" s="100">
        <v>268934.40000000002</v>
      </c>
      <c r="F76" s="81"/>
      <c r="G76" s="81"/>
      <c r="H76" s="81"/>
      <c r="I76" s="81"/>
      <c r="J76" s="81"/>
    </row>
    <row r="77" spans="1:10" x14ac:dyDescent="0.2">
      <c r="A77" s="72">
        <v>1251</v>
      </c>
      <c r="B77" s="70" t="s">
        <v>339</v>
      </c>
      <c r="C77" s="101">
        <v>742400</v>
      </c>
      <c r="D77" s="101">
        <v>0</v>
      </c>
      <c r="E77" s="101">
        <v>0</v>
      </c>
      <c r="F77" s="70"/>
      <c r="G77" s="70"/>
      <c r="H77" s="70"/>
      <c r="I77" s="70"/>
      <c r="J77" s="70"/>
    </row>
    <row r="78" spans="1:10" x14ac:dyDescent="0.2">
      <c r="A78" s="72">
        <v>1252</v>
      </c>
      <c r="B78" s="70" t="s">
        <v>340</v>
      </c>
      <c r="C78" s="101">
        <v>0</v>
      </c>
      <c r="D78" s="101">
        <v>0</v>
      </c>
      <c r="E78" s="101">
        <v>0</v>
      </c>
      <c r="F78" s="70"/>
      <c r="G78" s="70"/>
      <c r="H78" s="70"/>
      <c r="I78" s="70"/>
      <c r="J78" s="70"/>
    </row>
    <row r="79" spans="1:10" x14ac:dyDescent="0.2">
      <c r="A79" s="72">
        <v>1253</v>
      </c>
      <c r="B79" s="70" t="s">
        <v>341</v>
      </c>
      <c r="C79" s="101">
        <v>0</v>
      </c>
      <c r="D79" s="101">
        <v>0</v>
      </c>
      <c r="E79" s="101">
        <v>0</v>
      </c>
      <c r="F79" s="70"/>
      <c r="G79" s="70"/>
      <c r="H79" s="70"/>
      <c r="I79" s="70"/>
      <c r="J79" s="70"/>
    </row>
    <row r="80" spans="1:10" x14ac:dyDescent="0.2">
      <c r="A80" s="72">
        <v>1254</v>
      </c>
      <c r="B80" s="70" t="s">
        <v>342</v>
      </c>
      <c r="C80" s="101">
        <v>336168</v>
      </c>
      <c r="D80" s="101">
        <v>0</v>
      </c>
      <c r="E80" s="101">
        <v>268934.40000000002</v>
      </c>
      <c r="F80" s="70"/>
      <c r="G80" s="70"/>
      <c r="H80" s="70"/>
      <c r="I80" s="70"/>
      <c r="J80" s="70"/>
    </row>
    <row r="81" spans="1:8" x14ac:dyDescent="0.2">
      <c r="A81" s="72">
        <v>1259</v>
      </c>
      <c r="B81" s="70" t="s">
        <v>343</v>
      </c>
      <c r="C81" s="101">
        <v>0</v>
      </c>
      <c r="D81" s="101">
        <v>0</v>
      </c>
      <c r="E81" s="101">
        <v>0</v>
      </c>
      <c r="F81" s="70"/>
      <c r="G81" s="70"/>
    </row>
    <row r="82" spans="1:8" x14ac:dyDescent="0.2">
      <c r="A82" s="72">
        <v>1270</v>
      </c>
      <c r="B82" s="70" t="s">
        <v>344</v>
      </c>
      <c r="C82" s="101">
        <v>0</v>
      </c>
      <c r="D82" s="102"/>
      <c r="E82" s="102"/>
      <c r="F82" s="70"/>
      <c r="G82" s="70"/>
    </row>
    <row r="83" spans="1:8" x14ac:dyDescent="0.2">
      <c r="A83" s="72">
        <v>1271</v>
      </c>
      <c r="B83" s="70" t="s">
        <v>345</v>
      </c>
      <c r="C83" s="101">
        <v>0</v>
      </c>
      <c r="D83" s="102"/>
      <c r="E83" s="102"/>
      <c r="F83" s="70"/>
      <c r="G83" s="70"/>
    </row>
    <row r="84" spans="1:8" x14ac:dyDescent="0.2">
      <c r="A84" s="72">
        <v>1272</v>
      </c>
      <c r="B84" s="70" t="s">
        <v>346</v>
      </c>
      <c r="C84" s="101">
        <v>0</v>
      </c>
      <c r="D84" s="102"/>
      <c r="E84" s="102"/>
      <c r="F84" s="70"/>
      <c r="G84" s="70"/>
    </row>
    <row r="85" spans="1:8" x14ac:dyDescent="0.2">
      <c r="A85" s="72">
        <v>1273</v>
      </c>
      <c r="B85" s="70" t="s">
        <v>347</v>
      </c>
      <c r="C85" s="101">
        <v>0</v>
      </c>
      <c r="D85" s="102"/>
      <c r="E85" s="102"/>
      <c r="F85" s="70"/>
      <c r="G85" s="70"/>
    </row>
    <row r="86" spans="1:8" x14ac:dyDescent="0.2">
      <c r="A86" s="72">
        <v>1274</v>
      </c>
      <c r="B86" s="70" t="s">
        <v>348</v>
      </c>
      <c r="C86" s="101">
        <v>0</v>
      </c>
      <c r="D86" s="102"/>
      <c r="E86" s="102"/>
      <c r="F86" s="70"/>
      <c r="G86" s="70"/>
    </row>
    <row r="87" spans="1:8" x14ac:dyDescent="0.2">
      <c r="A87" s="72">
        <v>1275</v>
      </c>
      <c r="B87" s="70" t="s">
        <v>349</v>
      </c>
      <c r="C87" s="101">
        <v>0</v>
      </c>
      <c r="D87" s="102"/>
      <c r="E87" s="102"/>
      <c r="F87" s="70"/>
      <c r="G87" s="70"/>
    </row>
    <row r="88" spans="1:8" x14ac:dyDescent="0.2">
      <c r="A88" s="72">
        <v>1279</v>
      </c>
      <c r="B88" s="70" t="s">
        <v>350</v>
      </c>
      <c r="C88" s="101">
        <v>0</v>
      </c>
      <c r="D88" s="102"/>
      <c r="E88" s="102"/>
      <c r="F88" s="70"/>
      <c r="G88" s="70"/>
    </row>
    <row r="89" spans="1:8" x14ac:dyDescent="0.3">
      <c r="A89" s="70"/>
      <c r="B89" s="70"/>
      <c r="C89" s="70"/>
      <c r="D89" s="70"/>
      <c r="E89" s="70"/>
      <c r="F89" s="70"/>
      <c r="G89" s="70"/>
    </row>
    <row r="90" spans="1:8" x14ac:dyDescent="0.3">
      <c r="A90" s="116" t="s">
        <v>351</v>
      </c>
      <c r="B90" s="116"/>
      <c r="C90" s="116"/>
      <c r="D90" s="116"/>
      <c r="E90" s="116"/>
      <c r="F90" s="116"/>
      <c r="G90" s="116"/>
    </row>
    <row r="91" spans="1:8" s="71" customFormat="1" x14ac:dyDescent="0.3">
      <c r="A91" s="56" t="s">
        <v>69</v>
      </c>
      <c r="B91" s="56" t="s">
        <v>70</v>
      </c>
      <c r="C91" s="56" t="s">
        <v>71</v>
      </c>
      <c r="D91" s="56" t="s">
        <v>313</v>
      </c>
      <c r="E91" s="56"/>
      <c r="F91" s="56"/>
      <c r="G91" s="56"/>
    </row>
    <row r="92" spans="1:8" s="94" customFormat="1" x14ac:dyDescent="0.3">
      <c r="A92" s="78">
        <v>1160</v>
      </c>
      <c r="B92" s="81" t="s">
        <v>352</v>
      </c>
      <c r="C92" s="80">
        <v>0</v>
      </c>
      <c r="D92" s="81"/>
      <c r="E92" s="70" t="str">
        <f>IF(OR(C92&lt;&gt;0,C93&lt;&gt;0,C94&lt;&gt;0),"","SIN INFORMACIÓN QUE REVELAR")</f>
        <v>SIN INFORMACIÓN QUE REVELAR</v>
      </c>
      <c r="F92" s="81"/>
      <c r="G92" s="81"/>
    </row>
    <row r="93" spans="1:8" x14ac:dyDescent="0.3">
      <c r="A93" s="72">
        <v>1161</v>
      </c>
      <c r="B93" s="70" t="s">
        <v>353</v>
      </c>
      <c r="C93" s="73">
        <v>0</v>
      </c>
      <c r="D93" s="70"/>
      <c r="E93" s="70"/>
      <c r="F93" s="70"/>
      <c r="G93" s="70"/>
    </row>
    <row r="94" spans="1:8" x14ac:dyDescent="0.3">
      <c r="A94" s="72">
        <v>1162</v>
      </c>
      <c r="B94" s="70" t="s">
        <v>354</v>
      </c>
      <c r="C94" s="73">
        <v>0</v>
      </c>
      <c r="D94" s="70"/>
      <c r="E94" s="70"/>
      <c r="F94" s="70"/>
      <c r="G94" s="70"/>
    </row>
    <row r="95" spans="1:8" x14ac:dyDescent="0.3">
      <c r="A95" s="70"/>
      <c r="B95" s="70"/>
      <c r="C95" s="70"/>
      <c r="D95" s="70"/>
      <c r="E95" s="70"/>
      <c r="F95" s="70"/>
      <c r="G95" s="70"/>
    </row>
    <row r="96" spans="1:8" x14ac:dyDescent="0.3">
      <c r="A96" s="116" t="s">
        <v>355</v>
      </c>
      <c r="B96" s="116"/>
      <c r="C96" s="116"/>
      <c r="D96" s="116"/>
      <c r="E96" s="116"/>
      <c r="F96" s="116"/>
      <c r="G96" s="116"/>
      <c r="H96" s="116"/>
    </row>
    <row r="97" spans="1:8" s="71" customFormat="1" x14ac:dyDescent="0.3">
      <c r="A97" s="56" t="s">
        <v>69</v>
      </c>
      <c r="B97" s="56" t="s">
        <v>70</v>
      </c>
      <c r="C97" s="56" t="s">
        <v>71</v>
      </c>
      <c r="D97" s="56" t="s">
        <v>278</v>
      </c>
      <c r="E97" s="56"/>
      <c r="F97" s="56"/>
      <c r="G97" s="56"/>
      <c r="H97" s="56"/>
    </row>
    <row r="98" spans="1:8" s="94" customFormat="1" x14ac:dyDescent="0.3">
      <c r="A98" s="78">
        <v>1190</v>
      </c>
      <c r="B98" s="81" t="s">
        <v>356</v>
      </c>
      <c r="C98" s="80">
        <v>0</v>
      </c>
      <c r="D98" s="81"/>
      <c r="E98" s="70" t="str">
        <f>IF(OR(C98&lt;&gt;0,C99&lt;&gt;0,C100&lt;&gt;0,C101&lt;&gt;0,C102&lt;&gt;0,C103&lt;&gt;0,C104&lt;&gt;0,C105&lt;&gt;0,C106&lt;&gt;0),"","SIN INFORMACIÓN QUE REVELAR")</f>
        <v>SIN INFORMACIÓN QUE REVELAR</v>
      </c>
      <c r="F98" s="81"/>
      <c r="G98" s="81"/>
      <c r="H98" s="81"/>
    </row>
    <row r="99" spans="1:8" x14ac:dyDescent="0.3">
      <c r="A99" s="72">
        <v>1191</v>
      </c>
      <c r="B99" s="70" t="s">
        <v>357</v>
      </c>
      <c r="C99" s="73">
        <v>0</v>
      </c>
      <c r="D99" s="70"/>
      <c r="E99" s="70"/>
      <c r="F99" s="70"/>
      <c r="G99" s="70"/>
      <c r="H99" s="70"/>
    </row>
    <row r="100" spans="1:8" x14ac:dyDescent="0.3">
      <c r="A100" s="72">
        <v>1192</v>
      </c>
      <c r="B100" s="70" t="s">
        <v>358</v>
      </c>
      <c r="C100" s="73">
        <v>0</v>
      </c>
      <c r="D100" s="70"/>
      <c r="E100" s="70"/>
      <c r="F100" s="70"/>
      <c r="G100" s="70"/>
      <c r="H100" s="70"/>
    </row>
    <row r="101" spans="1:8" x14ac:dyDescent="0.3">
      <c r="A101" s="72">
        <v>1193</v>
      </c>
      <c r="B101" s="70" t="s">
        <v>359</v>
      </c>
      <c r="C101" s="73">
        <v>0</v>
      </c>
      <c r="D101" s="70"/>
      <c r="E101" s="70"/>
      <c r="F101" s="70"/>
      <c r="G101" s="70"/>
      <c r="H101" s="70"/>
    </row>
    <row r="102" spans="1:8" x14ac:dyDescent="0.3">
      <c r="A102" s="72">
        <v>1194</v>
      </c>
      <c r="B102" s="70" t="s">
        <v>360</v>
      </c>
      <c r="C102" s="73">
        <v>0</v>
      </c>
      <c r="D102" s="70"/>
      <c r="E102" s="70"/>
      <c r="F102" s="70"/>
      <c r="G102" s="70"/>
      <c r="H102" s="70"/>
    </row>
    <row r="103" spans="1:8" x14ac:dyDescent="0.3">
      <c r="A103" s="72">
        <v>1290</v>
      </c>
      <c r="B103" s="70" t="s">
        <v>361</v>
      </c>
      <c r="C103" s="73">
        <v>0</v>
      </c>
      <c r="D103" s="70"/>
      <c r="E103" s="70"/>
      <c r="F103" s="70"/>
      <c r="G103" s="70"/>
      <c r="H103" s="70"/>
    </row>
    <row r="104" spans="1:8" x14ac:dyDescent="0.3">
      <c r="A104" s="72">
        <v>1291</v>
      </c>
      <c r="B104" s="70" t="s">
        <v>362</v>
      </c>
      <c r="C104" s="73">
        <v>0</v>
      </c>
      <c r="D104" s="70"/>
      <c r="E104" s="70"/>
      <c r="F104" s="70"/>
      <c r="G104" s="70"/>
      <c r="H104" s="70"/>
    </row>
    <row r="105" spans="1:8" x14ac:dyDescent="0.3">
      <c r="A105" s="72">
        <v>1292</v>
      </c>
      <c r="B105" s="70" t="s">
        <v>363</v>
      </c>
      <c r="C105" s="73">
        <v>0</v>
      </c>
      <c r="D105" s="70"/>
      <c r="E105" s="70"/>
      <c r="F105" s="70"/>
      <c r="G105" s="70"/>
      <c r="H105" s="70"/>
    </row>
    <row r="106" spans="1:8" x14ac:dyDescent="0.3">
      <c r="A106" s="72">
        <v>1293</v>
      </c>
      <c r="B106" s="70" t="s">
        <v>364</v>
      </c>
      <c r="C106" s="73">
        <v>0</v>
      </c>
      <c r="D106" s="70"/>
      <c r="E106" s="70"/>
      <c r="F106" s="70"/>
      <c r="G106" s="70"/>
      <c r="H106" s="70"/>
    </row>
    <row r="107" spans="1:8" x14ac:dyDescent="0.3">
      <c r="A107" s="70"/>
      <c r="B107" s="70"/>
      <c r="C107" s="70"/>
      <c r="D107" s="70"/>
      <c r="E107" s="70"/>
      <c r="F107" s="70"/>
      <c r="G107" s="70"/>
      <c r="H107" s="70"/>
    </row>
    <row r="108" spans="1:8" x14ac:dyDescent="0.3">
      <c r="A108" s="116" t="s">
        <v>365</v>
      </c>
      <c r="B108" s="116"/>
      <c r="C108" s="116"/>
      <c r="D108" s="116"/>
      <c r="E108" s="116"/>
      <c r="F108" s="116"/>
      <c r="G108" s="116"/>
      <c r="H108" s="116"/>
    </row>
    <row r="109" spans="1:8" s="71" customFormat="1" x14ac:dyDescent="0.3">
      <c r="A109" s="56" t="s">
        <v>69</v>
      </c>
      <c r="B109" s="56" t="s">
        <v>70</v>
      </c>
      <c r="C109" s="56" t="s">
        <v>71</v>
      </c>
      <c r="D109" s="56" t="s">
        <v>274</v>
      </c>
      <c r="E109" s="56" t="s">
        <v>275</v>
      </c>
      <c r="F109" s="56" t="s">
        <v>276</v>
      </c>
      <c r="G109" s="56" t="s">
        <v>366</v>
      </c>
      <c r="H109" s="56" t="s">
        <v>367</v>
      </c>
    </row>
    <row r="110" spans="1:8" s="94" customFormat="1" x14ac:dyDescent="0.2">
      <c r="A110" s="78">
        <v>2110</v>
      </c>
      <c r="B110" s="81" t="s">
        <v>368</v>
      </c>
      <c r="C110" s="100">
        <f>SUM(C111:C123)</f>
        <v>1119368.07</v>
      </c>
      <c r="D110" s="100">
        <f>SUM(D111:D123)</f>
        <v>1119368.07</v>
      </c>
      <c r="E110" s="80">
        <v>0</v>
      </c>
      <c r="F110" s="80">
        <v>0</v>
      </c>
      <c r="G110" s="80">
        <v>0</v>
      </c>
      <c r="H110" s="81"/>
    </row>
    <row r="111" spans="1:8" x14ac:dyDescent="0.2">
      <c r="A111" s="72">
        <v>2111</v>
      </c>
      <c r="B111" s="70" t="s">
        <v>369</v>
      </c>
      <c r="C111" s="101">
        <v>1238.99</v>
      </c>
      <c r="D111" s="101">
        <v>1238.99</v>
      </c>
      <c r="E111" s="73">
        <v>0</v>
      </c>
      <c r="F111" s="73">
        <v>0</v>
      </c>
      <c r="G111" s="73">
        <v>0</v>
      </c>
      <c r="H111" s="70"/>
    </row>
    <row r="112" spans="1:8" x14ac:dyDescent="0.2">
      <c r="A112" s="72">
        <v>2112</v>
      </c>
      <c r="B112" s="70" t="s">
        <v>370</v>
      </c>
      <c r="C112" s="101">
        <v>-75887.199999999997</v>
      </c>
      <c r="D112" s="101">
        <v>-75887.199999999997</v>
      </c>
      <c r="E112" s="73">
        <v>0</v>
      </c>
      <c r="F112" s="73">
        <v>0</v>
      </c>
      <c r="G112" s="73">
        <v>0</v>
      </c>
      <c r="H112" s="70"/>
    </row>
    <row r="113" spans="1:8" x14ac:dyDescent="0.2">
      <c r="A113" s="72">
        <v>2113</v>
      </c>
      <c r="B113" s="70" t="s">
        <v>371</v>
      </c>
      <c r="C113" s="101">
        <v>0</v>
      </c>
      <c r="D113" s="101">
        <v>0</v>
      </c>
      <c r="E113" s="73">
        <v>0</v>
      </c>
      <c r="F113" s="73">
        <v>0</v>
      </c>
      <c r="G113" s="73">
        <v>0</v>
      </c>
      <c r="H113" s="70"/>
    </row>
    <row r="114" spans="1:8" x14ac:dyDescent="0.2">
      <c r="A114" s="72">
        <v>2114</v>
      </c>
      <c r="B114" s="70" t="s">
        <v>372</v>
      </c>
      <c r="C114" s="101">
        <v>0</v>
      </c>
      <c r="D114" s="101">
        <v>0</v>
      </c>
      <c r="E114" s="73">
        <v>0</v>
      </c>
      <c r="F114" s="73">
        <v>0</v>
      </c>
      <c r="G114" s="73">
        <v>0</v>
      </c>
      <c r="H114" s="70"/>
    </row>
    <row r="115" spans="1:8" x14ac:dyDescent="0.2">
      <c r="A115" s="72">
        <v>2115</v>
      </c>
      <c r="B115" s="70" t="s">
        <v>373</v>
      </c>
      <c r="C115" s="101">
        <v>0</v>
      </c>
      <c r="D115" s="101">
        <v>0</v>
      </c>
      <c r="E115" s="73">
        <v>0</v>
      </c>
      <c r="F115" s="73">
        <v>0</v>
      </c>
      <c r="G115" s="73">
        <v>0</v>
      </c>
      <c r="H115" s="70"/>
    </row>
    <row r="116" spans="1:8" x14ac:dyDescent="0.2">
      <c r="A116" s="72">
        <v>2116</v>
      </c>
      <c r="B116" s="70" t="s">
        <v>374</v>
      </c>
      <c r="C116" s="101">
        <v>0</v>
      </c>
      <c r="D116" s="101">
        <v>0</v>
      </c>
      <c r="E116" s="73">
        <v>0</v>
      </c>
      <c r="F116" s="73">
        <v>0</v>
      </c>
      <c r="G116" s="73">
        <v>0</v>
      </c>
      <c r="H116" s="70"/>
    </row>
    <row r="117" spans="1:8" x14ac:dyDescent="0.2">
      <c r="A117" s="72">
        <v>2117</v>
      </c>
      <c r="B117" s="70" t="s">
        <v>375</v>
      </c>
      <c r="C117" s="101">
        <v>1194016.28</v>
      </c>
      <c r="D117" s="101">
        <v>1194016.28</v>
      </c>
      <c r="E117" s="73">
        <v>0</v>
      </c>
      <c r="F117" s="73">
        <v>0</v>
      </c>
      <c r="G117" s="73">
        <v>0</v>
      </c>
      <c r="H117" s="70"/>
    </row>
    <row r="118" spans="1:8" x14ac:dyDescent="0.2">
      <c r="A118" s="72">
        <v>2118</v>
      </c>
      <c r="B118" s="70" t="s">
        <v>376</v>
      </c>
      <c r="C118" s="101">
        <v>0</v>
      </c>
      <c r="D118" s="101">
        <v>0</v>
      </c>
      <c r="E118" s="73">
        <v>0</v>
      </c>
      <c r="F118" s="73">
        <v>0</v>
      </c>
      <c r="G118" s="73">
        <v>0</v>
      </c>
      <c r="H118" s="70"/>
    </row>
    <row r="119" spans="1:8" x14ac:dyDescent="0.2">
      <c r="A119" s="72">
        <v>2119</v>
      </c>
      <c r="B119" s="70" t="s">
        <v>377</v>
      </c>
      <c r="C119" s="101">
        <v>0</v>
      </c>
      <c r="D119" s="101">
        <v>0</v>
      </c>
      <c r="E119" s="73">
        <v>0</v>
      </c>
      <c r="F119" s="73">
        <v>0</v>
      </c>
      <c r="G119" s="73">
        <v>0</v>
      </c>
      <c r="H119" s="70"/>
    </row>
    <row r="120" spans="1:8" x14ac:dyDescent="0.2">
      <c r="A120" s="72">
        <v>2120</v>
      </c>
      <c r="B120" s="70" t="s">
        <v>378</v>
      </c>
      <c r="C120" s="101">
        <v>0</v>
      </c>
      <c r="D120" s="101">
        <v>0</v>
      </c>
      <c r="E120" s="73">
        <v>0</v>
      </c>
      <c r="F120" s="73">
        <v>0</v>
      </c>
      <c r="G120" s="73">
        <v>0</v>
      </c>
      <c r="H120" s="70"/>
    </row>
    <row r="121" spans="1:8" x14ac:dyDescent="0.2">
      <c r="A121" s="72">
        <v>2121</v>
      </c>
      <c r="B121" s="70" t="s">
        <v>379</v>
      </c>
      <c r="C121" s="101">
        <v>0</v>
      </c>
      <c r="D121" s="101">
        <v>0</v>
      </c>
      <c r="E121" s="73">
        <v>0</v>
      </c>
      <c r="F121" s="73">
        <v>0</v>
      </c>
      <c r="G121" s="73">
        <v>0</v>
      </c>
      <c r="H121" s="70"/>
    </row>
    <row r="122" spans="1:8" x14ac:dyDescent="0.2">
      <c r="A122" s="72">
        <v>2122</v>
      </c>
      <c r="B122" s="70" t="s">
        <v>380</v>
      </c>
      <c r="C122" s="101">
        <v>0</v>
      </c>
      <c r="D122" s="101">
        <v>0</v>
      </c>
      <c r="E122" s="73">
        <v>0</v>
      </c>
      <c r="F122" s="73">
        <v>0</v>
      </c>
      <c r="G122" s="73">
        <v>0</v>
      </c>
      <c r="H122" s="70"/>
    </row>
    <row r="123" spans="1:8" x14ac:dyDescent="0.2">
      <c r="A123" s="72">
        <v>2129</v>
      </c>
      <c r="B123" s="70" t="s">
        <v>381</v>
      </c>
      <c r="C123" s="101">
        <v>0</v>
      </c>
      <c r="D123" s="101">
        <v>0</v>
      </c>
      <c r="E123" s="73">
        <v>0</v>
      </c>
      <c r="F123" s="73">
        <v>0</v>
      </c>
      <c r="G123" s="73">
        <v>0</v>
      </c>
      <c r="H123" s="70"/>
    </row>
    <row r="124" spans="1:8" x14ac:dyDescent="0.3">
      <c r="A124" s="70"/>
      <c r="B124" s="70"/>
      <c r="C124" s="70"/>
      <c r="D124" s="70"/>
      <c r="E124" s="70"/>
      <c r="F124" s="70"/>
      <c r="G124" s="70"/>
      <c r="H124" s="70"/>
    </row>
    <row r="125" spans="1:8" x14ac:dyDescent="0.3">
      <c r="A125" s="116" t="s">
        <v>382</v>
      </c>
      <c r="B125" s="116"/>
      <c r="C125" s="116"/>
      <c r="D125" s="116"/>
      <c r="E125" s="116"/>
      <c r="F125" s="116"/>
      <c r="G125" s="116"/>
      <c r="H125" s="116"/>
    </row>
    <row r="126" spans="1:8" s="71" customFormat="1" x14ac:dyDescent="0.3">
      <c r="A126" s="56" t="s">
        <v>69</v>
      </c>
      <c r="B126" s="56" t="s">
        <v>70</v>
      </c>
      <c r="C126" s="56" t="s">
        <v>71</v>
      </c>
      <c r="D126" s="56" t="s">
        <v>383</v>
      </c>
      <c r="E126" s="56" t="s">
        <v>278</v>
      </c>
      <c r="F126" s="56"/>
      <c r="G126" s="56"/>
      <c r="H126" s="56"/>
    </row>
    <row r="127" spans="1:8" s="94" customFormat="1" x14ac:dyDescent="0.3">
      <c r="A127" s="78">
        <v>2160</v>
      </c>
      <c r="B127" s="81" t="s">
        <v>384</v>
      </c>
      <c r="C127" s="80">
        <v>0</v>
      </c>
      <c r="D127" s="81"/>
      <c r="E127" s="70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81"/>
      <c r="G127" s="81"/>
      <c r="H127" s="81"/>
    </row>
    <row r="128" spans="1:8" x14ac:dyDescent="0.3">
      <c r="A128" s="72">
        <v>2161</v>
      </c>
      <c r="B128" s="70" t="s">
        <v>385</v>
      </c>
      <c r="C128" s="73">
        <v>0</v>
      </c>
      <c r="D128" s="70"/>
      <c r="E128" s="70"/>
      <c r="F128" s="70"/>
      <c r="G128" s="70"/>
      <c r="H128" s="70"/>
    </row>
    <row r="129" spans="1:5" x14ac:dyDescent="0.3">
      <c r="A129" s="72">
        <v>2162</v>
      </c>
      <c r="B129" s="70" t="s">
        <v>386</v>
      </c>
      <c r="C129" s="73">
        <v>0</v>
      </c>
      <c r="D129" s="70"/>
      <c r="E129" s="70"/>
    </row>
    <row r="130" spans="1:5" x14ac:dyDescent="0.3">
      <c r="A130" s="72">
        <v>2163</v>
      </c>
      <c r="B130" s="70" t="s">
        <v>387</v>
      </c>
      <c r="C130" s="73">
        <v>0</v>
      </c>
      <c r="D130" s="70"/>
      <c r="E130" s="70"/>
    </row>
    <row r="131" spans="1:5" x14ac:dyDescent="0.3">
      <c r="A131" s="72">
        <v>2164</v>
      </c>
      <c r="B131" s="70" t="s">
        <v>388</v>
      </c>
      <c r="C131" s="73">
        <v>0</v>
      </c>
      <c r="D131" s="70"/>
      <c r="E131" s="70"/>
    </row>
    <row r="132" spans="1:5" x14ac:dyDescent="0.3">
      <c r="A132" s="72">
        <v>2165</v>
      </c>
      <c r="B132" s="70" t="s">
        <v>389</v>
      </c>
      <c r="C132" s="73">
        <v>0</v>
      </c>
      <c r="D132" s="70"/>
      <c r="E132" s="70"/>
    </row>
    <row r="133" spans="1:5" x14ac:dyDescent="0.3">
      <c r="A133" s="72">
        <v>2166</v>
      </c>
      <c r="B133" s="70" t="s">
        <v>390</v>
      </c>
      <c r="C133" s="73">
        <v>0</v>
      </c>
      <c r="D133" s="70"/>
      <c r="E133" s="70"/>
    </row>
    <row r="134" spans="1:5" x14ac:dyDescent="0.3">
      <c r="A134" s="72">
        <v>2250</v>
      </c>
      <c r="B134" s="70" t="s">
        <v>391</v>
      </c>
      <c r="C134" s="73">
        <v>0</v>
      </c>
      <c r="D134" s="70"/>
      <c r="E134" s="70"/>
    </row>
    <row r="135" spans="1:5" x14ac:dyDescent="0.3">
      <c r="A135" s="72">
        <v>2251</v>
      </c>
      <c r="B135" s="70" t="s">
        <v>392</v>
      </c>
      <c r="C135" s="73">
        <v>0</v>
      </c>
      <c r="D135" s="70"/>
      <c r="E135" s="70"/>
    </row>
    <row r="136" spans="1:5" x14ac:dyDescent="0.3">
      <c r="A136" s="72">
        <v>2252</v>
      </c>
      <c r="B136" s="70" t="s">
        <v>393</v>
      </c>
      <c r="C136" s="73">
        <v>0</v>
      </c>
      <c r="D136" s="70"/>
      <c r="E136" s="70"/>
    </row>
    <row r="137" spans="1:5" x14ac:dyDescent="0.3">
      <c r="A137" s="72">
        <v>2253</v>
      </c>
      <c r="B137" s="70" t="s">
        <v>394</v>
      </c>
      <c r="C137" s="73">
        <v>0</v>
      </c>
      <c r="D137" s="70"/>
      <c r="E137" s="70"/>
    </row>
    <row r="138" spans="1:5" x14ac:dyDescent="0.3">
      <c r="A138" s="72">
        <v>2254</v>
      </c>
      <c r="B138" s="70" t="s">
        <v>395</v>
      </c>
      <c r="C138" s="73">
        <v>0</v>
      </c>
      <c r="D138" s="70"/>
      <c r="E138" s="70"/>
    </row>
    <row r="139" spans="1:5" x14ac:dyDescent="0.3">
      <c r="A139" s="72">
        <v>2255</v>
      </c>
      <c r="B139" s="70" t="s">
        <v>396</v>
      </c>
      <c r="C139" s="73">
        <v>0</v>
      </c>
      <c r="D139" s="70"/>
      <c r="E139" s="70"/>
    </row>
    <row r="140" spans="1:5" x14ac:dyDescent="0.3">
      <c r="A140" s="72">
        <v>2256</v>
      </c>
      <c r="B140" s="70" t="s">
        <v>397</v>
      </c>
      <c r="C140" s="73">
        <v>0</v>
      </c>
      <c r="D140" s="70"/>
      <c r="E140" s="70"/>
    </row>
    <row r="141" spans="1:5" x14ac:dyDescent="0.3">
      <c r="A141" s="70"/>
      <c r="B141" s="70"/>
      <c r="C141" s="70"/>
      <c r="D141" s="70"/>
      <c r="E141" s="70"/>
    </row>
    <row r="142" spans="1:5" x14ac:dyDescent="0.3">
      <c r="A142" s="116" t="s">
        <v>398</v>
      </c>
      <c r="B142" s="116"/>
      <c r="C142" s="116"/>
      <c r="D142" s="116"/>
      <c r="E142" s="116"/>
    </row>
    <row r="143" spans="1:5" s="71" customFormat="1" x14ac:dyDescent="0.3">
      <c r="A143" s="77" t="s">
        <v>69</v>
      </c>
      <c r="B143" s="77" t="s">
        <v>70</v>
      </c>
      <c r="C143" s="77" t="s">
        <v>71</v>
      </c>
      <c r="D143" s="56" t="s">
        <v>383</v>
      </c>
      <c r="E143" s="56" t="s">
        <v>278</v>
      </c>
    </row>
    <row r="144" spans="1:5" x14ac:dyDescent="0.3">
      <c r="A144" s="72">
        <v>2150</v>
      </c>
      <c r="B144" s="70" t="s">
        <v>399</v>
      </c>
      <c r="C144" s="73">
        <v>0</v>
      </c>
      <c r="D144" s="70"/>
      <c r="E144" s="70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3">
      <c r="A145" s="72">
        <v>2151</v>
      </c>
      <c r="B145" s="70" t="s">
        <v>400</v>
      </c>
      <c r="C145" s="73">
        <v>0</v>
      </c>
      <c r="D145" s="70"/>
      <c r="E145" s="70"/>
    </row>
    <row r="146" spans="1:5" x14ac:dyDescent="0.3">
      <c r="A146" s="72">
        <v>2152</v>
      </c>
      <c r="B146" s="70" t="s">
        <v>401</v>
      </c>
      <c r="C146" s="73">
        <v>0</v>
      </c>
      <c r="D146" s="70"/>
      <c r="E146" s="70"/>
    </row>
    <row r="147" spans="1:5" x14ac:dyDescent="0.3">
      <c r="A147" s="72">
        <v>2159</v>
      </c>
      <c r="B147" s="70" t="s">
        <v>402</v>
      </c>
      <c r="C147" s="73">
        <v>0</v>
      </c>
      <c r="D147" s="70"/>
      <c r="E147" s="70"/>
    </row>
    <row r="148" spans="1:5" x14ac:dyDescent="0.3">
      <c r="A148" s="72">
        <v>2240</v>
      </c>
      <c r="B148" s="70" t="s">
        <v>403</v>
      </c>
      <c r="C148" s="73">
        <v>0</v>
      </c>
      <c r="D148" s="70"/>
      <c r="E148" s="70"/>
    </row>
    <row r="149" spans="1:5" x14ac:dyDescent="0.3">
      <c r="A149" s="72">
        <v>2241</v>
      </c>
      <c r="B149" s="70" t="s">
        <v>404</v>
      </c>
      <c r="C149" s="73">
        <v>0</v>
      </c>
      <c r="D149" s="70"/>
      <c r="E149" s="70"/>
    </row>
    <row r="150" spans="1:5" x14ac:dyDescent="0.3">
      <c r="A150" s="72">
        <v>2242</v>
      </c>
      <c r="B150" s="70" t="s">
        <v>405</v>
      </c>
      <c r="C150" s="73">
        <v>0</v>
      </c>
      <c r="D150" s="70"/>
      <c r="E150" s="70"/>
    </row>
    <row r="151" spans="1:5" x14ac:dyDescent="0.3">
      <c r="A151" s="72">
        <v>2249</v>
      </c>
      <c r="B151" s="70" t="s">
        <v>406</v>
      </c>
      <c r="C151" s="73">
        <v>0</v>
      </c>
      <c r="D151" s="70"/>
      <c r="E151" s="70"/>
    </row>
    <row r="152" spans="1:5" x14ac:dyDescent="0.3">
      <c r="A152" s="72"/>
      <c r="B152" s="70"/>
      <c r="C152" s="73"/>
      <c r="D152" s="70"/>
      <c r="E152" s="70"/>
    </row>
    <row r="153" spans="1:5" x14ac:dyDescent="0.3">
      <c r="A153" s="116" t="s">
        <v>407</v>
      </c>
      <c r="B153" s="116"/>
      <c r="C153" s="116"/>
      <c r="D153" s="116"/>
      <c r="E153" s="116"/>
    </row>
    <row r="154" spans="1:5" s="71" customFormat="1" x14ac:dyDescent="0.3">
      <c r="A154" s="77" t="s">
        <v>69</v>
      </c>
      <c r="B154" s="77" t="s">
        <v>70</v>
      </c>
      <c r="C154" s="77" t="s">
        <v>71</v>
      </c>
      <c r="D154" s="56" t="s">
        <v>383</v>
      </c>
      <c r="E154" s="56" t="s">
        <v>278</v>
      </c>
    </row>
    <row r="155" spans="1:5" s="94" customFormat="1" x14ac:dyDescent="0.3">
      <c r="A155" s="78">
        <v>2170</v>
      </c>
      <c r="B155" s="81" t="s">
        <v>408</v>
      </c>
      <c r="C155" s="80">
        <v>0</v>
      </c>
      <c r="D155" s="81"/>
      <c r="E155" s="70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3">
      <c r="A156" s="72">
        <v>2171</v>
      </c>
      <c r="B156" s="70" t="s">
        <v>409</v>
      </c>
      <c r="C156" s="73">
        <v>0</v>
      </c>
      <c r="D156" s="70"/>
      <c r="E156" s="70"/>
    </row>
    <row r="157" spans="1:5" x14ac:dyDescent="0.3">
      <c r="A157" s="72">
        <v>2172</v>
      </c>
      <c r="B157" s="70" t="s">
        <v>410</v>
      </c>
      <c r="C157" s="73">
        <v>0</v>
      </c>
      <c r="D157" s="70"/>
      <c r="E157" s="70"/>
    </row>
    <row r="158" spans="1:5" x14ac:dyDescent="0.3">
      <c r="A158" s="72">
        <v>2179</v>
      </c>
      <c r="B158" s="70" t="s">
        <v>411</v>
      </c>
      <c r="C158" s="73">
        <v>0</v>
      </c>
      <c r="D158" s="70"/>
      <c r="E158" s="70"/>
    </row>
    <row r="159" spans="1:5" x14ac:dyDescent="0.3">
      <c r="A159" s="72">
        <v>2260</v>
      </c>
      <c r="B159" s="70" t="s">
        <v>412</v>
      </c>
      <c r="C159" s="73">
        <v>0</v>
      </c>
      <c r="D159" s="70"/>
      <c r="E159" s="70"/>
    </row>
    <row r="160" spans="1:5" x14ac:dyDescent="0.3">
      <c r="A160" s="72">
        <v>2261</v>
      </c>
      <c r="B160" s="70" t="s">
        <v>413</v>
      </c>
      <c r="C160" s="73">
        <v>0</v>
      </c>
      <c r="D160" s="70"/>
      <c r="E160" s="70"/>
    </row>
    <row r="161" spans="1:5" x14ac:dyDescent="0.3">
      <c r="A161" s="72">
        <v>2262</v>
      </c>
      <c r="B161" s="70" t="s">
        <v>414</v>
      </c>
      <c r="C161" s="73">
        <v>0</v>
      </c>
      <c r="D161" s="70"/>
      <c r="E161" s="70"/>
    </row>
    <row r="162" spans="1:5" x14ac:dyDescent="0.3">
      <c r="A162" s="72">
        <v>2263</v>
      </c>
      <c r="B162" s="70" t="s">
        <v>415</v>
      </c>
      <c r="C162" s="73">
        <v>0</v>
      </c>
      <c r="D162" s="70"/>
      <c r="E162" s="70"/>
    </row>
    <row r="163" spans="1:5" x14ac:dyDescent="0.3">
      <c r="A163" s="72">
        <v>2269</v>
      </c>
      <c r="B163" s="70" t="s">
        <v>416</v>
      </c>
      <c r="C163" s="73">
        <v>0</v>
      </c>
      <c r="D163" s="70"/>
      <c r="E163" s="70"/>
    </row>
    <row r="164" spans="1:5" x14ac:dyDescent="0.3">
      <c r="A164" s="70"/>
      <c r="B164" s="70"/>
      <c r="C164" s="70"/>
      <c r="D164" s="70"/>
      <c r="E164" s="70"/>
    </row>
    <row r="165" spans="1:5" x14ac:dyDescent="0.3">
      <c r="A165" s="116" t="s">
        <v>417</v>
      </c>
      <c r="B165" s="116"/>
      <c r="C165" s="116"/>
      <c r="D165" s="116"/>
      <c r="E165" s="116"/>
    </row>
    <row r="166" spans="1:5" s="71" customFormat="1" x14ac:dyDescent="0.3">
      <c r="A166" s="77" t="s">
        <v>69</v>
      </c>
      <c r="B166" s="77" t="s">
        <v>70</v>
      </c>
      <c r="C166" s="77" t="s">
        <v>71</v>
      </c>
      <c r="D166" s="56" t="s">
        <v>383</v>
      </c>
      <c r="E166" s="56" t="s">
        <v>278</v>
      </c>
    </row>
    <row r="167" spans="1:5" s="94" customFormat="1" x14ac:dyDescent="0.3">
      <c r="A167" s="78">
        <v>2190</v>
      </c>
      <c r="B167" s="81" t="s">
        <v>418</v>
      </c>
      <c r="C167" s="80">
        <f>SUM(C168:C170)</f>
        <v>136050.53</v>
      </c>
      <c r="D167" s="81"/>
      <c r="E167" s="81"/>
    </row>
    <row r="168" spans="1:5" x14ac:dyDescent="0.3">
      <c r="A168" s="72">
        <v>2191</v>
      </c>
      <c r="B168" s="70" t="s">
        <v>419</v>
      </c>
      <c r="C168" s="73">
        <v>136050.53</v>
      </c>
      <c r="D168" s="70"/>
      <c r="E168" s="70"/>
    </row>
    <row r="169" spans="1:5" x14ac:dyDescent="0.3">
      <c r="A169" s="72">
        <v>2192</v>
      </c>
      <c r="B169" s="70" t="s">
        <v>420</v>
      </c>
      <c r="C169" s="73">
        <v>0</v>
      </c>
      <c r="D169" s="70"/>
      <c r="E169" s="70"/>
    </row>
    <row r="170" spans="1:5" x14ac:dyDescent="0.3">
      <c r="A170" s="72">
        <v>2199</v>
      </c>
      <c r="B170" s="70" t="s">
        <v>421</v>
      </c>
      <c r="C170" s="73">
        <v>0</v>
      </c>
      <c r="D170" s="70"/>
      <c r="E170" s="70"/>
    </row>
    <row r="171" spans="1:5" x14ac:dyDescent="0.3">
      <c r="A171" s="70"/>
      <c r="B171" s="70"/>
      <c r="C171" s="70"/>
      <c r="D171" s="70"/>
      <c r="E171" s="70"/>
    </row>
    <row r="172" spans="1:5" x14ac:dyDescent="0.3">
      <c r="A172" s="81" t="s">
        <v>65</v>
      </c>
      <c r="C172" s="70"/>
      <c r="D172" s="70"/>
      <c r="E172" s="70"/>
    </row>
  </sheetData>
  <mergeCells count="21">
    <mergeCell ref="A165:E165"/>
    <mergeCell ref="A96:H96"/>
    <mergeCell ref="A108:H108"/>
    <mergeCell ref="A125:H125"/>
    <mergeCell ref="A142:E142"/>
    <mergeCell ref="A153:E153"/>
    <mergeCell ref="A44:F44"/>
    <mergeCell ref="A48:H48"/>
    <mergeCell ref="A54:J54"/>
    <mergeCell ref="A74:G74"/>
    <mergeCell ref="A90:G90"/>
    <mergeCell ref="A7:H7"/>
    <mergeCell ref="A13:H13"/>
    <mergeCell ref="A18:H18"/>
    <mergeCell ref="A30:H30"/>
    <mergeCell ref="A39:F39"/>
    <mergeCell ref="A1:F1"/>
    <mergeCell ref="A2:F2"/>
    <mergeCell ref="A3:F3"/>
    <mergeCell ref="A4:F4"/>
    <mergeCell ref="A5:H5"/>
  </mergeCells>
  <printOptions horizontalCentered="1"/>
  <pageMargins left="0.25" right="0.25" top="0.75" bottom="0.75" header="0.3" footer="0.3"/>
  <pageSetup scale="46" fitToHeight="0" orientation="portrait" r:id="rId1"/>
  <rowBreaks count="1" manualBreakCount="1">
    <brk id="88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topLeftCell="A7" zoomScaleNormal="100" workbookViewId="0">
      <selection activeCell="A31" sqref="A31:E31"/>
    </sheetView>
  </sheetViews>
  <sheetFormatPr baseColWidth="10" defaultColWidth="14.44140625" defaultRowHeight="14.4" x14ac:dyDescent="0.3"/>
  <cols>
    <col min="1" max="1" width="10" style="69" customWidth="1"/>
    <col min="2" max="2" width="48.109375" style="69" customWidth="1"/>
    <col min="3" max="3" width="22.88671875" style="69" customWidth="1"/>
    <col min="4" max="5" width="16.88671875" style="69" customWidth="1"/>
    <col min="6" max="26" width="9.109375" style="69" customWidth="1"/>
    <col min="27" max="16384" width="14.44140625" style="69"/>
  </cols>
  <sheetData>
    <row r="1" spans="1:5" x14ac:dyDescent="0.3">
      <c r="A1" s="117" t="str">
        <f>ESF!A1</f>
        <v>CENTRO DE EVALUACIÓN Y CONTROL DE CONFIANZA DEL ESTADO DE GUANAJUATO</v>
      </c>
      <c r="B1" s="118"/>
      <c r="C1" s="118"/>
      <c r="D1" s="43" t="s">
        <v>0</v>
      </c>
      <c r="E1" s="62">
        <f>'Notas a los Edos Financieros'!D1</f>
        <v>2026</v>
      </c>
    </row>
    <row r="2" spans="1:5" x14ac:dyDescent="0.3">
      <c r="A2" s="117" t="s">
        <v>422</v>
      </c>
      <c r="B2" s="118"/>
      <c r="C2" s="118"/>
      <c r="D2" s="43" t="s">
        <v>2</v>
      </c>
      <c r="E2" s="62" t="str">
        <f>'Notas a los Edos Financieros'!D2</f>
        <v>Trimestral</v>
      </c>
    </row>
    <row r="3" spans="1:5" x14ac:dyDescent="0.3">
      <c r="A3" s="117" t="str">
        <f>ESF!A3</f>
        <v>Del 1 de Enero al 31 de Marzo de 2026</v>
      </c>
      <c r="B3" s="118"/>
      <c r="C3" s="118"/>
      <c r="D3" s="43" t="s">
        <v>3</v>
      </c>
      <c r="E3" s="62">
        <f>'Notas a los Edos Financieros'!D3</f>
        <v>1</v>
      </c>
    </row>
    <row r="4" spans="1:5" x14ac:dyDescent="0.3">
      <c r="A4" s="117" t="s">
        <v>4</v>
      </c>
      <c r="B4" s="118"/>
      <c r="C4" s="118"/>
      <c r="D4" s="43"/>
      <c r="E4" s="44"/>
    </row>
    <row r="5" spans="1:5" x14ac:dyDescent="0.3">
      <c r="A5" s="119" t="s">
        <v>67</v>
      </c>
      <c r="B5" s="119"/>
      <c r="C5" s="119"/>
      <c r="D5" s="119"/>
      <c r="E5" s="119"/>
    </row>
    <row r="6" spans="1:5" x14ac:dyDescent="0.3">
      <c r="A6" s="70"/>
      <c r="B6" s="70"/>
      <c r="C6" s="70"/>
      <c r="D6" s="70"/>
      <c r="E6" s="70"/>
    </row>
    <row r="7" spans="1:5" x14ac:dyDescent="0.3">
      <c r="A7" s="116" t="s">
        <v>423</v>
      </c>
      <c r="B7" s="116"/>
      <c r="C7" s="116"/>
      <c r="D7" s="116"/>
      <c r="E7" s="116"/>
    </row>
    <row r="8" spans="1:5" s="71" customFormat="1" x14ac:dyDescent="0.3">
      <c r="A8" s="56" t="s">
        <v>69</v>
      </c>
      <c r="B8" s="56" t="s">
        <v>70</v>
      </c>
      <c r="C8" s="56" t="s">
        <v>71</v>
      </c>
      <c r="D8" s="56" t="s">
        <v>265</v>
      </c>
      <c r="E8" s="56" t="s">
        <v>383</v>
      </c>
    </row>
    <row r="9" spans="1:5" x14ac:dyDescent="0.3">
      <c r="A9" s="72">
        <v>3110</v>
      </c>
      <c r="B9" s="70" t="s">
        <v>123</v>
      </c>
      <c r="C9" s="73">
        <v>127042467.98</v>
      </c>
      <c r="D9" s="70"/>
      <c r="E9" s="70"/>
    </row>
    <row r="10" spans="1:5" x14ac:dyDescent="0.3">
      <c r="A10" s="72">
        <v>3120</v>
      </c>
      <c r="B10" s="70" t="s">
        <v>424</v>
      </c>
      <c r="C10" s="73">
        <v>0</v>
      </c>
      <c r="D10" s="70"/>
      <c r="E10" s="70"/>
    </row>
    <row r="11" spans="1:5" x14ac:dyDescent="0.3">
      <c r="A11" s="72">
        <v>3130</v>
      </c>
      <c r="B11" s="70" t="s">
        <v>425</v>
      </c>
      <c r="C11" s="73">
        <v>0</v>
      </c>
      <c r="D11" s="70"/>
      <c r="E11" s="70"/>
    </row>
    <row r="12" spans="1:5" x14ac:dyDescent="0.3">
      <c r="A12" s="70"/>
      <c r="B12" s="70"/>
      <c r="C12" s="70"/>
      <c r="D12" s="70"/>
      <c r="E12" s="70"/>
    </row>
    <row r="13" spans="1:5" x14ac:dyDescent="0.3">
      <c r="A13" s="116" t="s">
        <v>426</v>
      </c>
      <c r="B13" s="116"/>
      <c r="C13" s="116"/>
      <c r="D13" s="116"/>
      <c r="E13" s="116"/>
    </row>
    <row r="14" spans="1:5" s="71" customFormat="1" x14ac:dyDescent="0.3">
      <c r="A14" s="56" t="s">
        <v>69</v>
      </c>
      <c r="B14" s="56" t="s">
        <v>70</v>
      </c>
      <c r="C14" s="56" t="s">
        <v>71</v>
      </c>
      <c r="D14" s="56" t="s">
        <v>427</v>
      </c>
      <c r="E14" s="56"/>
    </row>
    <row r="15" spans="1:5" x14ac:dyDescent="0.3">
      <c r="A15" s="72">
        <v>3210</v>
      </c>
      <c r="B15" s="70" t="s">
        <v>428</v>
      </c>
      <c r="C15" s="73">
        <v>8087518.5300000003</v>
      </c>
      <c r="D15" s="70"/>
      <c r="E15" s="70"/>
    </row>
    <row r="16" spans="1:5" x14ac:dyDescent="0.3">
      <c r="A16" s="72">
        <v>3220</v>
      </c>
      <c r="B16" s="70" t="s">
        <v>429</v>
      </c>
      <c r="C16" s="73">
        <v>10739758.77</v>
      </c>
      <c r="D16" s="70"/>
      <c r="E16" s="70"/>
    </row>
    <row r="17" spans="1:5" x14ac:dyDescent="0.3">
      <c r="A17" s="72">
        <v>3230</v>
      </c>
      <c r="B17" s="70" t="s">
        <v>430</v>
      </c>
      <c r="C17" s="73">
        <v>0</v>
      </c>
      <c r="D17" s="70"/>
    </row>
    <row r="18" spans="1:5" x14ac:dyDescent="0.3">
      <c r="A18" s="72">
        <v>3231</v>
      </c>
      <c r="B18" s="70" t="s">
        <v>431</v>
      </c>
      <c r="C18" s="73">
        <v>0</v>
      </c>
      <c r="D18" s="70"/>
    </row>
    <row r="19" spans="1:5" x14ac:dyDescent="0.3">
      <c r="A19" s="72">
        <v>3232</v>
      </c>
      <c r="B19" s="70" t="s">
        <v>432</v>
      </c>
      <c r="C19" s="73">
        <v>0</v>
      </c>
      <c r="D19" s="70"/>
    </row>
    <row r="20" spans="1:5" x14ac:dyDescent="0.3">
      <c r="A20" s="72">
        <v>3233</v>
      </c>
      <c r="B20" s="70" t="s">
        <v>433</v>
      </c>
      <c r="C20" s="73">
        <v>0</v>
      </c>
      <c r="D20" s="70"/>
    </row>
    <row r="21" spans="1:5" x14ac:dyDescent="0.3">
      <c r="A21" s="72">
        <v>3239</v>
      </c>
      <c r="B21" s="70" t="s">
        <v>434</v>
      </c>
      <c r="C21" s="73">
        <v>0</v>
      </c>
      <c r="D21" s="70"/>
    </row>
    <row r="22" spans="1:5" x14ac:dyDescent="0.3">
      <c r="A22" s="72">
        <v>3240</v>
      </c>
      <c r="B22" s="70" t="s">
        <v>435</v>
      </c>
      <c r="C22" s="73">
        <v>0</v>
      </c>
      <c r="D22" s="70"/>
    </row>
    <row r="23" spans="1:5" x14ac:dyDescent="0.3">
      <c r="A23" s="72">
        <v>3241</v>
      </c>
      <c r="B23" s="70" t="s">
        <v>436</v>
      </c>
      <c r="C23" s="73">
        <v>0</v>
      </c>
      <c r="D23" s="70"/>
    </row>
    <row r="24" spans="1:5" x14ac:dyDescent="0.3">
      <c r="A24" s="72">
        <v>3242</v>
      </c>
      <c r="B24" s="70" t="s">
        <v>437</v>
      </c>
      <c r="C24" s="73">
        <v>0</v>
      </c>
      <c r="D24" s="70"/>
    </row>
    <row r="25" spans="1:5" x14ac:dyDescent="0.3">
      <c r="A25" s="72">
        <v>3243</v>
      </c>
      <c r="B25" s="70" t="s">
        <v>438</v>
      </c>
      <c r="C25" s="73">
        <v>0</v>
      </c>
      <c r="D25" s="70"/>
    </row>
    <row r="26" spans="1:5" x14ac:dyDescent="0.3">
      <c r="A26" s="72">
        <v>3250</v>
      </c>
      <c r="B26" s="70" t="s">
        <v>439</v>
      </c>
      <c r="C26" s="73">
        <f>SUM(C27:C29)</f>
        <v>59891.26</v>
      </c>
      <c r="D26" s="70"/>
    </row>
    <row r="27" spans="1:5" x14ac:dyDescent="0.3">
      <c r="A27" s="72">
        <v>3251</v>
      </c>
      <c r="B27" s="70" t="s">
        <v>440</v>
      </c>
      <c r="C27" s="73">
        <v>0</v>
      </c>
      <c r="D27" s="70"/>
    </row>
    <row r="28" spans="1:5" x14ac:dyDescent="0.3">
      <c r="A28" s="72">
        <v>3252</v>
      </c>
      <c r="B28" s="70" t="s">
        <v>441</v>
      </c>
      <c r="C28" s="73">
        <v>59891.26</v>
      </c>
      <c r="D28" s="70"/>
    </row>
    <row r="29" spans="1:5" x14ac:dyDescent="0.3">
      <c r="A29" s="72">
        <v>3253</v>
      </c>
      <c r="B29" s="70" t="s">
        <v>442</v>
      </c>
      <c r="C29" s="73">
        <v>0</v>
      </c>
      <c r="D29" s="70"/>
    </row>
    <row r="30" spans="1:5" x14ac:dyDescent="0.3">
      <c r="A30" s="70"/>
      <c r="B30" s="70"/>
      <c r="C30" s="70"/>
      <c r="D30" s="70"/>
    </row>
    <row r="31" spans="1:5" ht="29.4" customHeight="1" x14ac:dyDescent="0.3">
      <c r="A31" s="120" t="s">
        <v>65</v>
      </c>
      <c r="B31" s="120"/>
      <c r="C31" s="120"/>
      <c r="D31" s="120"/>
      <c r="E31" s="120"/>
    </row>
  </sheetData>
  <mergeCells count="8">
    <mergeCell ref="A31:E31"/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0"/>
  <sheetViews>
    <sheetView topLeftCell="A123" zoomScaleNormal="100" workbookViewId="0">
      <selection activeCell="B148" sqref="B148"/>
    </sheetView>
  </sheetViews>
  <sheetFormatPr baseColWidth="10" defaultColWidth="14.44140625" defaultRowHeight="14.4" x14ac:dyDescent="0.3"/>
  <cols>
    <col min="1" max="1" width="10" style="69" customWidth="1"/>
    <col min="2" max="2" width="72" style="69" customWidth="1"/>
    <col min="3" max="3" width="15.109375" style="69" customWidth="1"/>
    <col min="4" max="4" width="16.44140625" style="69" customWidth="1"/>
    <col min="5" max="5" width="19.109375" style="69" customWidth="1"/>
    <col min="6" max="26" width="9.109375" style="69" customWidth="1"/>
    <col min="27" max="16384" width="14.44140625" style="69"/>
  </cols>
  <sheetData>
    <row r="1" spans="1:5" x14ac:dyDescent="0.3">
      <c r="A1" s="117" t="str">
        <f>ESF!A1</f>
        <v>CENTRO DE EVALUACIÓN Y CONTROL DE CONFIANZA DEL ESTADO DE GUANAJUATO</v>
      </c>
      <c r="B1" s="118"/>
      <c r="C1" s="118"/>
      <c r="D1" s="43" t="s">
        <v>0</v>
      </c>
      <c r="E1" s="62">
        <f>'Notas a los Edos Financieros'!D1</f>
        <v>2026</v>
      </c>
    </row>
    <row r="2" spans="1:5" x14ac:dyDescent="0.3">
      <c r="A2" s="117" t="s">
        <v>443</v>
      </c>
      <c r="B2" s="118"/>
      <c r="C2" s="118"/>
      <c r="D2" s="43" t="s">
        <v>2</v>
      </c>
      <c r="E2" s="62" t="str">
        <f>'Notas a los Edos Financieros'!D2</f>
        <v>Trimestral</v>
      </c>
    </row>
    <row r="3" spans="1:5" x14ac:dyDescent="0.3">
      <c r="A3" s="117" t="str">
        <f>ESF!A3</f>
        <v>Del 1 de Enero al 31 de Marzo de 2026</v>
      </c>
      <c r="B3" s="118"/>
      <c r="C3" s="118"/>
      <c r="D3" s="43" t="s">
        <v>3</v>
      </c>
      <c r="E3" s="62">
        <f>'Notas a los Edos Financieros'!D3</f>
        <v>1</v>
      </c>
    </row>
    <row r="4" spans="1:5" x14ac:dyDescent="0.3">
      <c r="A4" s="117" t="s">
        <v>4</v>
      </c>
      <c r="B4" s="118"/>
      <c r="C4" s="118"/>
      <c r="D4" s="43"/>
      <c r="E4" s="44"/>
    </row>
    <row r="5" spans="1:5" x14ac:dyDescent="0.3">
      <c r="A5" s="119" t="s">
        <v>67</v>
      </c>
      <c r="B5" s="119"/>
      <c r="C5" s="119"/>
      <c r="D5" s="119"/>
      <c r="E5" s="119"/>
    </row>
    <row r="6" spans="1:5" x14ac:dyDescent="0.3">
      <c r="A6" s="70"/>
      <c r="B6" s="70"/>
      <c r="C6" s="70"/>
      <c r="D6" s="70"/>
      <c r="E6" s="70"/>
    </row>
    <row r="7" spans="1:5" x14ac:dyDescent="0.3">
      <c r="A7" s="116" t="s">
        <v>444</v>
      </c>
      <c r="B7" s="116"/>
      <c r="C7" s="116"/>
      <c r="D7" s="116"/>
      <c r="E7" s="70"/>
    </row>
    <row r="8" spans="1:5" s="71" customFormat="1" x14ac:dyDescent="0.3">
      <c r="A8" s="56" t="s">
        <v>69</v>
      </c>
      <c r="B8" s="56" t="s">
        <v>70</v>
      </c>
      <c r="C8" s="56">
        <v>2026</v>
      </c>
      <c r="D8" s="56">
        <f>C8-1</f>
        <v>2025</v>
      </c>
      <c r="E8" s="72"/>
    </row>
    <row r="9" spans="1:5" x14ac:dyDescent="0.3">
      <c r="A9" s="72">
        <v>1111</v>
      </c>
      <c r="B9" s="70" t="s">
        <v>445</v>
      </c>
      <c r="C9" s="73">
        <v>0</v>
      </c>
      <c r="D9" s="73">
        <v>0</v>
      </c>
      <c r="E9" s="70"/>
    </row>
    <row r="10" spans="1:5" x14ac:dyDescent="0.3">
      <c r="A10" s="72">
        <v>1112</v>
      </c>
      <c r="B10" s="70" t="s">
        <v>446</v>
      </c>
      <c r="C10" s="73">
        <v>4018117.44</v>
      </c>
      <c r="D10" s="73">
        <v>14758199.640000001</v>
      </c>
      <c r="E10" s="70"/>
    </row>
    <row r="11" spans="1:5" x14ac:dyDescent="0.3">
      <c r="A11" s="72">
        <v>1113</v>
      </c>
      <c r="B11" s="70" t="s">
        <v>447</v>
      </c>
      <c r="C11" s="73">
        <v>0</v>
      </c>
      <c r="D11" s="73">
        <v>0</v>
      </c>
      <c r="E11" s="70"/>
    </row>
    <row r="12" spans="1:5" x14ac:dyDescent="0.3">
      <c r="A12" s="72">
        <v>1114</v>
      </c>
      <c r="B12" s="70" t="s">
        <v>266</v>
      </c>
      <c r="C12" s="73">
        <v>0</v>
      </c>
      <c r="D12" s="73">
        <v>0</v>
      </c>
      <c r="E12" s="70"/>
    </row>
    <row r="13" spans="1:5" x14ac:dyDescent="0.3">
      <c r="A13" s="72">
        <v>1115</v>
      </c>
      <c r="B13" s="70" t="s">
        <v>267</v>
      </c>
      <c r="C13" s="73">
        <v>0</v>
      </c>
      <c r="D13" s="73">
        <v>0</v>
      </c>
      <c r="E13" s="70"/>
    </row>
    <row r="14" spans="1:5" x14ac:dyDescent="0.3">
      <c r="A14" s="72">
        <v>1116</v>
      </c>
      <c r="B14" s="70" t="s">
        <v>448</v>
      </c>
      <c r="C14" s="73">
        <v>0</v>
      </c>
      <c r="D14" s="73">
        <v>0</v>
      </c>
      <c r="E14" s="70"/>
    </row>
    <row r="15" spans="1:5" x14ac:dyDescent="0.3">
      <c r="A15" s="72">
        <v>1119</v>
      </c>
      <c r="B15" s="70" t="s">
        <v>449</v>
      </c>
      <c r="C15" s="73">
        <v>0</v>
      </c>
      <c r="D15" s="73">
        <v>0</v>
      </c>
      <c r="E15" s="70"/>
    </row>
    <row r="16" spans="1:5" x14ac:dyDescent="0.3">
      <c r="A16" s="78">
        <v>1110</v>
      </c>
      <c r="B16" s="79" t="s">
        <v>450</v>
      </c>
      <c r="C16" s="80">
        <v>4018117.44</v>
      </c>
      <c r="D16" s="80">
        <v>14758199.640000001</v>
      </c>
      <c r="E16" s="70"/>
    </row>
    <row r="19" spans="1:4" x14ac:dyDescent="0.3">
      <c r="A19" s="116" t="s">
        <v>451</v>
      </c>
      <c r="B19" s="116"/>
      <c r="C19" s="116"/>
      <c r="D19" s="116"/>
    </row>
    <row r="20" spans="1:4" s="71" customFormat="1" x14ac:dyDescent="0.3">
      <c r="A20" s="56" t="s">
        <v>69</v>
      </c>
      <c r="B20" s="56" t="s">
        <v>70</v>
      </c>
      <c r="C20" s="56">
        <v>2026</v>
      </c>
      <c r="D20" s="56">
        <f>C20-1</f>
        <v>2025</v>
      </c>
    </row>
    <row r="21" spans="1:4" x14ac:dyDescent="0.3">
      <c r="A21" s="78">
        <v>1230</v>
      </c>
      <c r="B21" s="81" t="s">
        <v>316</v>
      </c>
      <c r="C21" s="80">
        <v>0</v>
      </c>
      <c r="D21" s="80">
        <v>0</v>
      </c>
    </row>
    <row r="22" spans="1:4" x14ac:dyDescent="0.3">
      <c r="A22" s="72">
        <v>1231</v>
      </c>
      <c r="B22" s="70" t="s">
        <v>317</v>
      </c>
      <c r="C22" s="73">
        <v>0</v>
      </c>
      <c r="D22" s="73">
        <v>0</v>
      </c>
    </row>
    <row r="23" spans="1:4" x14ac:dyDescent="0.3">
      <c r="A23" s="72">
        <v>1232</v>
      </c>
      <c r="B23" s="70" t="s">
        <v>318</v>
      </c>
      <c r="C23" s="73">
        <v>0</v>
      </c>
      <c r="D23" s="73">
        <v>0</v>
      </c>
    </row>
    <row r="24" spans="1:4" x14ac:dyDescent="0.3">
      <c r="A24" s="72">
        <v>1233</v>
      </c>
      <c r="B24" s="70" t="s">
        <v>319</v>
      </c>
      <c r="C24" s="73">
        <v>0</v>
      </c>
      <c r="D24" s="73">
        <v>0</v>
      </c>
    </row>
    <row r="25" spans="1:4" x14ac:dyDescent="0.3">
      <c r="A25" s="72">
        <v>1234</v>
      </c>
      <c r="B25" s="70" t="s">
        <v>320</v>
      </c>
      <c r="C25" s="73">
        <v>0</v>
      </c>
      <c r="D25" s="73">
        <v>0</v>
      </c>
    </row>
    <row r="26" spans="1:4" x14ac:dyDescent="0.3">
      <c r="A26" s="72">
        <v>1235</v>
      </c>
      <c r="B26" s="70" t="s">
        <v>321</v>
      </c>
      <c r="C26" s="73">
        <v>0</v>
      </c>
      <c r="D26" s="73">
        <v>0</v>
      </c>
    </row>
    <row r="27" spans="1:4" x14ac:dyDescent="0.3">
      <c r="A27" s="72">
        <v>1236</v>
      </c>
      <c r="B27" s="70" t="s">
        <v>322</v>
      </c>
      <c r="C27" s="73">
        <v>0</v>
      </c>
      <c r="D27" s="73">
        <v>0</v>
      </c>
    </row>
    <row r="28" spans="1:4" x14ac:dyDescent="0.3">
      <c r="A28" s="72">
        <v>1239</v>
      </c>
      <c r="B28" s="70" t="s">
        <v>323</v>
      </c>
      <c r="C28" s="73">
        <v>0</v>
      </c>
      <c r="D28" s="73">
        <v>0</v>
      </c>
    </row>
    <row r="29" spans="1:4" x14ac:dyDescent="0.3">
      <c r="A29" s="78">
        <v>1240</v>
      </c>
      <c r="B29" s="81" t="s">
        <v>324</v>
      </c>
      <c r="C29" s="80">
        <f>SUM(C30:C37)</f>
        <v>235703.64</v>
      </c>
      <c r="D29" s="80">
        <f>SUM(D30:D37)</f>
        <v>7430740.4299999997</v>
      </c>
    </row>
    <row r="30" spans="1:4" x14ac:dyDescent="0.3">
      <c r="A30" s="72">
        <v>1241</v>
      </c>
      <c r="B30" s="70" t="s">
        <v>325</v>
      </c>
      <c r="C30" s="73">
        <v>235703.64</v>
      </c>
      <c r="D30" s="73">
        <v>7399633.75</v>
      </c>
    </row>
    <row r="31" spans="1:4" x14ac:dyDescent="0.3">
      <c r="A31" s="72">
        <v>1242</v>
      </c>
      <c r="B31" s="70" t="s">
        <v>326</v>
      </c>
      <c r="C31" s="73">
        <v>0</v>
      </c>
      <c r="D31" s="73">
        <v>16917.68</v>
      </c>
    </row>
    <row r="32" spans="1:4" x14ac:dyDescent="0.3">
      <c r="A32" s="72">
        <v>1243</v>
      </c>
      <c r="B32" s="70" t="s">
        <v>327</v>
      </c>
      <c r="C32" s="73">
        <v>0</v>
      </c>
      <c r="D32" s="73">
        <v>8120</v>
      </c>
    </row>
    <row r="33" spans="1:4" x14ac:dyDescent="0.3">
      <c r="A33" s="72">
        <v>1244</v>
      </c>
      <c r="B33" s="70" t="s">
        <v>328</v>
      </c>
      <c r="C33" s="73">
        <v>0</v>
      </c>
      <c r="D33" s="73">
        <v>0</v>
      </c>
    </row>
    <row r="34" spans="1:4" x14ac:dyDescent="0.3">
      <c r="A34" s="72">
        <v>1245</v>
      </c>
      <c r="B34" s="70" t="s">
        <v>329</v>
      </c>
      <c r="C34" s="73">
        <v>0</v>
      </c>
      <c r="D34" s="73">
        <v>0</v>
      </c>
    </row>
    <row r="35" spans="1:4" x14ac:dyDescent="0.3">
      <c r="A35" s="72">
        <v>1246</v>
      </c>
      <c r="B35" s="70" t="s">
        <v>330</v>
      </c>
      <c r="C35" s="73">
        <v>0</v>
      </c>
      <c r="D35" s="73">
        <v>6069</v>
      </c>
    </row>
    <row r="36" spans="1:4" x14ac:dyDescent="0.3">
      <c r="A36" s="72">
        <v>1247</v>
      </c>
      <c r="B36" s="70" t="s">
        <v>331</v>
      </c>
      <c r="C36" s="73">
        <v>0</v>
      </c>
      <c r="D36" s="73">
        <v>0</v>
      </c>
    </row>
    <row r="37" spans="1:4" x14ac:dyDescent="0.3">
      <c r="A37" s="72">
        <v>1248</v>
      </c>
      <c r="B37" s="70" t="s">
        <v>332</v>
      </c>
      <c r="C37" s="73">
        <v>0</v>
      </c>
      <c r="D37" s="73">
        <v>0</v>
      </c>
    </row>
    <row r="38" spans="1:4" x14ac:dyDescent="0.3">
      <c r="A38" s="78">
        <v>1250</v>
      </c>
      <c r="B38" s="81" t="s">
        <v>338</v>
      </c>
      <c r="C38" s="80">
        <v>0</v>
      </c>
      <c r="D38" s="80">
        <v>0</v>
      </c>
    </row>
    <row r="39" spans="1:4" x14ac:dyDescent="0.3">
      <c r="A39" s="72">
        <v>1251</v>
      </c>
      <c r="B39" s="70" t="s">
        <v>339</v>
      </c>
      <c r="C39" s="73">
        <v>0</v>
      </c>
      <c r="D39" s="73">
        <v>0</v>
      </c>
    </row>
    <row r="40" spans="1:4" x14ac:dyDescent="0.3">
      <c r="A40" s="72">
        <v>1252</v>
      </c>
      <c r="B40" s="70" t="s">
        <v>340</v>
      </c>
      <c r="C40" s="73">
        <v>0</v>
      </c>
      <c r="D40" s="73">
        <v>0</v>
      </c>
    </row>
    <row r="41" spans="1:4" x14ac:dyDescent="0.3">
      <c r="A41" s="72">
        <v>1253</v>
      </c>
      <c r="B41" s="70" t="s">
        <v>341</v>
      </c>
      <c r="C41" s="73">
        <v>0</v>
      </c>
      <c r="D41" s="73">
        <v>0</v>
      </c>
    </row>
    <row r="42" spans="1:4" x14ac:dyDescent="0.3">
      <c r="A42" s="72">
        <v>1254</v>
      </c>
      <c r="B42" s="70" t="s">
        <v>342</v>
      </c>
      <c r="C42" s="73">
        <v>0</v>
      </c>
      <c r="D42" s="73">
        <v>0</v>
      </c>
    </row>
    <row r="43" spans="1:4" x14ac:dyDescent="0.3">
      <c r="A43" s="72">
        <v>1259</v>
      </c>
      <c r="B43" s="70" t="s">
        <v>343</v>
      </c>
      <c r="C43" s="73">
        <v>0</v>
      </c>
      <c r="D43" s="73">
        <v>0</v>
      </c>
    </row>
    <row r="44" spans="1:4" x14ac:dyDescent="0.3">
      <c r="A44" s="72"/>
      <c r="B44" s="79" t="s">
        <v>452</v>
      </c>
      <c r="C44" s="80">
        <f t="shared" ref="C44:D44" si="0">C21+C29+C38</f>
        <v>235703.64</v>
      </c>
      <c r="D44" s="80">
        <f t="shared" si="0"/>
        <v>7430740.4299999997</v>
      </c>
    </row>
    <row r="45" spans="1:4" x14ac:dyDescent="0.3">
      <c r="A45" s="70"/>
      <c r="B45" s="70"/>
      <c r="C45" s="70"/>
      <c r="D45" s="70"/>
    </row>
    <row r="46" spans="1:4" x14ac:dyDescent="0.3">
      <c r="A46" s="116" t="s">
        <v>453</v>
      </c>
      <c r="B46" s="116"/>
      <c r="C46" s="116"/>
      <c r="D46" s="116"/>
    </row>
    <row r="47" spans="1:4" s="71" customFormat="1" x14ac:dyDescent="0.3">
      <c r="A47" s="56" t="s">
        <v>69</v>
      </c>
      <c r="B47" s="56" t="s">
        <v>70</v>
      </c>
      <c r="C47" s="56">
        <v>2026</v>
      </c>
      <c r="D47" s="56">
        <f>C47-1</f>
        <v>2025</v>
      </c>
    </row>
    <row r="48" spans="1:4" x14ac:dyDescent="0.3">
      <c r="A48" s="78">
        <v>3210</v>
      </c>
      <c r="B48" s="95" t="s">
        <v>428</v>
      </c>
      <c r="C48" s="80">
        <v>8087518.5300000003</v>
      </c>
      <c r="D48" s="80">
        <v>14825885.52</v>
      </c>
    </row>
    <row r="49" spans="1:4" x14ac:dyDescent="0.3">
      <c r="A49" s="72"/>
      <c r="B49" s="79" t="s">
        <v>454</v>
      </c>
      <c r="C49" s="80">
        <f>+C50+C62+C90+C93</f>
        <v>9473.3499999999985</v>
      </c>
      <c r="D49" s="80">
        <f>+D50+D62+D90+D93</f>
        <v>10776172.84</v>
      </c>
    </row>
    <row r="50" spans="1:4" x14ac:dyDescent="0.3">
      <c r="A50" s="78">
        <v>5400</v>
      </c>
      <c r="B50" s="81" t="s">
        <v>218</v>
      </c>
      <c r="C50" s="80">
        <v>0</v>
      </c>
      <c r="D50" s="80">
        <v>0</v>
      </c>
    </row>
    <row r="51" spans="1:4" x14ac:dyDescent="0.3">
      <c r="A51" s="72">
        <v>5410</v>
      </c>
      <c r="B51" s="70" t="s">
        <v>455</v>
      </c>
      <c r="C51" s="73">
        <v>0</v>
      </c>
      <c r="D51" s="73">
        <v>0</v>
      </c>
    </row>
    <row r="52" spans="1:4" x14ac:dyDescent="0.3">
      <c r="A52" s="72">
        <v>5411</v>
      </c>
      <c r="B52" s="70" t="s">
        <v>220</v>
      </c>
      <c r="C52" s="73">
        <v>0</v>
      </c>
      <c r="D52" s="73">
        <v>0</v>
      </c>
    </row>
    <row r="53" spans="1:4" x14ac:dyDescent="0.3">
      <c r="A53" s="72">
        <v>5420</v>
      </c>
      <c r="B53" s="70" t="s">
        <v>456</v>
      </c>
      <c r="C53" s="73">
        <v>0</v>
      </c>
      <c r="D53" s="73">
        <v>0</v>
      </c>
    </row>
    <row r="54" spans="1:4" x14ac:dyDescent="0.3">
      <c r="A54" s="72">
        <v>5421</v>
      </c>
      <c r="B54" s="70" t="s">
        <v>223</v>
      </c>
      <c r="C54" s="73">
        <v>0</v>
      </c>
      <c r="D54" s="73">
        <v>0</v>
      </c>
    </row>
    <row r="55" spans="1:4" x14ac:dyDescent="0.3">
      <c r="A55" s="72">
        <v>5430</v>
      </c>
      <c r="B55" s="70" t="s">
        <v>457</v>
      </c>
      <c r="C55" s="73">
        <v>0</v>
      </c>
      <c r="D55" s="73">
        <v>0</v>
      </c>
    </row>
    <row r="56" spans="1:4" x14ac:dyDescent="0.3">
      <c r="A56" s="72">
        <v>5431</v>
      </c>
      <c r="B56" s="70" t="s">
        <v>226</v>
      </c>
      <c r="C56" s="73">
        <v>0</v>
      </c>
      <c r="D56" s="73">
        <v>0</v>
      </c>
    </row>
    <row r="57" spans="1:4" x14ac:dyDescent="0.3">
      <c r="A57" s="72">
        <v>5440</v>
      </c>
      <c r="B57" s="70" t="s">
        <v>458</v>
      </c>
      <c r="C57" s="73">
        <v>0</v>
      </c>
      <c r="D57" s="73">
        <v>0</v>
      </c>
    </row>
    <row r="58" spans="1:4" x14ac:dyDescent="0.3">
      <c r="A58" s="72">
        <v>5441</v>
      </c>
      <c r="B58" s="70" t="s">
        <v>458</v>
      </c>
      <c r="C58" s="73">
        <v>0</v>
      </c>
      <c r="D58" s="73">
        <v>0</v>
      </c>
    </row>
    <row r="59" spans="1:4" x14ac:dyDescent="0.3">
      <c r="A59" s="72">
        <v>5450</v>
      </c>
      <c r="B59" s="70" t="s">
        <v>459</v>
      </c>
      <c r="C59" s="73">
        <v>0</v>
      </c>
      <c r="D59" s="73">
        <v>0</v>
      </c>
    </row>
    <row r="60" spans="1:4" x14ac:dyDescent="0.3">
      <c r="A60" s="72">
        <v>5451</v>
      </c>
      <c r="B60" s="70" t="s">
        <v>230</v>
      </c>
      <c r="C60" s="73">
        <v>0</v>
      </c>
      <c r="D60" s="73">
        <v>0</v>
      </c>
    </row>
    <row r="61" spans="1:4" x14ac:dyDescent="0.3">
      <c r="A61" s="72">
        <v>5452</v>
      </c>
      <c r="B61" s="70" t="s">
        <v>231</v>
      </c>
      <c r="C61" s="73">
        <v>0</v>
      </c>
      <c r="D61" s="73">
        <v>0</v>
      </c>
    </row>
    <row r="62" spans="1:4" x14ac:dyDescent="0.3">
      <c r="A62" s="78">
        <v>5500</v>
      </c>
      <c r="B62" s="81" t="s">
        <v>232</v>
      </c>
      <c r="C62" s="80">
        <f>C63+C72+C75+C81</f>
        <v>9473.3499999999985</v>
      </c>
      <c r="D62" s="80">
        <f>D63+D72+D75+D81</f>
        <v>10666958.720000001</v>
      </c>
    </row>
    <row r="63" spans="1:4" x14ac:dyDescent="0.3">
      <c r="A63" s="78">
        <v>5510</v>
      </c>
      <c r="B63" s="81" t="s">
        <v>233</v>
      </c>
      <c r="C63" s="80">
        <f>SUM(C64:C71)</f>
        <v>9474.3799999999992</v>
      </c>
      <c r="D63" s="80">
        <f>SUM(D64:D71)</f>
        <v>10666961.370000001</v>
      </c>
    </row>
    <row r="64" spans="1:4" x14ac:dyDescent="0.3">
      <c r="A64" s="72">
        <v>5511</v>
      </c>
      <c r="B64" s="70" t="s">
        <v>234</v>
      </c>
      <c r="C64" s="73">
        <v>0</v>
      </c>
      <c r="D64" s="73">
        <v>0</v>
      </c>
    </row>
    <row r="65" spans="1:4" x14ac:dyDescent="0.3">
      <c r="A65" s="72">
        <v>5512</v>
      </c>
      <c r="B65" s="70" t="s">
        <v>235</v>
      </c>
      <c r="C65" s="73">
        <v>0</v>
      </c>
      <c r="D65" s="73">
        <v>0</v>
      </c>
    </row>
    <row r="66" spans="1:4" x14ac:dyDescent="0.3">
      <c r="A66" s="72">
        <v>5513</v>
      </c>
      <c r="B66" s="70" t="s">
        <v>236</v>
      </c>
      <c r="C66" s="73">
        <v>0</v>
      </c>
      <c r="D66" s="73">
        <v>5708791.7800000003</v>
      </c>
    </row>
    <row r="67" spans="1:4" x14ac:dyDescent="0.3">
      <c r="A67" s="72">
        <v>5514</v>
      </c>
      <c r="B67" s="70" t="s">
        <v>237</v>
      </c>
      <c r="C67" s="73">
        <v>0</v>
      </c>
      <c r="D67" s="73">
        <v>0</v>
      </c>
    </row>
    <row r="68" spans="1:4" x14ac:dyDescent="0.3">
      <c r="A68" s="72">
        <v>5515</v>
      </c>
      <c r="B68" s="70" t="s">
        <v>238</v>
      </c>
      <c r="C68" s="73">
        <v>9474.3799999999992</v>
      </c>
      <c r="D68" s="73">
        <v>4924552.79</v>
      </c>
    </row>
    <row r="69" spans="1:4" x14ac:dyDescent="0.3">
      <c r="A69" s="72">
        <v>5516</v>
      </c>
      <c r="B69" s="70" t="s">
        <v>239</v>
      </c>
      <c r="C69" s="73">
        <v>0</v>
      </c>
      <c r="D69" s="73">
        <v>0</v>
      </c>
    </row>
    <row r="70" spans="1:4" x14ac:dyDescent="0.3">
      <c r="A70" s="72">
        <v>5517</v>
      </c>
      <c r="B70" s="70" t="s">
        <v>240</v>
      </c>
      <c r="C70" s="73">
        <v>0</v>
      </c>
      <c r="D70" s="73">
        <v>33616.800000000003</v>
      </c>
    </row>
    <row r="71" spans="1:4" x14ac:dyDescent="0.3">
      <c r="A71" s="72">
        <v>5518</v>
      </c>
      <c r="B71" s="70" t="s">
        <v>241</v>
      </c>
      <c r="C71" s="73">
        <v>0</v>
      </c>
      <c r="D71" s="73">
        <v>0</v>
      </c>
    </row>
    <row r="72" spans="1:4" x14ac:dyDescent="0.3">
      <c r="A72" s="78">
        <v>5520</v>
      </c>
      <c r="B72" s="81" t="s">
        <v>242</v>
      </c>
      <c r="C72" s="80">
        <v>0</v>
      </c>
      <c r="D72" s="80">
        <v>0</v>
      </c>
    </row>
    <row r="73" spans="1:4" x14ac:dyDescent="0.3">
      <c r="A73" s="72">
        <v>5521</v>
      </c>
      <c r="B73" s="70" t="s">
        <v>243</v>
      </c>
      <c r="C73" s="73">
        <v>0</v>
      </c>
      <c r="D73" s="73">
        <v>0</v>
      </c>
    </row>
    <row r="74" spans="1:4" x14ac:dyDescent="0.3">
      <c r="A74" s="72">
        <v>5522</v>
      </c>
      <c r="B74" s="70" t="s">
        <v>244</v>
      </c>
      <c r="C74" s="73">
        <v>0</v>
      </c>
      <c r="D74" s="73">
        <v>0</v>
      </c>
    </row>
    <row r="75" spans="1:4" x14ac:dyDescent="0.3">
      <c r="A75" s="78">
        <v>5530</v>
      </c>
      <c r="B75" s="81" t="s">
        <v>245</v>
      </c>
      <c r="C75" s="80">
        <v>0</v>
      </c>
      <c r="D75" s="80">
        <v>0</v>
      </c>
    </row>
    <row r="76" spans="1:4" x14ac:dyDescent="0.3">
      <c r="A76" s="72">
        <v>5531</v>
      </c>
      <c r="B76" s="70" t="s">
        <v>246</v>
      </c>
      <c r="C76" s="73">
        <v>0</v>
      </c>
      <c r="D76" s="73">
        <v>0</v>
      </c>
    </row>
    <row r="77" spans="1:4" x14ac:dyDescent="0.3">
      <c r="A77" s="72">
        <v>5532</v>
      </c>
      <c r="B77" s="70" t="s">
        <v>247</v>
      </c>
      <c r="C77" s="73">
        <v>0</v>
      </c>
      <c r="D77" s="73">
        <v>0</v>
      </c>
    </row>
    <row r="78" spans="1:4" x14ac:dyDescent="0.3">
      <c r="A78" s="72">
        <v>5533</v>
      </c>
      <c r="B78" s="70" t="s">
        <v>248</v>
      </c>
      <c r="C78" s="73">
        <v>0</v>
      </c>
      <c r="D78" s="73">
        <v>0</v>
      </c>
    </row>
    <row r="79" spans="1:4" x14ac:dyDescent="0.3">
      <c r="A79" s="72">
        <v>5534</v>
      </c>
      <c r="B79" s="70" t="s">
        <v>249</v>
      </c>
      <c r="C79" s="73">
        <v>0</v>
      </c>
      <c r="D79" s="73">
        <v>0</v>
      </c>
    </row>
    <row r="80" spans="1:4" x14ac:dyDescent="0.3">
      <c r="A80" s="72">
        <v>5535</v>
      </c>
      <c r="B80" s="70" t="s">
        <v>250</v>
      </c>
      <c r="C80" s="73">
        <v>0</v>
      </c>
      <c r="D80" s="73">
        <v>0</v>
      </c>
    </row>
    <row r="81" spans="1:4" x14ac:dyDescent="0.3">
      <c r="A81" s="78">
        <v>5590</v>
      </c>
      <c r="B81" s="81" t="s">
        <v>251</v>
      </c>
      <c r="C81" s="80">
        <f>SUM(C82:C89)</f>
        <v>-1.03</v>
      </c>
      <c r="D81" s="80">
        <f>SUM(D82:D89)</f>
        <v>-2.65</v>
      </c>
    </row>
    <row r="82" spans="1:4" x14ac:dyDescent="0.3">
      <c r="A82" s="72">
        <v>5591</v>
      </c>
      <c r="B82" s="70" t="s">
        <v>252</v>
      </c>
      <c r="C82" s="73">
        <v>0</v>
      </c>
      <c r="D82" s="73">
        <v>0</v>
      </c>
    </row>
    <row r="83" spans="1:4" x14ac:dyDescent="0.3">
      <c r="A83" s="72">
        <v>5592</v>
      </c>
      <c r="B83" s="70" t="s">
        <v>253</v>
      </c>
      <c r="C83" s="73">
        <v>0</v>
      </c>
      <c r="D83" s="73">
        <v>0</v>
      </c>
    </row>
    <row r="84" spans="1:4" x14ac:dyDescent="0.3">
      <c r="A84" s="72">
        <v>5593</v>
      </c>
      <c r="B84" s="70" t="s">
        <v>254</v>
      </c>
      <c r="C84" s="73">
        <v>0</v>
      </c>
      <c r="D84" s="73">
        <v>0</v>
      </c>
    </row>
    <row r="85" spans="1:4" x14ac:dyDescent="0.3">
      <c r="A85" s="72">
        <v>5594</v>
      </c>
      <c r="B85" s="70" t="s">
        <v>460</v>
      </c>
      <c r="C85" s="73">
        <v>0</v>
      </c>
      <c r="D85" s="73">
        <v>0</v>
      </c>
    </row>
    <row r="86" spans="1:4" x14ac:dyDescent="0.3">
      <c r="A86" s="72">
        <v>5595</v>
      </c>
      <c r="B86" s="70" t="s">
        <v>256</v>
      </c>
      <c r="C86" s="73">
        <v>0</v>
      </c>
      <c r="D86" s="73">
        <v>0</v>
      </c>
    </row>
    <row r="87" spans="1:4" x14ac:dyDescent="0.3">
      <c r="A87" s="72">
        <v>5596</v>
      </c>
      <c r="B87" s="70" t="s">
        <v>148</v>
      </c>
      <c r="C87" s="73">
        <v>0</v>
      </c>
      <c r="D87" s="73">
        <v>0</v>
      </c>
    </row>
    <row r="88" spans="1:4" x14ac:dyDescent="0.3">
      <c r="A88" s="72">
        <v>5597</v>
      </c>
      <c r="B88" s="70" t="s">
        <v>257</v>
      </c>
      <c r="C88" s="73">
        <v>0</v>
      </c>
      <c r="D88" s="73">
        <v>0</v>
      </c>
    </row>
    <row r="89" spans="1:4" x14ac:dyDescent="0.3">
      <c r="A89" s="72">
        <v>5599</v>
      </c>
      <c r="B89" s="70" t="s">
        <v>259</v>
      </c>
      <c r="C89" s="73">
        <v>-1.03</v>
      </c>
      <c r="D89" s="73">
        <v>-2.65</v>
      </c>
    </row>
    <row r="90" spans="1:4" x14ac:dyDescent="0.3">
      <c r="A90" s="78">
        <v>5600</v>
      </c>
      <c r="B90" s="81" t="s">
        <v>260</v>
      </c>
      <c r="C90" s="80">
        <v>0</v>
      </c>
      <c r="D90" s="80">
        <v>0</v>
      </c>
    </row>
    <row r="91" spans="1:4" x14ac:dyDescent="0.3">
      <c r="A91" s="78">
        <v>5610</v>
      </c>
      <c r="B91" s="81" t="s">
        <v>261</v>
      </c>
      <c r="C91" s="80">
        <v>0</v>
      </c>
      <c r="D91" s="80">
        <v>0</v>
      </c>
    </row>
    <row r="92" spans="1:4" x14ac:dyDescent="0.3">
      <c r="A92" s="72">
        <v>5611</v>
      </c>
      <c r="B92" s="70" t="s">
        <v>262</v>
      </c>
      <c r="C92" s="73">
        <v>0</v>
      </c>
      <c r="D92" s="73">
        <v>0</v>
      </c>
    </row>
    <row r="93" spans="1:4" x14ac:dyDescent="0.3">
      <c r="A93" s="78">
        <v>2110</v>
      </c>
      <c r="B93" s="82" t="s">
        <v>461</v>
      </c>
      <c r="C93" s="80">
        <f>SUM(C94:C98)</f>
        <v>0</v>
      </c>
      <c r="D93" s="80">
        <f>SUM(D94:D98)</f>
        <v>109214.12</v>
      </c>
    </row>
    <row r="94" spans="1:4" x14ac:dyDescent="0.3">
      <c r="A94" s="72">
        <v>2111</v>
      </c>
      <c r="B94" s="70" t="s">
        <v>462</v>
      </c>
      <c r="C94" s="73">
        <v>0</v>
      </c>
      <c r="D94" s="73">
        <v>0</v>
      </c>
    </row>
    <row r="95" spans="1:4" x14ac:dyDescent="0.3">
      <c r="A95" s="72">
        <v>2112</v>
      </c>
      <c r="B95" s="70" t="s">
        <v>463</v>
      </c>
      <c r="C95" s="73">
        <v>0</v>
      </c>
      <c r="D95" s="73">
        <v>20209.28</v>
      </c>
    </row>
    <row r="96" spans="1:4" x14ac:dyDescent="0.3">
      <c r="A96" s="72">
        <v>2112</v>
      </c>
      <c r="B96" s="70" t="s">
        <v>464</v>
      </c>
      <c r="C96" s="73">
        <v>0</v>
      </c>
      <c r="D96" s="73">
        <v>89004.84</v>
      </c>
    </row>
    <row r="97" spans="1:4" x14ac:dyDescent="0.3">
      <c r="A97" s="72">
        <v>2115</v>
      </c>
      <c r="B97" s="70" t="s">
        <v>465</v>
      </c>
      <c r="C97" s="73">
        <v>0</v>
      </c>
      <c r="D97" s="73">
        <v>0</v>
      </c>
    </row>
    <row r="98" spans="1:4" x14ac:dyDescent="0.3">
      <c r="A98" s="72">
        <v>2114</v>
      </c>
      <c r="B98" s="70" t="s">
        <v>466</v>
      </c>
      <c r="C98" s="73">
        <v>0</v>
      </c>
      <c r="D98" s="73">
        <v>0</v>
      </c>
    </row>
    <row r="99" spans="1:4" x14ac:dyDescent="0.3">
      <c r="A99" s="78">
        <v>5120</v>
      </c>
      <c r="B99" s="82" t="s">
        <v>301</v>
      </c>
      <c r="C99" s="80">
        <v>0</v>
      </c>
      <c r="D99" s="80">
        <v>0</v>
      </c>
    </row>
    <row r="100" spans="1:4" x14ac:dyDescent="0.3">
      <c r="A100" s="72">
        <v>5120</v>
      </c>
      <c r="B100" s="75" t="s">
        <v>301</v>
      </c>
      <c r="C100" s="73">
        <v>0</v>
      </c>
      <c r="D100" s="73">
        <v>0</v>
      </c>
    </row>
    <row r="101" spans="1:4" x14ac:dyDescent="0.3">
      <c r="A101" s="72"/>
      <c r="B101" s="79" t="s">
        <v>467</v>
      </c>
      <c r="C101" s="80">
        <v>0</v>
      </c>
      <c r="D101" s="80">
        <v>0</v>
      </c>
    </row>
    <row r="102" spans="1:4" x14ac:dyDescent="0.3">
      <c r="A102" s="78">
        <v>4300</v>
      </c>
      <c r="B102" s="79" t="s">
        <v>132</v>
      </c>
      <c r="C102" s="73">
        <v>0</v>
      </c>
      <c r="D102" s="73">
        <v>0</v>
      </c>
    </row>
    <row r="103" spans="1:4" x14ac:dyDescent="0.3">
      <c r="A103" s="78">
        <v>4310</v>
      </c>
      <c r="B103" s="79" t="s">
        <v>133</v>
      </c>
      <c r="C103" s="80">
        <v>0</v>
      </c>
      <c r="D103" s="80">
        <v>0</v>
      </c>
    </row>
    <row r="104" spans="1:4" x14ac:dyDescent="0.3">
      <c r="A104" s="72">
        <v>4311</v>
      </c>
      <c r="B104" s="83" t="s">
        <v>134</v>
      </c>
      <c r="C104" s="73">
        <v>0</v>
      </c>
      <c r="D104" s="73">
        <v>0</v>
      </c>
    </row>
    <row r="105" spans="1:4" x14ac:dyDescent="0.3">
      <c r="A105" s="72">
        <v>4319</v>
      </c>
      <c r="B105" s="83" t="s">
        <v>135</v>
      </c>
      <c r="C105" s="73">
        <v>0</v>
      </c>
      <c r="D105" s="73">
        <v>0</v>
      </c>
    </row>
    <row r="106" spans="1:4" x14ac:dyDescent="0.3">
      <c r="A106" s="78">
        <v>4320</v>
      </c>
      <c r="B106" s="79" t="s">
        <v>136</v>
      </c>
      <c r="C106" s="80">
        <v>0</v>
      </c>
      <c r="D106" s="80">
        <v>0</v>
      </c>
    </row>
    <row r="107" spans="1:4" x14ac:dyDescent="0.3">
      <c r="A107" s="72">
        <v>4321</v>
      </c>
      <c r="B107" s="83" t="s">
        <v>137</v>
      </c>
      <c r="C107" s="73">
        <v>0</v>
      </c>
      <c r="D107" s="73">
        <v>0</v>
      </c>
    </row>
    <row r="108" spans="1:4" x14ac:dyDescent="0.3">
      <c r="A108" s="72">
        <v>4322</v>
      </c>
      <c r="B108" s="83" t="s">
        <v>138</v>
      </c>
      <c r="C108" s="73">
        <v>0</v>
      </c>
      <c r="D108" s="73">
        <v>0</v>
      </c>
    </row>
    <row r="109" spans="1:4" x14ac:dyDescent="0.3">
      <c r="A109" s="72">
        <v>4323</v>
      </c>
      <c r="B109" s="83" t="s">
        <v>139</v>
      </c>
      <c r="C109" s="73">
        <v>0</v>
      </c>
      <c r="D109" s="73">
        <v>0</v>
      </c>
    </row>
    <row r="110" spans="1:4" x14ac:dyDescent="0.3">
      <c r="A110" s="72">
        <v>4324</v>
      </c>
      <c r="B110" s="83" t="s">
        <v>140</v>
      </c>
      <c r="C110" s="73">
        <v>0</v>
      </c>
      <c r="D110" s="73">
        <v>0</v>
      </c>
    </row>
    <row r="111" spans="1:4" x14ac:dyDescent="0.3">
      <c r="A111" s="72">
        <v>4325</v>
      </c>
      <c r="B111" s="83" t="s">
        <v>141</v>
      </c>
      <c r="C111" s="73">
        <v>0</v>
      </c>
      <c r="D111" s="73">
        <v>0</v>
      </c>
    </row>
    <row r="112" spans="1:4" x14ac:dyDescent="0.3">
      <c r="A112" s="78">
        <v>4330</v>
      </c>
      <c r="B112" s="79" t="s">
        <v>142</v>
      </c>
      <c r="C112" s="80">
        <v>0</v>
      </c>
      <c r="D112" s="80">
        <v>0</v>
      </c>
    </row>
    <row r="113" spans="1:4" x14ac:dyDescent="0.3">
      <c r="A113" s="72">
        <v>4331</v>
      </c>
      <c r="B113" s="83" t="s">
        <v>142</v>
      </c>
      <c r="C113" s="73">
        <v>0</v>
      </c>
      <c r="D113" s="73">
        <v>0</v>
      </c>
    </row>
    <row r="114" spans="1:4" x14ac:dyDescent="0.3">
      <c r="A114" s="78">
        <v>4340</v>
      </c>
      <c r="B114" s="79" t="s">
        <v>143</v>
      </c>
      <c r="C114" s="80">
        <v>0</v>
      </c>
      <c r="D114" s="80">
        <v>0</v>
      </c>
    </row>
    <row r="115" spans="1:4" x14ac:dyDescent="0.3">
      <c r="A115" s="72">
        <v>4341</v>
      </c>
      <c r="B115" s="83" t="s">
        <v>143</v>
      </c>
      <c r="C115" s="73">
        <v>0</v>
      </c>
      <c r="D115" s="73">
        <v>0</v>
      </c>
    </row>
    <row r="116" spans="1:4" x14ac:dyDescent="0.3">
      <c r="A116" s="78">
        <v>4390</v>
      </c>
      <c r="B116" s="79" t="s">
        <v>144</v>
      </c>
      <c r="C116" s="80">
        <v>0</v>
      </c>
      <c r="D116" s="80">
        <v>0</v>
      </c>
    </row>
    <row r="117" spans="1:4" x14ac:dyDescent="0.3">
      <c r="A117" s="72">
        <v>4392</v>
      </c>
      <c r="B117" s="83" t="s">
        <v>145</v>
      </c>
      <c r="C117" s="73">
        <v>0</v>
      </c>
      <c r="D117" s="73">
        <v>0</v>
      </c>
    </row>
    <row r="118" spans="1:4" x14ac:dyDescent="0.3">
      <c r="A118" s="72">
        <v>4393</v>
      </c>
      <c r="B118" s="83" t="s">
        <v>146</v>
      </c>
      <c r="C118" s="73">
        <v>0</v>
      </c>
      <c r="D118" s="73">
        <v>0</v>
      </c>
    </row>
    <row r="119" spans="1:4" x14ac:dyDescent="0.3">
      <c r="A119" s="72">
        <v>4394</v>
      </c>
      <c r="B119" s="83" t="s">
        <v>147</v>
      </c>
      <c r="C119" s="73">
        <v>0</v>
      </c>
      <c r="D119" s="73">
        <v>0</v>
      </c>
    </row>
    <row r="120" spans="1:4" x14ac:dyDescent="0.3">
      <c r="A120" s="72">
        <v>4395</v>
      </c>
      <c r="B120" s="83" t="s">
        <v>148</v>
      </c>
      <c r="C120" s="73">
        <v>0</v>
      </c>
      <c r="D120" s="73">
        <v>0</v>
      </c>
    </row>
    <row r="121" spans="1:4" x14ac:dyDescent="0.3">
      <c r="A121" s="72">
        <v>4396</v>
      </c>
      <c r="B121" s="83" t="s">
        <v>149</v>
      </c>
      <c r="C121" s="73">
        <v>0</v>
      </c>
      <c r="D121" s="73">
        <v>0</v>
      </c>
    </row>
    <row r="122" spans="1:4" x14ac:dyDescent="0.3">
      <c r="A122" s="72">
        <v>4397</v>
      </c>
      <c r="B122" s="83" t="s">
        <v>150</v>
      </c>
      <c r="C122" s="73">
        <v>0</v>
      </c>
      <c r="D122" s="73">
        <v>0</v>
      </c>
    </row>
    <row r="123" spans="1:4" x14ac:dyDescent="0.3">
      <c r="A123" s="72">
        <v>4399</v>
      </c>
      <c r="B123" s="83" t="s">
        <v>144</v>
      </c>
      <c r="C123" s="73">
        <v>0</v>
      </c>
      <c r="D123" s="73">
        <v>0</v>
      </c>
    </row>
    <row r="124" spans="1:4" x14ac:dyDescent="0.3">
      <c r="A124" s="78">
        <v>1120</v>
      </c>
      <c r="B124" s="82" t="s">
        <v>468</v>
      </c>
      <c r="C124" s="80">
        <v>0</v>
      </c>
      <c r="D124" s="80">
        <v>0</v>
      </c>
    </row>
    <row r="125" spans="1:4" x14ac:dyDescent="0.3">
      <c r="A125" s="72">
        <v>1124</v>
      </c>
      <c r="B125" s="75" t="s">
        <v>469</v>
      </c>
      <c r="C125" s="73">
        <v>0</v>
      </c>
      <c r="D125" s="73">
        <v>0</v>
      </c>
    </row>
    <row r="126" spans="1:4" x14ac:dyDescent="0.3">
      <c r="A126" s="72">
        <v>1124</v>
      </c>
      <c r="B126" s="75" t="s">
        <v>470</v>
      </c>
      <c r="C126" s="73">
        <v>0</v>
      </c>
      <c r="D126" s="73">
        <v>0</v>
      </c>
    </row>
    <row r="127" spans="1:4" x14ac:dyDescent="0.3">
      <c r="A127" s="72">
        <v>1124</v>
      </c>
      <c r="B127" s="75" t="s">
        <v>471</v>
      </c>
      <c r="C127" s="73">
        <v>0</v>
      </c>
      <c r="D127" s="73">
        <v>0</v>
      </c>
    </row>
    <row r="128" spans="1:4" x14ac:dyDescent="0.3">
      <c r="A128" s="72">
        <v>1124</v>
      </c>
      <c r="B128" s="75" t="s">
        <v>472</v>
      </c>
      <c r="C128" s="73">
        <v>0</v>
      </c>
      <c r="D128" s="73">
        <v>0</v>
      </c>
    </row>
    <row r="129" spans="1:4" x14ac:dyDescent="0.3">
      <c r="A129" s="72">
        <v>1124</v>
      </c>
      <c r="B129" s="75" t="s">
        <v>473</v>
      </c>
      <c r="C129" s="73">
        <v>0</v>
      </c>
      <c r="D129" s="73">
        <v>0</v>
      </c>
    </row>
    <row r="130" spans="1:4" x14ac:dyDescent="0.3">
      <c r="A130" s="72">
        <v>1124</v>
      </c>
      <c r="B130" s="75" t="s">
        <v>474</v>
      </c>
      <c r="C130" s="73">
        <v>0</v>
      </c>
      <c r="D130" s="73">
        <v>0</v>
      </c>
    </row>
    <row r="131" spans="1:4" x14ac:dyDescent="0.3">
      <c r="A131" s="72">
        <v>1122</v>
      </c>
      <c r="B131" s="75" t="s">
        <v>475</v>
      </c>
      <c r="C131" s="73">
        <v>0</v>
      </c>
      <c r="D131" s="73">
        <v>0</v>
      </c>
    </row>
    <row r="132" spans="1:4" x14ac:dyDescent="0.3">
      <c r="A132" s="72">
        <v>1122</v>
      </c>
      <c r="B132" s="75" t="s">
        <v>476</v>
      </c>
      <c r="C132" s="73">
        <v>0</v>
      </c>
      <c r="D132" s="73">
        <v>0</v>
      </c>
    </row>
    <row r="133" spans="1:4" x14ac:dyDescent="0.3">
      <c r="A133" s="72">
        <v>1122</v>
      </c>
      <c r="B133" s="75" t="s">
        <v>477</v>
      </c>
      <c r="C133" s="73">
        <v>0</v>
      </c>
      <c r="D133" s="73">
        <v>0</v>
      </c>
    </row>
    <row r="134" spans="1:4" x14ac:dyDescent="0.3">
      <c r="A134" s="78">
        <v>5120</v>
      </c>
      <c r="B134" s="82" t="s">
        <v>301</v>
      </c>
      <c r="C134" s="80">
        <v>0</v>
      </c>
      <c r="D134" s="80">
        <v>0</v>
      </c>
    </row>
    <row r="135" spans="1:4" x14ac:dyDescent="0.3">
      <c r="A135" s="72">
        <v>5120</v>
      </c>
      <c r="B135" s="75" t="s">
        <v>301</v>
      </c>
      <c r="C135" s="73">
        <v>0</v>
      </c>
      <c r="D135" s="73">
        <v>0</v>
      </c>
    </row>
    <row r="136" spans="1:4" x14ac:dyDescent="0.3">
      <c r="A136" s="78">
        <v>4150</v>
      </c>
      <c r="B136" s="82" t="s">
        <v>100</v>
      </c>
      <c r="C136" s="80">
        <v>0</v>
      </c>
      <c r="D136" s="80">
        <v>0</v>
      </c>
    </row>
    <row r="137" spans="1:4" x14ac:dyDescent="0.3">
      <c r="A137" s="72">
        <v>4151</v>
      </c>
      <c r="B137" s="75" t="s">
        <v>478</v>
      </c>
      <c r="C137" s="73">
        <v>0</v>
      </c>
      <c r="D137" s="73">
        <v>0</v>
      </c>
    </row>
    <row r="138" spans="1:4" x14ac:dyDescent="0.3">
      <c r="A138" s="72"/>
      <c r="B138" s="84" t="s">
        <v>479</v>
      </c>
      <c r="C138" s="80">
        <f t="shared" ref="C138:D138" si="1">C48+C49-C101</f>
        <v>8096991.8799999999</v>
      </c>
      <c r="D138" s="80">
        <f t="shared" si="1"/>
        <v>25602058.359999999</v>
      </c>
    </row>
    <row r="139" spans="1:4" x14ac:dyDescent="0.3">
      <c r="A139" s="70"/>
      <c r="B139" s="70"/>
      <c r="C139" s="70"/>
      <c r="D139" s="70"/>
    </row>
    <row r="140" spans="1:4" x14ac:dyDescent="0.3">
      <c r="A140" s="81" t="s">
        <v>65</v>
      </c>
      <c r="C140" s="70"/>
      <c r="D140" s="70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0" fitToHeight="2" orientation="portrait" r:id="rId1"/>
  <rowBreaks count="1" manualBreakCount="1">
    <brk id="45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topLeftCell="A10" zoomScaleNormal="100" workbookViewId="0">
      <selection activeCell="B29" sqref="B29"/>
    </sheetView>
  </sheetViews>
  <sheetFormatPr baseColWidth="10" defaultColWidth="14.44140625" defaultRowHeight="14.4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x14ac:dyDescent="0.3">
      <c r="A1" s="112" t="str">
        <f>ESF!A1</f>
        <v>CENTRO DE EVALUACIÓN Y CONTROL DE CONFIANZA DEL ESTADO DE GUANAJUATO</v>
      </c>
      <c r="B1" s="121"/>
      <c r="C1" s="122"/>
    </row>
    <row r="2" spans="1:3" x14ac:dyDescent="0.3">
      <c r="A2" s="113" t="s">
        <v>480</v>
      </c>
      <c r="B2" s="123"/>
      <c r="C2" s="124"/>
    </row>
    <row r="3" spans="1:3" x14ac:dyDescent="0.3">
      <c r="A3" s="113" t="str">
        <f>ESF!A3</f>
        <v>Del 1 de Enero al 31 de Marzo de 2026</v>
      </c>
      <c r="B3" s="123"/>
      <c r="C3" s="124"/>
    </row>
    <row r="4" spans="1:3" x14ac:dyDescent="0.3">
      <c r="A4" s="125" t="s">
        <v>481</v>
      </c>
      <c r="B4" s="126"/>
      <c r="C4" s="127"/>
    </row>
    <row r="5" spans="1:3" x14ac:dyDescent="0.3">
      <c r="A5" s="128" t="s">
        <v>482</v>
      </c>
      <c r="B5" s="129"/>
      <c r="C5" s="11">
        <v>2026</v>
      </c>
    </row>
    <row r="6" spans="1:3" x14ac:dyDescent="0.3">
      <c r="A6" s="12" t="s">
        <v>483</v>
      </c>
      <c r="B6" s="12"/>
      <c r="C6" s="13">
        <v>32495484.140000001</v>
      </c>
    </row>
    <row r="7" spans="1:3" x14ac:dyDescent="0.3">
      <c r="A7" s="1"/>
      <c r="B7" s="14"/>
      <c r="C7" s="15"/>
    </row>
    <row r="8" spans="1:3" x14ac:dyDescent="0.3">
      <c r="A8" s="47" t="s">
        <v>484</v>
      </c>
      <c r="B8" s="47"/>
      <c r="C8" s="16">
        <f>SUM(C9:C14)</f>
        <v>0</v>
      </c>
    </row>
    <row r="9" spans="1:3" x14ac:dyDescent="0.3">
      <c r="A9" s="48" t="s">
        <v>485</v>
      </c>
      <c r="B9" s="17" t="s">
        <v>133</v>
      </c>
      <c r="C9" s="18">
        <v>0</v>
      </c>
    </row>
    <row r="10" spans="1:3" x14ac:dyDescent="0.3">
      <c r="A10" s="49" t="s">
        <v>486</v>
      </c>
      <c r="B10" s="19" t="s">
        <v>487</v>
      </c>
      <c r="C10" s="18">
        <v>0</v>
      </c>
    </row>
    <row r="11" spans="1:3" x14ac:dyDescent="0.3">
      <c r="A11" s="49" t="s">
        <v>488</v>
      </c>
      <c r="B11" s="19" t="s">
        <v>142</v>
      </c>
      <c r="C11" s="18">
        <v>0</v>
      </c>
    </row>
    <row r="12" spans="1:3" x14ac:dyDescent="0.3">
      <c r="A12" s="49" t="s">
        <v>489</v>
      </c>
      <c r="B12" s="19" t="s">
        <v>143</v>
      </c>
      <c r="C12" s="18">
        <v>0</v>
      </c>
    </row>
    <row r="13" spans="1:3" x14ac:dyDescent="0.3">
      <c r="A13" s="49" t="s">
        <v>490</v>
      </c>
      <c r="B13" s="19" t="s">
        <v>144</v>
      </c>
      <c r="C13" s="18">
        <v>0</v>
      </c>
    </row>
    <row r="14" spans="1:3" x14ac:dyDescent="0.3">
      <c r="A14" s="50" t="s">
        <v>491</v>
      </c>
      <c r="B14" s="20" t="s">
        <v>492</v>
      </c>
      <c r="C14" s="18">
        <v>0</v>
      </c>
    </row>
    <row r="15" spans="1:3" x14ac:dyDescent="0.3">
      <c r="A15" s="1"/>
      <c r="B15" s="21"/>
      <c r="C15" s="22"/>
    </row>
    <row r="16" spans="1:3" x14ac:dyDescent="0.3">
      <c r="A16" s="47" t="s">
        <v>493</v>
      </c>
      <c r="B16" s="14"/>
      <c r="C16" s="16">
        <f>SUM(C17:C19)</f>
        <v>0</v>
      </c>
    </row>
    <row r="17" spans="1:3" x14ac:dyDescent="0.3">
      <c r="A17" s="51">
        <v>3.1</v>
      </c>
      <c r="B17" s="19" t="s">
        <v>494</v>
      </c>
      <c r="C17" s="18">
        <v>0</v>
      </c>
    </row>
    <row r="18" spans="1:3" x14ac:dyDescent="0.3">
      <c r="A18" s="52">
        <v>3.2</v>
      </c>
      <c r="B18" s="19" t="s">
        <v>495</v>
      </c>
      <c r="C18" s="18">
        <v>0</v>
      </c>
    </row>
    <row r="19" spans="1:3" x14ac:dyDescent="0.3">
      <c r="A19" s="52">
        <v>3.3</v>
      </c>
      <c r="B19" s="20" t="s">
        <v>496</v>
      </c>
      <c r="C19" s="23">
        <v>0</v>
      </c>
    </row>
    <row r="20" spans="1:3" x14ac:dyDescent="0.3">
      <c r="A20" s="1"/>
      <c r="B20" s="20"/>
      <c r="C20" s="24"/>
    </row>
    <row r="21" spans="1:3" x14ac:dyDescent="0.3">
      <c r="A21" s="25" t="s">
        <v>497</v>
      </c>
      <c r="B21" s="25"/>
      <c r="C21" s="13">
        <f>C6+C8-C16</f>
        <v>32495484.140000001</v>
      </c>
    </row>
    <row r="22" spans="1:3" x14ac:dyDescent="0.3">
      <c r="A22" s="1"/>
      <c r="B22" s="1"/>
      <c r="C22" s="1"/>
    </row>
    <row r="23" spans="1:3" ht="24" customHeight="1" x14ac:dyDescent="0.3">
      <c r="A23" s="120" t="s">
        <v>65</v>
      </c>
      <c r="B23" s="120"/>
      <c r="C23" s="120"/>
    </row>
  </sheetData>
  <mergeCells count="6">
    <mergeCell ref="A23:C23"/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2"/>
  <sheetViews>
    <sheetView topLeftCell="A15" zoomScaleNormal="100" workbookViewId="0">
      <selection activeCell="D40" sqref="D40"/>
    </sheetView>
  </sheetViews>
  <sheetFormatPr baseColWidth="10" defaultColWidth="14.44140625" defaultRowHeight="14.4" x14ac:dyDescent="0.3"/>
  <cols>
    <col min="1" max="1" width="4.6640625" customWidth="1"/>
    <col min="2" max="2" width="62.109375" customWidth="1"/>
    <col min="3" max="3" width="17.88671875" customWidth="1"/>
    <col min="4" max="4" width="13.77734375" bestFit="1" customWidth="1"/>
    <col min="5" max="26" width="11.44140625" customWidth="1"/>
  </cols>
  <sheetData>
    <row r="1" spans="1:3" x14ac:dyDescent="0.3">
      <c r="A1" s="131" t="str">
        <f>ESF!A1</f>
        <v>CENTRO DE EVALUACIÓN Y CONTROL DE CONFIANZA DEL ESTADO DE GUANAJUATO</v>
      </c>
      <c r="B1" s="121"/>
      <c r="C1" s="122"/>
    </row>
    <row r="2" spans="1:3" x14ac:dyDescent="0.3">
      <c r="A2" s="132" t="s">
        <v>498</v>
      </c>
      <c r="B2" s="123"/>
      <c r="C2" s="124"/>
    </row>
    <row r="3" spans="1:3" x14ac:dyDescent="0.3">
      <c r="A3" s="132" t="str">
        <f>ESF!A3</f>
        <v>Del 1 de Enero al 31 de Marzo de 2026</v>
      </c>
      <c r="B3" s="123"/>
      <c r="C3" s="124"/>
    </row>
    <row r="4" spans="1:3" x14ac:dyDescent="0.3">
      <c r="A4" s="125" t="s">
        <v>481</v>
      </c>
      <c r="B4" s="126"/>
      <c r="C4" s="127"/>
    </row>
    <row r="5" spans="1:3" x14ac:dyDescent="0.3">
      <c r="A5" s="128" t="s">
        <v>482</v>
      </c>
      <c r="B5" s="129"/>
      <c r="C5" s="11">
        <v>2026</v>
      </c>
    </row>
    <row r="6" spans="1:3" x14ac:dyDescent="0.3">
      <c r="A6" s="53" t="s">
        <v>499</v>
      </c>
      <c r="B6" s="12"/>
      <c r="C6" s="26">
        <v>24634195.899999999</v>
      </c>
    </row>
    <row r="7" spans="1:3" x14ac:dyDescent="0.3">
      <c r="A7" s="27"/>
      <c r="B7" s="14"/>
      <c r="C7" s="28"/>
    </row>
    <row r="8" spans="1:3" x14ac:dyDescent="0.3">
      <c r="A8" s="47" t="s">
        <v>500</v>
      </c>
      <c r="B8" s="29"/>
      <c r="C8" s="16">
        <f>SUM(C9:C29)</f>
        <v>235703.64</v>
      </c>
    </row>
    <row r="9" spans="1:3" x14ac:dyDescent="0.3">
      <c r="A9" s="85">
        <v>2.1</v>
      </c>
      <c r="B9" s="30" t="s">
        <v>163</v>
      </c>
      <c r="C9" s="31">
        <v>0</v>
      </c>
    </row>
    <row r="10" spans="1:3" x14ac:dyDescent="0.3">
      <c r="A10" s="85">
        <v>2.2000000000000002</v>
      </c>
      <c r="B10" s="30" t="s">
        <v>160</v>
      </c>
      <c r="C10" s="31">
        <v>0</v>
      </c>
    </row>
    <row r="11" spans="1:3" x14ac:dyDescent="0.3">
      <c r="A11" s="54">
        <v>2.2999999999999998</v>
      </c>
      <c r="B11" s="32" t="s">
        <v>325</v>
      </c>
      <c r="C11" s="31">
        <v>235703.64</v>
      </c>
    </row>
    <row r="12" spans="1:3" x14ac:dyDescent="0.3">
      <c r="A12" s="54">
        <v>2.4</v>
      </c>
      <c r="B12" s="32" t="s">
        <v>326</v>
      </c>
      <c r="C12" s="31">
        <v>0</v>
      </c>
    </row>
    <row r="13" spans="1:3" x14ac:dyDescent="0.3">
      <c r="A13" s="54">
        <v>2.5</v>
      </c>
      <c r="B13" s="32" t="s">
        <v>327</v>
      </c>
      <c r="C13" s="31">
        <v>0</v>
      </c>
    </row>
    <row r="14" spans="1:3" x14ac:dyDescent="0.3">
      <c r="A14" s="54">
        <v>2.6</v>
      </c>
      <c r="B14" s="32" t="s">
        <v>328</v>
      </c>
      <c r="C14" s="31">
        <v>0</v>
      </c>
    </row>
    <row r="15" spans="1:3" x14ac:dyDescent="0.3">
      <c r="A15" s="54">
        <v>2.7</v>
      </c>
      <c r="B15" s="32" t="s">
        <v>329</v>
      </c>
      <c r="C15" s="31">
        <v>0</v>
      </c>
    </row>
    <row r="16" spans="1:3" x14ac:dyDescent="0.3">
      <c r="A16" s="54">
        <v>2.8</v>
      </c>
      <c r="B16" s="32" t="s">
        <v>330</v>
      </c>
      <c r="C16" s="31">
        <v>0</v>
      </c>
    </row>
    <row r="17" spans="1:3" x14ac:dyDescent="0.3">
      <c r="A17" s="54">
        <v>2.9</v>
      </c>
      <c r="B17" s="32" t="s">
        <v>332</v>
      </c>
      <c r="C17" s="31">
        <v>0</v>
      </c>
    </row>
    <row r="18" spans="1:3" x14ac:dyDescent="0.3">
      <c r="A18" s="54" t="s">
        <v>501</v>
      </c>
      <c r="B18" s="32" t="s">
        <v>502</v>
      </c>
      <c r="C18" s="31">
        <v>0</v>
      </c>
    </row>
    <row r="19" spans="1:3" x14ac:dyDescent="0.3">
      <c r="A19" s="54" t="s">
        <v>503</v>
      </c>
      <c r="B19" s="32" t="s">
        <v>338</v>
      </c>
      <c r="C19" s="31">
        <v>0</v>
      </c>
    </row>
    <row r="20" spans="1:3" x14ac:dyDescent="0.3">
      <c r="A20" s="54" t="s">
        <v>504</v>
      </c>
      <c r="B20" s="32" t="s">
        <v>505</v>
      </c>
      <c r="C20" s="31">
        <v>0</v>
      </c>
    </row>
    <row r="21" spans="1:3" x14ac:dyDescent="0.3">
      <c r="A21" s="54" t="s">
        <v>506</v>
      </c>
      <c r="B21" s="32" t="s">
        <v>507</v>
      </c>
      <c r="C21" s="31">
        <v>0</v>
      </c>
    </row>
    <row r="22" spans="1:3" x14ac:dyDescent="0.3">
      <c r="A22" s="54" t="s">
        <v>508</v>
      </c>
      <c r="B22" s="32" t="s">
        <v>509</v>
      </c>
      <c r="C22" s="31">
        <v>0</v>
      </c>
    </row>
    <row r="23" spans="1:3" x14ac:dyDescent="0.3">
      <c r="A23" s="54" t="s">
        <v>510</v>
      </c>
      <c r="B23" s="32" t="s">
        <v>511</v>
      </c>
      <c r="C23" s="31">
        <v>0</v>
      </c>
    </row>
    <row r="24" spans="1:3" x14ac:dyDescent="0.3">
      <c r="A24" s="54" t="s">
        <v>512</v>
      </c>
      <c r="B24" s="32" t="s">
        <v>513</v>
      </c>
      <c r="C24" s="31">
        <v>0</v>
      </c>
    </row>
    <row r="25" spans="1:3" x14ac:dyDescent="0.3">
      <c r="A25" s="54" t="s">
        <v>514</v>
      </c>
      <c r="B25" s="32" t="s">
        <v>515</v>
      </c>
      <c r="C25" s="31">
        <v>0</v>
      </c>
    </row>
    <row r="26" spans="1:3" x14ac:dyDescent="0.3">
      <c r="A26" s="54" t="s">
        <v>516</v>
      </c>
      <c r="B26" s="32" t="s">
        <v>517</v>
      </c>
      <c r="C26" s="31">
        <v>0</v>
      </c>
    </row>
    <row r="27" spans="1:3" x14ac:dyDescent="0.3">
      <c r="A27" s="54" t="s">
        <v>518</v>
      </c>
      <c r="B27" s="32" t="s">
        <v>519</v>
      </c>
      <c r="C27" s="31">
        <v>0</v>
      </c>
    </row>
    <row r="28" spans="1:3" x14ac:dyDescent="0.3">
      <c r="A28" s="54" t="s">
        <v>520</v>
      </c>
      <c r="B28" s="32" t="s">
        <v>521</v>
      </c>
      <c r="C28" s="31">
        <v>0</v>
      </c>
    </row>
    <row r="29" spans="1:3" x14ac:dyDescent="0.3">
      <c r="A29" s="54" t="s">
        <v>522</v>
      </c>
      <c r="B29" s="30" t="s">
        <v>523</v>
      </c>
      <c r="C29" s="31">
        <v>0</v>
      </c>
    </row>
    <row r="30" spans="1:3" x14ac:dyDescent="0.3">
      <c r="A30" s="27"/>
      <c r="B30" s="33"/>
      <c r="C30" s="34"/>
    </row>
    <row r="31" spans="1:3" x14ac:dyDescent="0.3">
      <c r="A31" s="55" t="s">
        <v>524</v>
      </c>
      <c r="B31" s="35"/>
      <c r="C31" s="36">
        <f>SUM(C32:C38)</f>
        <v>9473.3499999999985</v>
      </c>
    </row>
    <row r="32" spans="1:3" x14ac:dyDescent="0.3">
      <c r="A32" s="54" t="s">
        <v>525</v>
      </c>
      <c r="B32" s="32" t="s">
        <v>233</v>
      </c>
      <c r="C32" s="31">
        <v>9474.3799999999992</v>
      </c>
    </row>
    <row r="33" spans="1:5" x14ac:dyDescent="0.3">
      <c r="A33" s="54" t="s">
        <v>526</v>
      </c>
      <c r="B33" s="32" t="s">
        <v>242</v>
      </c>
      <c r="C33" s="31">
        <v>0</v>
      </c>
    </row>
    <row r="34" spans="1:5" x14ac:dyDescent="0.3">
      <c r="A34" s="54" t="s">
        <v>527</v>
      </c>
      <c r="B34" s="32" t="s">
        <v>245</v>
      </c>
      <c r="C34" s="31">
        <v>0</v>
      </c>
    </row>
    <row r="35" spans="1:5" x14ac:dyDescent="0.3">
      <c r="A35" s="54" t="s">
        <v>528</v>
      </c>
      <c r="B35" s="32" t="s">
        <v>251</v>
      </c>
      <c r="C35" s="31">
        <v>-1.03</v>
      </c>
    </row>
    <row r="36" spans="1:5" x14ac:dyDescent="0.3">
      <c r="A36" s="54" t="s">
        <v>529</v>
      </c>
      <c r="B36" s="32" t="s">
        <v>261</v>
      </c>
      <c r="C36" s="31">
        <v>0</v>
      </c>
    </row>
    <row r="37" spans="1:5" x14ac:dyDescent="0.3">
      <c r="A37" s="54" t="s">
        <v>530</v>
      </c>
      <c r="B37" s="32" t="s">
        <v>531</v>
      </c>
      <c r="C37" s="31">
        <v>0</v>
      </c>
    </row>
    <row r="38" spans="1:5" x14ac:dyDescent="0.3">
      <c r="A38" s="54" t="s">
        <v>532</v>
      </c>
      <c r="B38" s="30" t="s">
        <v>533</v>
      </c>
      <c r="C38" s="37">
        <v>0</v>
      </c>
    </row>
    <row r="39" spans="1:5" x14ac:dyDescent="0.3">
      <c r="A39" s="27"/>
      <c r="B39" s="38"/>
      <c r="C39" s="39"/>
    </row>
    <row r="40" spans="1:5" x14ac:dyDescent="0.3">
      <c r="A40" s="12" t="s">
        <v>534</v>
      </c>
      <c r="B40" s="12"/>
      <c r="C40" s="13">
        <f>C6-C8+C31</f>
        <v>24407965.609999999</v>
      </c>
      <c r="D40" s="108"/>
      <c r="E40" s="107"/>
    </row>
    <row r="41" spans="1:5" x14ac:dyDescent="0.3">
      <c r="A41" s="1"/>
      <c r="B41" s="1"/>
      <c r="C41" s="1"/>
    </row>
    <row r="42" spans="1:5" ht="26.4" customHeight="1" x14ac:dyDescent="0.3">
      <c r="A42" s="130" t="s">
        <v>65</v>
      </c>
      <c r="B42" s="130"/>
      <c r="C42" s="130"/>
    </row>
  </sheetData>
  <mergeCells count="6">
    <mergeCell ref="A42:C42"/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74803149606299213" bottom="0.74803149606299213" header="0" footer="0"/>
  <pageSetup scale="88" orientation="portrait" r:id="rId1"/>
  <rowBreaks count="1" manualBreakCount="1">
    <brk id="52" max="16383" man="1"/>
  </rowBreaks>
  <ignoredErrors>
    <ignoredError sqref="A18:A3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abSelected="1" zoomScaleNormal="100" workbookViewId="0">
      <selection activeCell="G12" sqref="G12"/>
    </sheetView>
  </sheetViews>
  <sheetFormatPr baseColWidth="10" defaultColWidth="14.44140625" defaultRowHeight="10.199999999999999" x14ac:dyDescent="0.2"/>
  <cols>
    <col min="1" max="1" width="12.88671875" style="1" customWidth="1"/>
    <col min="2" max="2" width="63.33203125" style="1" customWidth="1"/>
    <col min="3" max="6" width="12.21875" style="1" customWidth="1"/>
    <col min="7" max="7" width="15.88671875" style="1" customWidth="1"/>
    <col min="8" max="8" width="9.88671875" style="1" customWidth="1"/>
    <col min="9" max="9" width="13.44140625" style="1" customWidth="1"/>
    <col min="10" max="10" width="4.5546875" style="1" customWidth="1"/>
    <col min="11" max="26" width="9.109375" style="1" customWidth="1"/>
    <col min="27" max="16384" width="14.44140625" style="1"/>
  </cols>
  <sheetData>
    <row r="1" spans="1:10" x14ac:dyDescent="0.2">
      <c r="A1" s="117" t="str">
        <f>'Notas a los Edos Financieros'!A1</f>
        <v>CENTRO DE EVALUACIÓN Y CONTROL DE CONFIANZA DEL ESTADO DE GUANAJUATO</v>
      </c>
      <c r="B1" s="135"/>
      <c r="C1" s="135"/>
      <c r="D1" s="135"/>
      <c r="E1" s="135"/>
      <c r="F1" s="135"/>
      <c r="G1" s="43" t="s">
        <v>0</v>
      </c>
      <c r="H1" s="62">
        <f>'Notas a los Edos Financieros'!D1</f>
        <v>2026</v>
      </c>
      <c r="I1" s="2"/>
      <c r="J1" s="2"/>
    </row>
    <row r="2" spans="1:10" x14ac:dyDescent="0.2">
      <c r="A2" s="117" t="s">
        <v>535</v>
      </c>
      <c r="B2" s="135"/>
      <c r="C2" s="135"/>
      <c r="D2" s="135"/>
      <c r="E2" s="135"/>
      <c r="F2" s="135"/>
      <c r="G2" s="43" t="s">
        <v>2</v>
      </c>
      <c r="H2" s="62" t="str">
        <f>'Notas a los Edos Financieros'!D2</f>
        <v>Trimestral</v>
      </c>
      <c r="I2" s="2"/>
      <c r="J2" s="2"/>
    </row>
    <row r="3" spans="1:10" x14ac:dyDescent="0.2">
      <c r="A3" s="117" t="str">
        <f>'Notas a los Edos Financieros'!A3</f>
        <v>Del 1 de Enero al 31 de Marzo de 2026</v>
      </c>
      <c r="B3" s="135"/>
      <c r="C3" s="135"/>
      <c r="D3" s="135"/>
      <c r="E3" s="135"/>
      <c r="F3" s="135"/>
      <c r="G3" s="43" t="s">
        <v>3</v>
      </c>
      <c r="H3" s="62">
        <f>'Notas a los Edos Financieros'!D3</f>
        <v>1</v>
      </c>
      <c r="I3" s="2"/>
      <c r="J3" s="2"/>
    </row>
    <row r="4" spans="1:10" x14ac:dyDescent="0.2">
      <c r="A4" s="117" t="s">
        <v>4</v>
      </c>
      <c r="B4" s="135"/>
      <c r="C4" s="135"/>
      <c r="D4" s="135"/>
      <c r="E4" s="135"/>
      <c r="F4" s="135"/>
      <c r="G4" s="43"/>
      <c r="H4" s="44"/>
      <c r="I4" s="2"/>
      <c r="J4" s="2"/>
    </row>
    <row r="5" spans="1:10" x14ac:dyDescent="0.2">
      <c r="A5" s="116" t="s">
        <v>67</v>
      </c>
      <c r="B5" s="116"/>
      <c r="C5" s="116"/>
      <c r="D5" s="116"/>
      <c r="E5" s="116"/>
      <c r="F5" s="116"/>
      <c r="G5" s="116"/>
      <c r="H5" s="116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56" t="s">
        <v>69</v>
      </c>
      <c r="B8" s="56" t="s">
        <v>482</v>
      </c>
      <c r="C8" s="57" t="s">
        <v>536</v>
      </c>
      <c r="D8" s="57" t="s">
        <v>537</v>
      </c>
      <c r="E8" s="57" t="s">
        <v>538</v>
      </c>
      <c r="F8" s="57" t="s">
        <v>539</v>
      </c>
      <c r="G8" s="57" t="s">
        <v>540</v>
      </c>
      <c r="H8" s="57" t="s">
        <v>541</v>
      </c>
      <c r="I8" s="57" t="s">
        <v>542</v>
      </c>
      <c r="J8" s="57" t="s">
        <v>543</v>
      </c>
    </row>
    <row r="9" spans="1:10" x14ac:dyDescent="0.2">
      <c r="A9" s="7">
        <v>7000</v>
      </c>
      <c r="B9" s="8" t="s">
        <v>544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33" t="s">
        <v>571</v>
      </c>
      <c r="C39" s="134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8" t="s">
        <v>482</v>
      </c>
      <c r="C40" s="59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40" t="s">
        <v>572</v>
      </c>
      <c r="C41" s="60">
        <v>133137829.59999999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40" t="s">
        <v>573</v>
      </c>
      <c r="C42" s="60">
        <v>-152808844.43000001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40" t="s">
        <v>574</v>
      </c>
      <c r="C43" s="60">
        <v>52166498.969999999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40" t="s">
        <v>575</v>
      </c>
      <c r="C44" s="60">
        <v>0</v>
      </c>
      <c r="D44" s="2"/>
      <c r="E44" s="2"/>
      <c r="F44" s="2"/>
      <c r="G44" s="2"/>
      <c r="H44" s="2"/>
      <c r="I44" s="2"/>
      <c r="J44" s="2"/>
    </row>
    <row r="45" spans="1:10" ht="10.8" thickBot="1" x14ac:dyDescent="0.25">
      <c r="A45" s="3">
        <v>8150</v>
      </c>
      <c r="B45" s="41" t="s">
        <v>576</v>
      </c>
      <c r="C45" s="61">
        <v>-32495484.140000001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ht="10.8" thickBot="1" x14ac:dyDescent="0.25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33" t="s">
        <v>577</v>
      </c>
      <c r="C48" s="134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8" t="s">
        <v>482</v>
      </c>
      <c r="C49" s="59">
        <v>2026</v>
      </c>
    </row>
    <row r="50" spans="1:3" x14ac:dyDescent="0.2">
      <c r="A50" s="3">
        <v>8210</v>
      </c>
      <c r="B50" s="40" t="s">
        <v>578</v>
      </c>
      <c r="C50" s="60">
        <v>-133137829.59999999</v>
      </c>
    </row>
    <row r="51" spans="1:3" x14ac:dyDescent="0.2">
      <c r="A51" s="3">
        <v>8220</v>
      </c>
      <c r="B51" s="40" t="s">
        <v>579</v>
      </c>
      <c r="C51" s="60">
        <v>151493203.50999999</v>
      </c>
    </row>
    <row r="52" spans="1:3" x14ac:dyDescent="0.2">
      <c r="A52" s="3">
        <v>8230</v>
      </c>
      <c r="B52" s="40" t="s">
        <v>580</v>
      </c>
      <c r="C52" s="60">
        <v>-44782410.280000001</v>
      </c>
    </row>
    <row r="53" spans="1:3" x14ac:dyDescent="0.2">
      <c r="A53" s="3">
        <v>8240</v>
      </c>
      <c r="B53" s="40" t="s">
        <v>581</v>
      </c>
      <c r="C53" s="60">
        <v>1792840.47</v>
      </c>
    </row>
    <row r="54" spans="1:3" x14ac:dyDescent="0.2">
      <c r="A54" s="3">
        <v>8250</v>
      </c>
      <c r="B54" s="40" t="s">
        <v>582</v>
      </c>
      <c r="C54" s="60">
        <v>0</v>
      </c>
    </row>
    <row r="55" spans="1:3" x14ac:dyDescent="0.2">
      <c r="A55" s="3">
        <v>8260</v>
      </c>
      <c r="B55" s="40" t="s">
        <v>583</v>
      </c>
      <c r="C55" s="60">
        <v>0</v>
      </c>
    </row>
    <row r="56" spans="1:3" ht="10.8" thickBot="1" x14ac:dyDescent="0.25">
      <c r="A56" s="3">
        <v>8270</v>
      </c>
      <c r="B56" s="41" t="s">
        <v>584</v>
      </c>
      <c r="C56" s="61">
        <v>24634195.899999999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9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rintOptions horizontalCentered="1"/>
  <pageMargins left="0.23622047244094491" right="0.23622047244094491" top="0.74803149606299213" bottom="0.74803149606299213" header="0.31496062992125984" footer="0.31496062992125984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infopath/2007/PartnerControls"/>
    <ds:schemaRef ds:uri="http://schemas.microsoft.com/office/2006/metadata/properties"/>
    <ds:schemaRef ds:uri="6aa8a68a-ab09-4ac8-a697-fdce915bc567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0c865bf4-0f22-4e4d-b041-7b0c1657e5a8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Cecceg</cp:lastModifiedBy>
  <cp:revision/>
  <cp:lastPrinted>2026-04-17T17:01:33Z</cp:lastPrinted>
  <dcterms:created xsi:type="dcterms:W3CDTF">2024-07-17T18:53:12Z</dcterms:created>
  <dcterms:modified xsi:type="dcterms:W3CDTF">2026-04-17T17:01:35Z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