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1D9E92EB-B88C-437B-BCBC-6A37A5130577}" xr6:coauthVersionLast="36" xr6:coauthVersionMax="36" xr10:uidLastSave="{00000000-0000-0000-0000-000000000000}"/>
  <bookViews>
    <workbookView xWindow="0" yWindow="0" windowWidth="23040" windowHeight="8940" xr2:uid="{5017465D-7BA5-4C96-9FF0-4DED43B62EF7}"/>
  </bookViews>
  <sheets>
    <sheet name="Notas a los Edos Financieros" sheetId="1" r:id="rId1"/>
    <sheet name="Notas ACT" sheetId="2" r:id="rId2"/>
    <sheet name="Notas ESF" sheetId="3" r:id="rId3"/>
    <sheet name="Notas VHP" sheetId="4" r:id="rId4"/>
    <sheet name="Notas 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6">Conciliacion_Eg!$A$1:$C$42</definedName>
    <definedName name="_xlnm.Print_Area" localSheetId="5">Conciliacion_Ig!$A$1:$C$23</definedName>
    <definedName name="_xlnm.Print_Area" localSheetId="2">'Notas ESF'!$A$1:$H$173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F10" i="8"/>
  <c r="G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C40" i="8"/>
  <c r="C49" i="8"/>
  <c r="C8" i="7"/>
  <c r="C31" i="7"/>
  <c r="C40" i="7"/>
  <c r="C8" i="6"/>
  <c r="C16" i="6"/>
  <c r="C21" i="6"/>
  <c r="C16" i="5"/>
  <c r="E9" i="5" s="1"/>
  <c r="D16" i="5"/>
  <c r="C21" i="5"/>
  <c r="D21" i="5"/>
  <c r="C29" i="5"/>
  <c r="E21" i="5" s="1"/>
  <c r="D29" i="5"/>
  <c r="C38" i="5"/>
  <c r="D38" i="5"/>
  <c r="C44" i="5"/>
  <c r="D44" i="5"/>
  <c r="C51" i="5"/>
  <c r="C50" i="5" s="1"/>
  <c r="D51" i="5"/>
  <c r="D50" i="5" s="1"/>
  <c r="C55" i="5"/>
  <c r="C54" i="5" s="1"/>
  <c r="D55" i="5"/>
  <c r="D54" i="5" s="1"/>
  <c r="C57" i="5"/>
  <c r="D57" i="5"/>
  <c r="C59" i="5"/>
  <c r="D59" i="5"/>
  <c r="C61" i="5"/>
  <c r="D61" i="5"/>
  <c r="C63" i="5"/>
  <c r="D63" i="5"/>
  <c r="C66" i="5"/>
  <c r="D66" i="5"/>
  <c r="C94" i="5"/>
  <c r="D94" i="5"/>
  <c r="C97" i="5"/>
  <c r="D97" i="5"/>
  <c r="C103" i="5"/>
  <c r="D103" i="5"/>
  <c r="C104" i="5"/>
  <c r="D104" i="5"/>
  <c r="C108" i="5"/>
  <c r="D108" i="5"/>
  <c r="D107" i="5" s="1"/>
  <c r="D106" i="5" s="1"/>
  <c r="C111" i="5"/>
  <c r="D111" i="5"/>
  <c r="C117" i="5"/>
  <c r="D117" i="5"/>
  <c r="C119" i="5"/>
  <c r="D119" i="5"/>
  <c r="C121" i="5"/>
  <c r="C107" i="5" s="1"/>
  <c r="C106" i="5" s="1"/>
  <c r="D121" i="5"/>
  <c r="C129" i="5"/>
  <c r="D129" i="5"/>
  <c r="E9" i="4"/>
  <c r="C17" i="4"/>
  <c r="E15" i="4" s="1"/>
  <c r="C22" i="4"/>
  <c r="C26" i="4"/>
  <c r="E9" i="3"/>
  <c r="H15" i="3"/>
  <c r="H20" i="3"/>
  <c r="C32" i="3"/>
  <c r="E32" i="3"/>
  <c r="C41" i="3"/>
  <c r="E41" i="3"/>
  <c r="E46" i="3"/>
  <c r="E50" i="3"/>
  <c r="C56" i="3"/>
  <c r="F56" i="3" s="1"/>
  <c r="D56" i="3"/>
  <c r="E56" i="3"/>
  <c r="C64" i="3"/>
  <c r="D64" i="3"/>
  <c r="E64" i="3"/>
  <c r="C76" i="3"/>
  <c r="D76" i="3"/>
  <c r="E76" i="3"/>
  <c r="C82" i="3"/>
  <c r="F76" i="3" s="1"/>
  <c r="C92" i="3"/>
  <c r="E92" i="3" s="1"/>
  <c r="C98" i="3"/>
  <c r="C103" i="3"/>
  <c r="E98" i="3" s="1"/>
  <c r="C110" i="3"/>
  <c r="D110" i="3"/>
  <c r="E110" i="3"/>
  <c r="F110" i="3"/>
  <c r="G110" i="3"/>
  <c r="C120" i="3"/>
  <c r="H110" i="3" s="1"/>
  <c r="D120" i="3"/>
  <c r="E120" i="3"/>
  <c r="F120" i="3"/>
  <c r="G120" i="3"/>
  <c r="D121" i="3"/>
  <c r="D122" i="3"/>
  <c r="D123" i="3"/>
  <c r="C127" i="3"/>
  <c r="E127" i="3" s="1"/>
  <c r="C134" i="3"/>
  <c r="C144" i="3"/>
  <c r="C148" i="3"/>
  <c r="E144" i="3" s="1"/>
  <c r="C155" i="3"/>
  <c r="E155" i="3" s="1"/>
  <c r="C159" i="3"/>
  <c r="C167" i="3"/>
  <c r="E167" i="3"/>
  <c r="C11" i="2"/>
  <c r="C10" i="2" s="1"/>
  <c r="C21" i="2"/>
  <c r="C27" i="2"/>
  <c r="C30" i="2"/>
  <c r="C36" i="2"/>
  <c r="C39" i="2"/>
  <c r="C48" i="2"/>
  <c r="C58" i="2"/>
  <c r="C57" i="2" s="1"/>
  <c r="C64" i="2"/>
  <c r="C70" i="2"/>
  <c r="C73" i="2"/>
  <c r="C69" i="2" s="1"/>
  <c r="C79" i="2"/>
  <c r="C81" i="2"/>
  <c r="C83" i="2"/>
  <c r="C96" i="2"/>
  <c r="C103" i="2"/>
  <c r="C113" i="2"/>
  <c r="C124" i="2"/>
  <c r="C123" i="2" s="1"/>
  <c r="C127" i="2"/>
  <c r="C130" i="2"/>
  <c r="C133" i="2"/>
  <c r="C138" i="2"/>
  <c r="C142" i="2"/>
  <c r="C145" i="2"/>
  <c r="C147" i="2"/>
  <c r="C153" i="2"/>
  <c r="C157" i="2"/>
  <c r="C156" i="2" s="1"/>
  <c r="C160" i="2"/>
  <c r="C163" i="2"/>
  <c r="C167" i="2"/>
  <c r="C170" i="2"/>
  <c r="C173" i="2"/>
  <c r="C176" i="2"/>
  <c r="C178" i="2"/>
  <c r="C182" i="2"/>
  <c r="C181" i="2" s="1"/>
  <c r="C191" i="2"/>
  <c r="C194" i="2"/>
  <c r="C200" i="2"/>
  <c r="C211" i="2"/>
  <c r="C210" i="2" s="1"/>
  <c r="C9" i="2" l="1"/>
  <c r="D49" i="5"/>
  <c r="D139" i="5" s="1"/>
  <c r="C49" i="5"/>
  <c r="C166" i="2"/>
  <c r="C95" i="2"/>
  <c r="D14" i="2" l="1"/>
  <c r="D25" i="2"/>
  <c r="D35" i="2"/>
  <c r="D45" i="2"/>
  <c r="D56" i="2"/>
  <c r="D65" i="2"/>
  <c r="D74" i="2"/>
  <c r="D63" i="2"/>
  <c r="D54" i="2"/>
  <c r="D15" i="2"/>
  <c r="D26" i="2"/>
  <c r="D46" i="2"/>
  <c r="D66" i="2"/>
  <c r="D75" i="2"/>
  <c r="D84" i="2"/>
  <c r="D41" i="2"/>
  <c r="D11" i="2"/>
  <c r="D72" i="2"/>
  <c r="D23" i="2"/>
  <c r="D13" i="2"/>
  <c r="D16" i="2"/>
  <c r="D36" i="2"/>
  <c r="D47" i="2"/>
  <c r="D67" i="2"/>
  <c r="D76" i="2"/>
  <c r="D85" i="2"/>
  <c r="D87" i="2"/>
  <c r="D62" i="2"/>
  <c r="D42" i="2"/>
  <c r="D12" i="2"/>
  <c r="D82" i="2"/>
  <c r="D55" i="2"/>
  <c r="D17" i="2"/>
  <c r="D27" i="2"/>
  <c r="D37" i="2"/>
  <c r="D68" i="2"/>
  <c r="D77" i="2"/>
  <c r="D86" i="2"/>
  <c r="D71" i="2"/>
  <c r="D22" i="2"/>
  <c r="D64" i="2"/>
  <c r="D18" i="2"/>
  <c r="D28" i="2"/>
  <c r="D38" i="2"/>
  <c r="D48" i="2"/>
  <c r="D58" i="2"/>
  <c r="D78" i="2"/>
  <c r="D21" i="2"/>
  <c r="D33" i="2"/>
  <c r="D44" i="2"/>
  <c r="D19" i="2"/>
  <c r="D29" i="2"/>
  <c r="D49" i="2"/>
  <c r="D59" i="2"/>
  <c r="D88" i="2"/>
  <c r="D79" i="2"/>
  <c r="D31" i="2"/>
  <c r="D20" i="2"/>
  <c r="D39" i="2"/>
  <c r="D50" i="2"/>
  <c r="D60" i="2"/>
  <c r="D89" i="2"/>
  <c r="D53" i="2"/>
  <c r="D34" i="2"/>
  <c r="D40" i="2"/>
  <c r="D51" i="2"/>
  <c r="D61" i="2"/>
  <c r="D80" i="2"/>
  <c r="D90" i="2"/>
  <c r="D52" i="2"/>
  <c r="D32" i="2"/>
  <c r="D81" i="2"/>
  <c r="D24" i="2"/>
  <c r="D73" i="2"/>
  <c r="D43" i="2"/>
  <c r="D57" i="2"/>
  <c r="D10" i="2"/>
  <c r="C94" i="2"/>
  <c r="E48" i="5"/>
  <c r="C139" i="5"/>
  <c r="D83" i="2"/>
  <c r="D70" i="2"/>
  <c r="D69" i="2"/>
  <c r="D30" i="2"/>
  <c r="D107" i="2" l="1"/>
  <c r="D118" i="2"/>
  <c r="D137" i="2"/>
  <c r="D149" i="2"/>
  <c r="D159" i="2"/>
  <c r="D185" i="2"/>
  <c r="D195" i="2"/>
  <c r="D206" i="2"/>
  <c r="D202" i="2"/>
  <c r="D134" i="2"/>
  <c r="D203" i="2"/>
  <c r="D126" i="2"/>
  <c r="D183" i="2"/>
  <c r="D97" i="2"/>
  <c r="D108" i="2"/>
  <c r="D119" i="2"/>
  <c r="D128" i="2"/>
  <c r="D150" i="2"/>
  <c r="D168" i="2"/>
  <c r="D177" i="2"/>
  <c r="D186" i="2"/>
  <c r="D196" i="2"/>
  <c r="D207" i="2"/>
  <c r="D161" i="2"/>
  <c r="D188" i="2"/>
  <c r="D100" i="2"/>
  <c r="D162" i="2"/>
  <c r="D189" i="2"/>
  <c r="D125" i="2"/>
  <c r="D182" i="2"/>
  <c r="D116" i="2"/>
  <c r="D204" i="2"/>
  <c r="D98" i="2"/>
  <c r="D109" i="2"/>
  <c r="D120" i="2"/>
  <c r="D129" i="2"/>
  <c r="D139" i="2"/>
  <c r="D151" i="2"/>
  <c r="D160" i="2"/>
  <c r="D169" i="2"/>
  <c r="D187" i="2"/>
  <c r="D197" i="2"/>
  <c r="D208" i="2"/>
  <c r="D121" i="2"/>
  <c r="D198" i="2"/>
  <c r="D141" i="2"/>
  <c r="D170" i="2"/>
  <c r="D199" i="2"/>
  <c r="D133" i="2"/>
  <c r="D174" i="2"/>
  <c r="D135" i="2"/>
  <c r="D158" i="2"/>
  <c r="D99" i="2"/>
  <c r="D110" i="2"/>
  <c r="D140" i="2"/>
  <c r="D152" i="2"/>
  <c r="D178" i="2"/>
  <c r="D209" i="2"/>
  <c r="D122" i="2"/>
  <c r="D179" i="2"/>
  <c r="D165" i="2"/>
  <c r="D104" i="2"/>
  <c r="D193" i="2"/>
  <c r="D111" i="2"/>
  <c r="D130" i="2"/>
  <c r="D103" i="2"/>
  <c r="D124" i="2"/>
  <c r="D175" i="2"/>
  <c r="D148" i="2"/>
  <c r="D101" i="2"/>
  <c r="D112" i="2"/>
  <c r="D131" i="2"/>
  <c r="D154" i="2"/>
  <c r="D171" i="2"/>
  <c r="D180" i="2"/>
  <c r="D190" i="2"/>
  <c r="D143" i="2"/>
  <c r="D163" i="2"/>
  <c r="D200" i="2"/>
  <c r="D114" i="2"/>
  <c r="D192" i="2"/>
  <c r="D106" i="2"/>
  <c r="D194" i="2"/>
  <c r="D102" i="2"/>
  <c r="D132" i="2"/>
  <c r="D155" i="2"/>
  <c r="D172" i="2"/>
  <c r="D212" i="2"/>
  <c r="D136" i="2"/>
  <c r="D144" i="2"/>
  <c r="D164" i="2"/>
  <c r="D201" i="2"/>
  <c r="D173" i="2"/>
  <c r="D115" i="2"/>
  <c r="D105" i="2"/>
  <c r="D117" i="2"/>
  <c r="D184" i="2"/>
  <c r="D146" i="2"/>
  <c r="D157" i="2"/>
  <c r="D205" i="2"/>
  <c r="D113" i="2"/>
  <c r="D127" i="2"/>
  <c r="D96" i="2"/>
  <c r="D210" i="2"/>
  <c r="D167" i="2"/>
  <c r="D191" i="2"/>
  <c r="D123" i="2"/>
  <c r="D181" i="2"/>
  <c r="D176" i="2"/>
  <c r="D211" i="2"/>
  <c r="D156" i="2"/>
  <c r="D95" i="2"/>
  <c r="D166" i="2"/>
</calcChain>
</file>

<file path=xl/sharedStrings.xml><?xml version="1.0" encoding="utf-8"?>
<sst xmlns="http://schemas.openxmlformats.org/spreadsheetml/2006/main" count="860" uniqueCount="596">
  <si>
    <t>Bajo protesta de decir verdad declaramos que los Estados Financieros y sus notas, son razonablemente correctos y son responsabilidad del emisor.</t>
  </si>
  <si>
    <t>EGRESOS</t>
  </si>
  <si>
    <t>INGRESOS</t>
  </si>
  <si>
    <t>PRESUPUESTARIAS</t>
  </si>
  <si>
    <t>CONTABLES</t>
  </si>
  <si>
    <t>Memoria</t>
  </si>
  <si>
    <t>II. DE MEMORIA (DE ORDEN):</t>
  </si>
  <si>
    <t>CONCILIACIÓN ENTRE LOS EGRESOS PRESUPUESTARIOS Y LOS GASTOS CONTABLES</t>
  </si>
  <si>
    <t>Conciliacion_Eg</t>
  </si>
  <si>
    <t>CONCILIACIÓN ENTRE LOS INGRESOS PRESUPUESTARIOS Y CONTABLES</t>
  </si>
  <si>
    <t>Conciliacion_Ig</t>
  </si>
  <si>
    <t>CONCILIACION DE FLUJOS DE EFECTIVO NETOS</t>
  </si>
  <si>
    <t>EFE-03</t>
  </si>
  <si>
    <t>ADQ. DE ACT. DE INVERSIÓN EFECTIVAMENTE PAGADAS</t>
  </si>
  <si>
    <t>EFE-02</t>
  </si>
  <si>
    <t>EFECTIVO Y EQUIVALENTES</t>
  </si>
  <si>
    <t>EFE-01</t>
  </si>
  <si>
    <t>PATRIMONIO GENERADO</t>
  </si>
  <si>
    <t>VHP-02</t>
  </si>
  <si>
    <t>PATRIMONIO CONTRIBUIDO</t>
  </si>
  <si>
    <t>VHP-01</t>
  </si>
  <si>
    <t>OTROS PASIVOS</t>
  </si>
  <si>
    <t>ESF-16</t>
  </si>
  <si>
    <t>PROVISIONES</t>
  </si>
  <si>
    <t>ESF-15</t>
  </si>
  <si>
    <t>PASIVOS DIFERIDOS</t>
  </si>
  <si>
    <t>ESF-14</t>
  </si>
  <si>
    <t>FONDOS Y BIENES DE TERCEROS</t>
  </si>
  <si>
    <t>ESF-13</t>
  </si>
  <si>
    <t>CUENTAS Y DOCUMENTOS POR PAGAR</t>
  </si>
  <si>
    <t>ESF-12</t>
  </si>
  <si>
    <t>OTROS ACTIVOS</t>
  </si>
  <si>
    <t>ESF-11</t>
  </si>
  <si>
    <t>ESTIMACIONES Y DETERIOROS</t>
  </si>
  <si>
    <t>ESF-10</t>
  </si>
  <si>
    <t>INTANGIBLES Y DIFERIDOS</t>
  </si>
  <si>
    <t>ESF-09</t>
  </si>
  <si>
    <t>BIENES MUEBLES E INMUEBLES</t>
  </si>
  <si>
    <t>ESF-08</t>
  </si>
  <si>
    <t>PARTICIPACIONES Y APORTACIONES DE CAPITAL</t>
  </si>
  <si>
    <t>ESF-07</t>
  </si>
  <si>
    <t>FIDEICOMISOS, MANDATOS Y CONTRATOS ANÁLOGOS</t>
  </si>
  <si>
    <t>ESF-06</t>
  </si>
  <si>
    <t>ALMACENES</t>
  </si>
  <si>
    <t>ESF-05</t>
  </si>
  <si>
    <t>BIENES DISPONIBLES PARA SU TRANSFORMACIÓN ESTIMACIONES Y DETERIOROS (INVENTARIOS)</t>
  </si>
  <si>
    <t>ESF-04</t>
  </si>
  <si>
    <t>CONTRIBUCIONES POR RECUPERAR CORTO PLAZO</t>
  </si>
  <si>
    <t>ESF-03</t>
  </si>
  <si>
    <t>CONTRIBUCIONES POR RECUPERAR</t>
  </si>
  <si>
    <t>ESF-02</t>
  </si>
  <si>
    <t>FONDOS CON AFECTACIÓN ESPECÍFICA E INVERSIONES FINANCIERAS</t>
  </si>
  <si>
    <t>ESF-01</t>
  </si>
  <si>
    <t>GASTOS Y OTRAS PERDIDAS</t>
  </si>
  <si>
    <t>ACT-02</t>
  </si>
  <si>
    <t>INGRESOS Y OTROS BENEFICIOS</t>
  </si>
  <si>
    <t>ACT-01</t>
  </si>
  <si>
    <t>INFORMACION CONTABLE</t>
  </si>
  <si>
    <t>I. NOTAS DE DESGLOSE:</t>
  </si>
  <si>
    <t>DESCRIPCIÓN</t>
  </si>
  <si>
    <t>NOTAS</t>
  </si>
  <si>
    <t>(Cifras en Pesos)</t>
  </si>
  <si>
    <t>Cuenta Pública</t>
  </si>
  <si>
    <t>Corte:</t>
  </si>
  <si>
    <t>Del 1 de Enero al 31 de Diciembre de 2025</t>
  </si>
  <si>
    <t>Anual</t>
  </si>
  <si>
    <t>Periodicidad:</t>
  </si>
  <si>
    <t>Notas de Desglose y Memoria</t>
  </si>
  <si>
    <t>Ejercicio:</t>
  </si>
  <si>
    <t>Centro de Evaluación y Control de Confianza del Estado de Guanajuato</t>
  </si>
  <si>
    <t>Construcción en Bienes no Capitalizable</t>
  </si>
  <si>
    <t>Inversión Pública no Capitalizable</t>
  </si>
  <si>
    <t>INVERSIÓN PÚBLICA</t>
  </si>
  <si>
    <t>Otros Gastos Varios</t>
  </si>
  <si>
    <t>Diferencias por Reestructuración de Deuda Pública Negativas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</si>
  <si>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</si>
  <si>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</si>
  <si>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</si>
  <si>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</t>
  </si>
  <si>
    <t>Bonificaciones y Descuentos Otorgados</t>
  </si>
  <si>
    <t>Pérdidas por Responsabilidades</t>
  </si>
  <si>
    <t>Gastos de Ejercicios Anteriores</t>
  </si>
  <si>
    <t>Otros Gastos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</si>
  <si>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</si>
  <si>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</si>
  <si>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</si>
  <si>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</si>
  <si>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</si>
  <si>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</si>
  <si>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</si>
  <si>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</si>
  <si>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</si>
  <si>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</si>
  <si>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</si>
  <si>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</si>
  <si>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</si>
  <si>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</si>
  <si>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</si>
  <si>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</si>
  <si>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</si>
  <si>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Estimaciones, Depreciaciones, Deterioros, Obsolescencia y Amortizaciones</t>
  </si>
  <si>
    <t>OTROS GASTOS Y PERDIDAS EXTRAORDINARIAS</t>
  </si>
  <si>
    <t>Apoyo Financieros a Ahorradores y Deudores del Sistema Financiero Nacional</t>
  </si>
  <si>
    <t>Apoyos Financieros a Intermediarios</t>
  </si>
  <si>
    <t>Apoyos Financieros</t>
  </si>
  <si>
    <t>Costo por Coberturas</t>
  </si>
  <si>
    <t>Gastos de la Deuda Pública Externa</t>
  </si>
  <si>
    <t>Gastos de la Deuda Pública Interna</t>
  </si>
  <si>
    <t>Gastos de la Deuda Pública</t>
  </si>
  <si>
    <t>Comisiones de la Deuda Pública Externa</t>
  </si>
  <si>
    <t>Comisiones de la Deuda Pública Interna</t>
  </si>
  <si>
    <t>Comisiones de la Deuda Pública</t>
  </si>
  <si>
    <t>Intereses de la Deuda Pública Externa</t>
  </si>
  <si>
    <t>Intereses de la Deuda Pública Interna</t>
  </si>
  <si>
    <t>Intereses de la Deuda Pública</t>
  </si>
  <si>
    <t>INTERESES, COMISIONES Y OTROS GASTOS DE LA DEUDA PUBLICA</t>
  </si>
  <si>
    <t>Convenios de Descentralización y Otros</t>
  </si>
  <si>
    <t>Convenios de Reasignación</t>
  </si>
  <si>
    <t>Convenios</t>
  </si>
  <si>
    <t>Aportaciones de las Entidades Federativas a los Municipios</t>
  </si>
  <si>
    <t>Aportaciones de la Federación a Entidades Federativas y Municipios</t>
  </si>
  <si>
    <t>Aportaciones</t>
  </si>
  <si>
    <t>Participaciones de las Entidades Federativas a los Municipios</t>
  </si>
  <si>
    <t>Participaciones de la Federación a Entidades Federativas y Municipios</t>
  </si>
  <si>
    <t>Participaciones</t>
  </si>
  <si>
    <t>PARTICIPACIONES Y APORTACIONES</t>
  </si>
  <si>
    <t>Transferencias al Sector Privado Externo</t>
  </si>
  <si>
    <t>Transferencias al Exterior a Gobiernos Extranjeros y Organismos Internacionales</t>
  </si>
  <si>
    <t>Transferencias al Exterior</t>
  </si>
  <si>
    <t>Donativos Internacionales</t>
  </si>
  <si>
    <t>Donativos a Fideicomiso, Mandatos y Contratos Análogos Estatales</t>
  </si>
  <si>
    <t>Donativos a Fideicomiso, Mandatos y Contratos Análogos Privados</t>
  </si>
  <si>
    <t>Donativos a Entidades Federativas y Municipios</t>
  </si>
  <si>
    <t>Donativos a Instituciones sin Fines de Lucro</t>
  </si>
  <si>
    <t>Donativos</t>
  </si>
  <si>
    <t>Transferencias por Obligaciones de Ley</t>
  </si>
  <si>
    <t>Transferencias a la Seguridad Social</t>
  </si>
  <si>
    <t>Transferencias a Fideicomisos, Mandatos y Contratos Análogos a Entidades Paraestatales</t>
  </si>
  <si>
    <t>Transferencias a Fideicomisos, Mandatos y Contratos Análogos al Gobierno</t>
  </si>
  <si>
    <t>Transferencias a Fideicomisos, Mandatos y Contratos Análogos</t>
  </si>
  <si>
    <t>Otras Pensiones y Jubilaciones</t>
  </si>
  <si>
    <t>Jubilaciones</t>
  </si>
  <si>
    <t>Pensiones</t>
  </si>
  <si>
    <t>Pensiones y Jubilaciones</t>
  </si>
  <si>
    <t>Ayudas Sociales por Desastres Naturales y Otros Siniestros</t>
  </si>
  <si>
    <t>Ayudas Sociales a Instituciones</t>
  </si>
  <si>
    <t>Becas</t>
  </si>
  <si>
    <t>Ayudas Sociales a Personas</t>
  </si>
  <si>
    <t>Ayudas Sociales</t>
  </si>
  <si>
    <t>Subvenciones</t>
  </si>
  <si>
    <t>Subsidios</t>
  </si>
  <si>
    <t>Subsidios y Subvenciones</t>
  </si>
  <si>
    <t>Transferencias a Entidades Federativas y Municipios</t>
  </si>
  <si>
    <t>Transferencias a Entidades Paraestatales</t>
  </si>
  <si>
    <t>Transferencias al Resto del Sector Público</t>
  </si>
  <si>
    <t>Transferencias Internas al Sector Público</t>
  </si>
  <si>
    <t>Asignaciones al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</si>
  <si>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</si>
  <si>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</si>
  <si>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</si>
  <si>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</si>
  <si>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</si>
  <si>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</si>
  <si>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</si>
  <si>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</si>
  <si>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 y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</si>
  <si>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</si>
  <si>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</si>
  <si>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</si>
  <si>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</si>
  <si>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</si>
  <si>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</si>
  <si>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</si>
  <si>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</si>
  <si>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</si>
  <si>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</si>
  <si>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</si>
  <si>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</si>
  <si>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</si>
  <si>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</si>
  <si>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</si>
  <si>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</si>
  <si>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</si>
  <si>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</si>
  <si>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</si>
  <si>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</si>
  <si>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GASTOS DE FUNCIONAMIENTO</t>
  </si>
  <si>
    <t>Explicación</t>
  </si>
  <si>
    <t>%</t>
  </si>
  <si>
    <t>Monto</t>
  </si>
  <si>
    <t>Nombre de la Cuenta</t>
  </si>
  <si>
    <t>Cuenta</t>
  </si>
  <si>
    <t>ACT-02 GASTOS Y OTRAS PERDIDAS</t>
  </si>
  <si>
    <t>Otros Ingresos y Beneficios Varios</t>
  </si>
  <si>
    <t>Diferencias por Reestructuración de Deuda Pública a Favor</t>
  </si>
  <si>
    <t>Utilidades por Participación Patrimonial</t>
  </si>
  <si>
    <t>Diferencias de Cotizaciones a Favor en Valores Negociables</t>
  </si>
  <si>
    <t>Diferencias por Tipo de Cambio a Favor</t>
  </si>
  <si>
    <t>Bonificaciones y Descuentos Obtenidos</t>
  </si>
  <si>
    <t>Disminución del Exceso de Provisiones</t>
  </si>
  <si>
    <t>Disminución del Exceso de Estimaciones por Pérdida o Deterioro u Obsolescencia</t>
  </si>
  <si>
    <t>Incremento por Variación de Almacén de Materias Primas, Materiales y Suministros de Consumo</t>
  </si>
  <si>
    <t>Incremento por Variación de Inventarios de Materias Primas, Materiales y Suministros para Producción</t>
  </si>
  <si>
    <t>Incremento por Variación de Inventarios de Mercancías en Proceso de Elaboración</t>
  </si>
  <si>
    <t>Incremento por Variación de Inventarios de Mercancías Terminadas</t>
  </si>
  <si>
    <t>Incremento por Variación de Inventarios de Mercancías para Venta</t>
  </si>
  <si>
    <t>Incremento por Variación de Inventarios</t>
  </si>
  <si>
    <t>Otros Ingresos Financieros</t>
  </si>
  <si>
    <t>Intereses Ganados de Títulos, Valores y demás Instrumentos Financieros</t>
  </si>
  <si>
    <t>Ingresos Financieros</t>
  </si>
  <si>
    <t>OTROS INGRESOS Y BENEFICIOS</t>
  </si>
  <si>
    <t>Transferencias del Fondo Mexicano del Petróleo para la Estabilización y el Desarrollo</t>
  </si>
  <si>
    <t>Transferencias Internas y Asignaciones del Sector Público</t>
  </si>
  <si>
    <t>Transferencias, Asignaciones, Subsidios y Otras ayudas</t>
  </si>
  <si>
    <t>Fondos Distintos de Aportaciones</t>
  </si>
  <si>
    <t>Incentivos derivados de la Colaboración Fiscal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</si>
  <si>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</si>
  <si>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</si>
  <si>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</si>
  <si>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</si>
  <si>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</si>
  <si>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</si>
  <si>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</si>
  <si>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</si>
  <si>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</si>
  <si>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</si>
  <si>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Ingresos por Venta de Bienes y Prestación de Servicios</t>
  </si>
  <si>
    <t>Otros Aprovechamientos</t>
  </si>
  <si>
    <t>Accesorios de Aprovechamientos</t>
  </si>
  <si>
    <t>Aprovechamientos no Comprendidos en la Ley de Ingresos Vigente, Causados en Ejercicios Fiscales Anteriores Pendientes de Liquidación o Pago</t>
  </si>
  <si>
    <t>Aprovechamientos Provenientes de Obras Públicas</t>
  </si>
  <si>
    <t>Reintegros</t>
  </si>
  <si>
    <t>Indemnizaciones</t>
  </si>
  <si>
    <t>Multas</t>
  </si>
  <si>
    <t>Incentivos Derivados de la Colaboración Fiscal</t>
  </si>
  <si>
    <t>Aprovechamientos</t>
  </si>
  <si>
    <t>Productos no Comprendidos en la Ley de Ingresos Vigente, Causados en Ejercicios Fiscales Anteriores Pendientes de Liquidación o Pago</t>
  </si>
  <si>
    <t>Productos</t>
  </si>
  <si>
    <t>Otros Derechos</t>
  </si>
  <si>
    <t>Derechos no Comprendidos en la Ley de Ingresos Vigente, Causados en Ejercicios Fiscales Anteriores Pendientes de Liquidación o Pago</t>
  </si>
  <si>
    <t>Accesorios de Derechos</t>
  </si>
  <si>
    <t>Derechos por Prestación de Servicios</t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</si>
  <si>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</si>
  <si>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</si>
  <si>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</si>
  <si>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</si>
  <si>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</si>
  <si>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Otras Cuotas y Aportaciones para la Seguridad Social</t>
  </si>
  <si>
    <t>Accesorios de Cuotas y Aportaciones de Seguridad Social</t>
  </si>
  <si>
    <t>Cuotas de Ahorro para el Retiro</t>
  </si>
  <si>
    <t>Cuotas para la Seguridad Social</t>
  </si>
  <si>
    <t>Aportaciones para Fondos de Vivienda</t>
  </si>
  <si>
    <t>Cuotas y Aportaciones de Seguridad Social</t>
  </si>
  <si>
    <t>Otros Impuestos</t>
  </si>
  <si>
    <t>Impuestos no Comprendidos en la Ley de Ingresos Vigente, Causados en Ejercicios Fiscales Anteriores Pendientes de Liquidación o Pago</t>
  </si>
  <si>
    <t>Accesorios de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</si>
  <si>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</si>
  <si>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</si>
  <si>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</si>
  <si>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</si>
  <si>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</si>
  <si>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</si>
  <si>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>Impuestos</t>
  </si>
  <si>
    <t>INGRESOS DE GESTION</t>
  </si>
  <si>
    <t>ACT-01 INGRESOS y OTROS BENEFICIOS</t>
  </si>
  <si>
    <t>Notas</t>
  </si>
  <si>
    <t>Notas de Desglose Estado de Actividades</t>
  </si>
  <si>
    <t>Otros Pasivos Circulantes</t>
  </si>
  <si>
    <t>Recaudación por Participar</t>
  </si>
  <si>
    <t>Ingresos por Clasificar</t>
  </si>
  <si>
    <t>Otros Pasivos a Corto Plazo</t>
  </si>
  <si>
    <t>Característica</t>
  </si>
  <si>
    <t>Naturaleza</t>
  </si>
  <si>
    <t>ESF-16 OTROS PASIVOS</t>
  </si>
  <si>
    <t>Otras Provisiones a Largo Plazo</t>
  </si>
  <si>
    <t>Provisión para Contingencias a Largo Plazo</t>
  </si>
  <si>
    <t>Provisión para Pensiones a Largo Plazo</t>
  </si>
  <si>
    <t>Provisión para Demandas y Juicios a Largo Plazo</t>
  </si>
  <si>
    <t>Provisiones a Largo Plazo</t>
  </si>
  <si>
    <t>Otras Provisiones a Corto Plazo</t>
  </si>
  <si>
    <t>Provisión para contingencias a Corto Plazo</t>
  </si>
  <si>
    <t>Provisión para Demandas y Juicios a Corto Plazo</t>
  </si>
  <si>
    <t>Provisiones a Corto Plazo</t>
  </si>
  <si>
    <t>ESF-15 PROVISIONES</t>
  </si>
  <si>
    <t>Otros Pasivos Diferidos a Largo Plazo</t>
  </si>
  <si>
    <t>Intereses Cobrados por Adelantado a Largo Plazo</t>
  </si>
  <si>
    <t>Créditos Diferidos a Largo Plazo</t>
  </si>
  <si>
    <t>Pasivos Diferidos a Largo Plazo</t>
  </si>
  <si>
    <t>Otros Pasivos Diferidos a Corto Plazo</t>
  </si>
  <si>
    <t>Intereses Cobrados por Adelantado a Corto Plazo</t>
  </si>
  <si>
    <t>Ingresos Cobrados por Adelantado a Corto Plazo</t>
  </si>
  <si>
    <t>Pasivos Diferidos a Corto Plazo</t>
  </si>
  <si>
    <t>ESF-14 PASIVOS DIFERIDOS</t>
  </si>
  <si>
    <t>Valores y Bienes en Garantía a Largo Plazo</t>
  </si>
  <si>
    <t>Otros Fondos de Terceros en Garantía y/o Administración a Largo Plazo</t>
  </si>
  <si>
    <t>Fondos de Fideicomisos, Mandatos y Contratos Análogos a Largo Plazo</t>
  </si>
  <si>
    <t>Fondos Contingentes a Largo Plazo</t>
  </si>
  <si>
    <t>Fondos en Administración a Largo Plazo</t>
  </si>
  <si>
    <t>Fondos en Garantía a Largo Plazo</t>
  </si>
  <si>
    <t>Fondos y Bienes de Terceros en Garantía y/o Administración a Largo Plazo</t>
  </si>
  <si>
    <t>Valores y Bienes en Garantía a Corto Plazo</t>
  </si>
  <si>
    <t>Otros Fondos de Terceros en Garantía y/o Administración a Corto Plazo</t>
  </si>
  <si>
    <t>Fondos de Fideicomisos, Mandatos y Contratos Análogos a Corto Plazo</t>
  </si>
  <si>
    <t>Fondos Contingentes a Corto Plazo</t>
  </si>
  <si>
    <t>Fondos en Administración a Corto Plazo</t>
  </si>
  <si>
    <t>Fondos en Garantía a Corto Plazo</t>
  </si>
  <si>
    <t>Fondos y Bienes de Terceros en Garantía y/o Administración a Corto Plazo</t>
  </si>
  <si>
    <t>ESF-13 FONDOS Y BIENES DE TERCEROS</t>
  </si>
  <si>
    <t>Otros Documentos por Pagar a Corto Plazo</t>
  </si>
  <si>
    <t>Documentos con Contratistas por Obras Públicas por Pagar a Corto Plazo</t>
  </si>
  <si>
    <t>Documentos Comerciales por Pagar a Corto Plazo</t>
  </si>
  <si>
    <t>Documentos por Pagar a Corto Plazo</t>
  </si>
  <si>
    <t>Otras Cuentas por Pagar a Corto Plazo</t>
  </si>
  <si>
    <t>Devoluciones de la Ley de Ingresos por Pagar a Corto Plazo</t>
  </si>
  <si>
    <t>Retenciones y Contribuciones por Pagar a Corto Plazo</t>
  </si>
  <si>
    <t>Intereses, Comisiones y Otros Gastos de la Deuda Pública por Pagar a Corto Plazo</t>
  </si>
  <si>
    <t>Transferencias Otorgadas por Pagar a Corto Plazo</t>
  </si>
  <si>
    <t>Participaciones y Aportaciones por Pagar a Corto Plazo</t>
  </si>
  <si>
    <t>Contratistas por Obras Públicas por Pagar a Corto Plazo</t>
  </si>
  <si>
    <t>Proveedores por Pagar a Corto Plazo</t>
  </si>
  <si>
    <t>Servicios Personales por Pagar a Corto Plazo</t>
  </si>
  <si>
    <t>Cuentas por Pagar a Corto Plazo</t>
  </si>
  <si>
    <t>Características</t>
  </si>
  <si>
    <t>Más 365 Días</t>
  </si>
  <si>
    <t>A 365 Días</t>
  </si>
  <si>
    <t>A 180 Días</t>
  </si>
  <si>
    <t>A 90 Días</t>
  </si>
  <si>
    <t>ESF-12 CUENTAS Y DOCUMENTOS POR PAGAR</t>
  </si>
  <si>
    <t>Bienes en Comodato</t>
  </si>
  <si>
    <t>Bienes en Arrendamiento Financiero</t>
  </si>
  <si>
    <t>Bienes en Concesión</t>
  </si>
  <si>
    <t>Otros Activos no Circulantes</t>
  </si>
  <si>
    <t>Adquisición con Fondos de Terceros</t>
  </si>
  <si>
    <t>Bienes Derivados de Embargos, Decomisos, Aseguramientos y Dación en Pago</t>
  </si>
  <si>
    <t>Bienes en Garantía (excluye depósitos de fondos</t>
  </si>
  <si>
    <t>Valores en Garantía</t>
  </si>
  <si>
    <t>Otros Activos Circulantes</t>
  </si>
  <si>
    <t xml:space="preserve">ESF-11 OTROS ACTIVOS </t>
  </si>
  <si>
    <t>Estimación por Deterioro de Inventarios</t>
  </si>
  <si>
    <t>Estimaciones para Cuentas Incobrables por Derechos a Recibir Efectivo o Equivalentes</t>
  </si>
  <si>
    <t>Estimación por Pérdida o Deterioro de Activos Circulantes</t>
  </si>
  <si>
    <t>Criterio</t>
  </si>
  <si>
    <t>ESF-10 ESTIMACIONES Y DETERIOROS</t>
  </si>
  <si>
    <t>Otros Activos Diferidos</t>
  </si>
  <si>
    <t>Beneficios al Retiro de Empleados Pagados por Adelantado</t>
  </si>
  <si>
    <t>Anticipos a Largo Plazo</t>
  </si>
  <si>
    <t>Gastos Pagados por Adelantado a Largo Plazo</t>
  </si>
  <si>
    <t>Derechos Sobre Bienes en Régimen de Arrendamiento Financiero</t>
  </si>
  <si>
    <t>Estudios, Formulación y Evaluación de Proyectos</t>
  </si>
  <si>
    <t>Activos Diferidos</t>
  </si>
  <si>
    <t>Otros Activos Intangibles</t>
  </si>
  <si>
    <t>Licencias</t>
  </si>
  <si>
    <t>Concesiones y Franquicias</t>
  </si>
  <si>
    <t>Patentes, Marcas y Derechos</t>
  </si>
  <si>
    <t>Software</t>
  </si>
  <si>
    <t>Activos Intangibles</t>
  </si>
  <si>
    <t>Criterios</t>
  </si>
  <si>
    <t>Tasas Aplicada</t>
  </si>
  <si>
    <t>Método aplicados</t>
  </si>
  <si>
    <t>Amort. Acum</t>
  </si>
  <si>
    <t>Amort. Gasto</t>
  </si>
  <si>
    <t>ESF-09 INTANGIBLES Y DIFERIDOS</t>
  </si>
  <si>
    <t>Activos Biológicos</t>
  </si>
  <si>
    <t>Colecciones, Obras de Arte y Objetos Valiosos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</si>
  <si>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</si>
  <si>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</si>
  <si>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</si>
  <si>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</si>
  <si>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</si>
  <si>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</si>
  <si>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</t>
  </si>
  <si>
    <t>Otros Bienes Inmuebles</t>
  </si>
  <si>
    <t>Construcciones en Proceso en Bienes Propios</t>
  </si>
  <si>
    <t>Construcciones en Proceso en Bienes de Dominio Público</t>
  </si>
  <si>
    <t>Infraestructura</t>
  </si>
  <si>
    <t>Edificios no Habitacionales</t>
  </si>
  <si>
    <t>Viviendas</t>
  </si>
  <si>
    <t>Terrenos</t>
  </si>
  <si>
    <t>Bienes Inmuebles, Infraestructura y Construcciones en Proceso</t>
  </si>
  <si>
    <t>Estado del bien</t>
  </si>
  <si>
    <t>Tasas determinada</t>
  </si>
  <si>
    <t>Método de depreciación</t>
  </si>
  <si>
    <t>Dep. Acumulada</t>
  </si>
  <si>
    <t>Dep. Gasto</t>
  </si>
  <si>
    <t>ESF-08 BIENES MUEBLES E INMUEBLES</t>
  </si>
  <si>
    <t>Participaciones y Aportaciones de Capital</t>
  </si>
  <si>
    <t>Títulos y Valores a Largo Plaza</t>
  </si>
  <si>
    <t>Inversiones a Largo Plazo</t>
  </si>
  <si>
    <t>ESF-07 PARTICIPACIONES Y APORTACIONES DE CAPITAL</t>
  </si>
  <si>
    <t>Fideicomisos, Mandatos y Contratos Análogos</t>
  </si>
  <si>
    <t>Tipo</t>
  </si>
  <si>
    <t>ESF-06 FIDEICOMISOS, MANDATOS Y CONTRATOS ANÁLOGOS</t>
  </si>
  <si>
    <t>Almacén de Materiales y Suministros de Consumo</t>
  </si>
  <si>
    <t>Almacenes</t>
  </si>
  <si>
    <t>Impacto a la informacion financiera por cambios en el metodo</t>
  </si>
  <si>
    <t>Conveniencia de Aplicación</t>
  </si>
  <si>
    <t>Método</t>
  </si>
  <si>
    <t>ESF-05 ALMACENES</t>
  </si>
  <si>
    <t>Bienes en Tránsito</t>
  </si>
  <si>
    <t>Inventario de Materias Primas, Materiales y Suministros para Producción</t>
  </si>
  <si>
    <t>Inventario de Mercancías en Proceso de Elaboración</t>
  </si>
  <si>
    <t>Inventario de Mercancías Terminadas</t>
  </si>
  <si>
    <t>Inventario de Mercancías para Venta</t>
  </si>
  <si>
    <t>Inventarios</t>
  </si>
  <si>
    <t>Impacto de Información Financiera</t>
  </si>
  <si>
    <t>Convencia de la Aplicación</t>
  </si>
  <si>
    <t>Método de Valuación</t>
  </si>
  <si>
    <t>Sistema de Costeo</t>
  </si>
  <si>
    <t>ESF-04 BIENES DISPONIBLES PARA SU TRANSFORMACIÓN ESTIMACIONES Y DETERIOROS (INVENTARIOS)</t>
  </si>
  <si>
    <t>Otros Derechos a Recibir Bienes o Servicios a Corto Plazo</t>
  </si>
  <si>
    <t>Anticipo a Contratistas por Obras Públicas a Corto Plazo</t>
  </si>
  <si>
    <t>Anticipo a Proveedores por Adquisición de Bienes Intangibles a Corto Plazo</t>
  </si>
  <si>
    <t>Anticipo a Proveedores por Adquisición de Bienes Inmuebles y Muebles a Corto Plazo</t>
  </si>
  <si>
    <t>Anticipo a Proveedores por Adquisición de Bienes y Prestación de Servicios a Corto Plazo</t>
  </si>
  <si>
    <t>Otros Derechos a Recibir Efectivo o Equivalentes a Corto Plazo</t>
  </si>
  <si>
    <t>Préstamos Otorgados a Corto Plazo</t>
  </si>
  <si>
    <t>Deudores por Anticipos de la Tesorería a Corto Plazo</t>
  </si>
  <si>
    <t>Deudores Diversos por Cobrar a Corto Plazo</t>
  </si>
  <si>
    <t>+ 365 Días</t>
  </si>
  <si>
    <t>ESF-03 CONTRIBUCIONES POR RECUPERAR CORTO PLAZO</t>
  </si>
  <si>
    <t>Ingresos por Recuperar a Corto Plazo</t>
  </si>
  <si>
    <t>Cuentas por Cobrar a Corto Plazo</t>
  </si>
  <si>
    <t>Factibilidad de Cobro</t>
  </si>
  <si>
    <t>ESF-02 CONTRIBUCIONES POR RECUPERAR</t>
  </si>
  <si>
    <t>Inversiones Financieras de Corto Plazo</t>
  </si>
  <si>
    <t>Fondos con Afectación Específica</t>
  </si>
  <si>
    <t>Inversiones Temporales (Hasta 3 meses)</t>
  </si>
  <si>
    <t>ESF-01 FONDOS CON AFECTACIÓN ESPECÍFICA E INVERSIONES FINANCIERAS</t>
  </si>
  <si>
    <t>Notas de Desglose Estado de Situación Financiera</t>
  </si>
  <si>
    <t>Cambios en Estimaciones Contables</t>
  </si>
  <si>
    <t>Cambios por Errores Contables</t>
  </si>
  <si>
    <t>Cambios en Políticas Contables</t>
  </si>
  <si>
    <t>Rectificaciones de Resultados de Ejercicios Anteriores</t>
  </si>
  <si>
    <t>Reservas por Contingencias</t>
  </si>
  <si>
    <t>Reservas Territoriales</t>
  </si>
  <si>
    <t>Reservas de Patrimonio</t>
  </si>
  <si>
    <t>Reservas</t>
  </si>
  <si>
    <t>Otros Revalúos</t>
  </si>
  <si>
    <t>Revalúo de Bienes Intangibles</t>
  </si>
  <si>
    <t>Revalúo de Bienes Muebles</t>
  </si>
  <si>
    <t>Revalúo de Bienes Inmuebles</t>
  </si>
  <si>
    <t>Revalúos</t>
  </si>
  <si>
    <t>Resultados de Ejercicios Anteriores</t>
  </si>
  <si>
    <t>Resultado del Ejercicio (Ahorro/ Desahorro)</t>
  </si>
  <si>
    <t>Procedencia</t>
  </si>
  <si>
    <t>VHP-02 PATRIMONIO GENERADO</t>
  </si>
  <si>
    <t>Actualización de la Hacienda Pública/Patrimonio</t>
  </si>
  <si>
    <t>Donaciones de Capital</t>
  </si>
  <si>
    <t>VHP-01 PATRIMONIO CONTRIBUIDO</t>
  </si>
  <si>
    <t>Notas de Desglose Estado de Variación en la Hacienda Pública</t>
  </si>
  <si>
    <t>= Flujos de Efectivo Netos de las Actividades de Operación</t>
  </si>
  <si>
    <t>Cuentas por cobrar CRI 90</t>
  </si>
  <si>
    <t>Cuentas por cobrar CRI 80</t>
  </si>
  <si>
    <t>Cuentas por cobrar CRI 70</t>
  </si>
  <si>
    <t>Ingresos por recuperar CRI 60</t>
  </si>
  <si>
    <t>Ingresos por recuperar CRI 50</t>
  </si>
  <si>
    <t>Ingresos por recuperar CRI 40</t>
  </si>
  <si>
    <t>Ingresos por recuperar CRI 30</t>
  </si>
  <si>
    <t>Ingresos por recuperar CRI 20</t>
  </si>
  <si>
    <t>Ingresos por recuperar CRI 10</t>
  </si>
  <si>
    <t>Incremento en Cuentas por Cobrar de Operación</t>
  </si>
  <si>
    <t xml:space="preserve">OTROS INGRESOS Y BENEFICIOS </t>
  </si>
  <si>
    <t>(-) Movimientos de partidas (o rubros) que no afectan al efectivo (Ingreso)</t>
  </si>
  <si>
    <t>Gastos pagados por anticipado LP</t>
  </si>
  <si>
    <t>(-) Movimientos de partidas (o rubros) que afectan al efectivo (gasto)</t>
  </si>
  <si>
    <t>Provisiones capítulo 8000</t>
  </si>
  <si>
    <t>Provisiones capítulo 4000</t>
  </si>
  <si>
    <t>Provisiones capítulo 3000</t>
  </si>
  <si>
    <t>Provisiones capítulo 2000</t>
  </si>
  <si>
    <t>Provisiones capítulo 1000</t>
  </si>
  <si>
    <t>Incremento en Cuentas por Pagar de Operación</t>
  </si>
  <si>
    <t>Diferencias por Tipo de Cambio Negativas en Efectivo y Equivalentes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</si>
  <si>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</si>
  <si>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</si>
  <si>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</si>
  <si>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</si>
  <si>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</si>
  <si>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gastos pagados por anticipado CP</t>
  </si>
  <si>
    <t>(+) Movimientos de partidas (o rubros) que no afectan al efectivo</t>
  </si>
  <si>
    <t>Resultados del Ejercicio Ahorro/Desahorro</t>
  </si>
  <si>
    <t>EFE-03 CONCILIACION DE FLUJOS DE EFECTIVO NETOS</t>
  </si>
  <si>
    <t>Total de Aplicación de efectivo por Actividades de Inversión</t>
  </si>
  <si>
    <t>EFE-02 ADQ. DE ACT. DE INVERSIÓN EFECTIVAMENTE PAGADAS</t>
  </si>
  <si>
    <t>Total de Efectivo y Equivalentes</t>
  </si>
  <si>
    <t>Otros Efectivos y Equivalentes</t>
  </si>
  <si>
    <t>Depósitos de Fondos de Terceros en Garantía y/o Administración</t>
  </si>
  <si>
    <t>Bancos/Dependencias y Otros</t>
  </si>
  <si>
    <t>Bancos/Tesorería</t>
  </si>
  <si>
    <t>Efectivo</t>
  </si>
  <si>
    <t>EFE-01 EFECTIVO Y EQUIVALENTES</t>
  </si>
  <si>
    <t>Notas de Desglose Estado de Flujos de Efectivo</t>
  </si>
  <si>
    <t>4. Total de Ingresos Contables</t>
  </si>
  <si>
    <t>Otros Ingresos Presupuestarios No Contables</t>
  </si>
  <si>
    <t>Ingresos Derivados de Financiamientos</t>
  </si>
  <si>
    <t>Aprovechamientos Patrimoniales</t>
  </si>
  <si>
    <t>3. Menos Ingresos Presupuestarios No Contables</t>
  </si>
  <si>
    <t>Otros Ingresos Contables No Presupuestarios</t>
  </si>
  <si>
    <t>2.6</t>
  </si>
  <si>
    <t>2.5</t>
  </si>
  <si>
    <t>2.4</t>
  </si>
  <si>
    <t>2.3</t>
  </si>
  <si>
    <t>Incremento por Variación de inventarios</t>
  </si>
  <si>
    <t>2.2</t>
  </si>
  <si>
    <t>2.1</t>
  </si>
  <si>
    <t>2. Más Ingresos Contables No Presupuestarios</t>
  </si>
  <si>
    <t>1. Total de Ingresos Presupuestarios</t>
  </si>
  <si>
    <t>Concepto</t>
  </si>
  <si>
    <t>(Cifras en pesos)</t>
  </si>
  <si>
    <t>Conciliación entre los Ingresos Presupuestarios y Contables</t>
  </si>
  <si>
    <t>4. Total de Gastos Contables</t>
  </si>
  <si>
    <t>Otros Gastos Contables No Presupuestarios</t>
  </si>
  <si>
    <t>3.7</t>
  </si>
  <si>
    <t>Materiales y Suministros (consumos)</t>
  </si>
  <si>
    <t>3.6</t>
  </si>
  <si>
    <t>3.5</t>
  </si>
  <si>
    <t>3.4</t>
  </si>
  <si>
    <t>3.3</t>
  </si>
  <si>
    <t>3.2</t>
  </si>
  <si>
    <t>3.1</t>
  </si>
  <si>
    <t>3. Más Gastos Contables No Presupuestarios</t>
  </si>
  <si>
    <t>Otros Egresos Presupuestarios No Contables</t>
  </si>
  <si>
    <t>2.21</t>
  </si>
  <si>
    <t>Adeudos de Ejercicios Fiscales Anteriores (ADEFAS)</t>
  </si>
  <si>
    <t>2.20</t>
  </si>
  <si>
    <t>Amortización de la Deuda Pública</t>
  </si>
  <si>
    <t>2.19</t>
  </si>
  <si>
    <t>Provisiones para Contingencias y Otras Erogaciones Especiales</t>
  </si>
  <si>
    <t>2.18</t>
  </si>
  <si>
    <t>Inversiones en Fideicomisos, Mandatos y Otros Análogos</t>
  </si>
  <si>
    <t>2.17</t>
  </si>
  <si>
    <t>Concesión de Préstamos</t>
  </si>
  <si>
    <t>2.16</t>
  </si>
  <si>
    <t>Compra de Títulos y Valores</t>
  </si>
  <si>
    <t>2.15</t>
  </si>
  <si>
    <t>Acciones y Participaciones de Capital</t>
  </si>
  <si>
    <t>2.14</t>
  </si>
  <si>
    <t>Obra Pública en Bienes Propios</t>
  </si>
  <si>
    <t>2.13</t>
  </si>
  <si>
    <t>Obra Pública en Bienes de Dominio Público</t>
  </si>
  <si>
    <t>2.12</t>
  </si>
  <si>
    <t>2.11</t>
  </si>
  <si>
    <t>Bienes Inmuebles</t>
  </si>
  <si>
    <t>2.10</t>
  </si>
  <si>
    <t>2. Menos Egresos Presupuestarios No Contables</t>
  </si>
  <si>
    <t>1. Total de Egresos Presupuestarios</t>
  </si>
  <si>
    <t>Conciliación entre los Egresos Presupuestarios y los Gastos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</si>
  <si>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</si>
  <si>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</si>
  <si>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</si>
  <si>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</si>
  <si>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</si>
  <si>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</si>
  <si>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</si>
  <si>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</si>
  <si>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</si>
  <si>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</si>
  <si>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</si>
  <si>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</si>
  <si>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</si>
  <si>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</si>
  <si>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</si>
  <si>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</si>
  <si>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</si>
  <si>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</si>
  <si>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</si>
  <si>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</si>
  <si>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</si>
  <si>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</si>
  <si>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</si>
  <si>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</si>
  <si>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</si>
  <si>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</si>
  <si>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</si>
  <si>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</si>
  <si>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</si>
  <si>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</si>
  <si>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</si>
  <si>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</si>
  <si>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</si>
  <si>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</si>
  <si>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</si>
  <si>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</si>
  <si>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</si>
  <si>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</si>
  <si>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</si>
  <si>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</si>
  <si>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</si>
  <si>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</si>
  <si>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</si>
  <si>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</si>
  <si>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</si>
  <si>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</si>
  <si>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</si>
  <si>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</si>
  <si>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</si>
  <si>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Notas de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</si>
</sst>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2B956F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000000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2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2" fillId="0" borderId="0" xfId="2" applyFont="1" applyProtection="1"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2" fillId="0" borderId="1" xfId="2" applyFont="1" applyBorder="1" applyProtection="1">
      <protection locked="0"/>
    </xf>
    <xf numFmtId="0" fontId="4" fillId="0" borderId="2" xfId="2" applyFont="1" applyBorder="1" applyAlignment="1" applyProtection="1">
      <alignment horizontal="center"/>
      <protection locked="0"/>
    </xf>
    <xf numFmtId="0" fontId="6" fillId="0" borderId="3" xfId="4" applyFont="1" applyFill="1" applyBorder="1" applyProtection="1">
      <protection locked="0"/>
    </xf>
    <xf numFmtId="0" fontId="4" fillId="0" borderId="4" xfId="2" applyFont="1" applyBorder="1" applyAlignment="1" applyProtection="1">
      <alignment horizontal="center"/>
      <protection locked="0"/>
    </xf>
    <xf numFmtId="0" fontId="6" fillId="0" borderId="3" xfId="5" applyFill="1" applyBorder="1" applyProtection="1">
      <protection locked="0"/>
    </xf>
    <xf numFmtId="0" fontId="4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/>
    </xf>
    <xf numFmtId="0" fontId="6" fillId="0" borderId="4" xfId="5" applyFill="1" applyBorder="1" applyAlignment="1" applyProtection="1">
      <alignment horizontal="center"/>
      <protection locked="0"/>
    </xf>
    <xf numFmtId="0" fontId="4" fillId="0" borderId="3" xfId="2" applyFont="1" applyBorder="1" applyAlignment="1" applyProtection="1">
      <alignment horizontal="left" indent="1"/>
      <protection locked="0"/>
    </xf>
    <xf numFmtId="0" fontId="2" fillId="0" borderId="5" xfId="2" applyFont="1" applyBorder="1" applyProtection="1">
      <protection locked="0"/>
    </xf>
    <xf numFmtId="0" fontId="4" fillId="0" borderId="6" xfId="2" applyFont="1" applyBorder="1" applyAlignment="1" applyProtection="1">
      <alignment horizontal="center"/>
      <protection locked="0"/>
    </xf>
    <xf numFmtId="0" fontId="4" fillId="2" borderId="7" xfId="2" applyFont="1" applyFill="1" applyBorder="1" applyAlignment="1" applyProtection="1">
      <alignment horizontal="center" vertical="center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8" fillId="3" borderId="9" xfId="6" applyFont="1" applyFill="1" applyBorder="1" applyAlignment="1">
      <alignment vertical="center"/>
    </xf>
    <xf numFmtId="0" fontId="8" fillId="3" borderId="10" xfId="6" applyFont="1" applyFill="1" applyBorder="1" applyAlignment="1">
      <alignment vertical="center"/>
    </xf>
    <xf numFmtId="0" fontId="8" fillId="3" borderId="10" xfId="6" applyFont="1" applyFill="1" applyBorder="1" applyAlignment="1">
      <alignment horizontal="center" vertical="center"/>
    </xf>
    <xf numFmtId="0" fontId="8" fillId="3" borderId="11" xfId="6" applyFont="1" applyFill="1" applyBorder="1" applyAlignment="1">
      <alignment horizontal="center" vertical="center"/>
    </xf>
    <xf numFmtId="0" fontId="8" fillId="3" borderId="12" xfId="6" applyFont="1" applyFill="1" applyBorder="1" applyAlignment="1">
      <alignment vertical="center"/>
    </xf>
    <xf numFmtId="0" fontId="8" fillId="3" borderId="0" xfId="6" applyFont="1" applyFill="1" applyAlignment="1">
      <alignment horizontal="right" vertical="center"/>
    </xf>
    <xf numFmtId="0" fontId="8" fillId="3" borderId="0" xfId="6" applyFont="1" applyFill="1" applyAlignment="1">
      <alignment horizontal="center" vertical="center"/>
    </xf>
    <xf numFmtId="0" fontId="8" fillId="3" borderId="13" xfId="6" applyFont="1" applyFill="1" applyBorder="1" applyAlignment="1">
      <alignment horizontal="center" vertical="center"/>
    </xf>
    <xf numFmtId="0" fontId="8" fillId="3" borderId="14" xfId="6" applyFont="1" applyFill="1" applyBorder="1" applyAlignment="1">
      <alignment horizontal="left" vertical="center"/>
    </xf>
    <xf numFmtId="0" fontId="8" fillId="3" borderId="15" xfId="6" applyFont="1" applyFill="1" applyBorder="1" applyAlignment="1">
      <alignment horizontal="right" vertical="center"/>
    </xf>
    <xf numFmtId="0" fontId="8" fillId="3" borderId="15" xfId="6" applyFont="1" applyFill="1" applyBorder="1" applyAlignment="1">
      <alignment horizontal="center" vertical="center"/>
    </xf>
    <xf numFmtId="0" fontId="8" fillId="3" borderId="16" xfId="6" applyFont="1" applyFill="1" applyBorder="1" applyAlignment="1">
      <alignment horizontal="center" vertical="center"/>
    </xf>
    <xf numFmtId="0" fontId="9" fillId="0" borderId="0" xfId="6" applyFont="1"/>
    <xf numFmtId="3" fontId="9" fillId="0" borderId="0" xfId="6" applyNumberFormat="1" applyFont="1"/>
    <xf numFmtId="0" fontId="2" fillId="0" borderId="0" xfId="7" applyFont="1"/>
    <xf numFmtId="9" fontId="2" fillId="0" borderId="0" xfId="7" applyNumberFormat="1" applyFont="1"/>
    <xf numFmtId="3" fontId="2" fillId="0" borderId="0" xfId="7" applyNumberFormat="1" applyFont="1"/>
    <xf numFmtId="0" fontId="2" fillId="0" borderId="0" xfId="7" applyFont="1" applyAlignment="1">
      <alignment horizontal="center"/>
    </xf>
    <xf numFmtId="9" fontId="4" fillId="0" borderId="0" xfId="7" applyNumberFormat="1" applyFont="1"/>
    <xf numFmtId="3" fontId="4" fillId="0" borderId="0" xfId="7" applyNumberFormat="1" applyFont="1"/>
    <xf numFmtId="0" fontId="4" fillId="0" borderId="0" xfId="7" applyFont="1"/>
    <xf numFmtId="0" fontId="4" fillId="0" borderId="0" xfId="7" applyFont="1" applyAlignment="1">
      <alignment horizontal="center"/>
    </xf>
    <xf numFmtId="0" fontId="10" fillId="4" borderId="0" xfId="7" applyFont="1" applyFill="1" applyAlignment="1">
      <alignment horizontal="center"/>
    </xf>
    <xf numFmtId="0" fontId="10" fillId="4" borderId="0" xfId="7" applyFont="1" applyFill="1"/>
    <xf numFmtId="0" fontId="11" fillId="5" borderId="0" xfId="7" applyFont="1" applyFill="1"/>
    <xf numFmtId="0" fontId="9" fillId="0" borderId="0" xfId="7" applyFont="1"/>
    <xf numFmtId="3" fontId="9" fillId="0" borderId="0" xfId="7" applyNumberFormat="1" applyFont="1"/>
    <xf numFmtId="9" fontId="12" fillId="0" borderId="0" xfId="1" applyFont="1" applyAlignment="1">
      <alignment horizontal="right"/>
    </xf>
    <xf numFmtId="9" fontId="8" fillId="0" borderId="0" xfId="1" applyFont="1" applyAlignment="1">
      <alignment horizontal="right"/>
    </xf>
    <xf numFmtId="0" fontId="2" fillId="0" borderId="0" xfId="7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wrapText="1"/>
    </xf>
    <xf numFmtId="0" fontId="2" fillId="0" borderId="0" xfId="7" applyFont="1" applyAlignment="1">
      <alignment wrapText="1"/>
    </xf>
    <xf numFmtId="0" fontId="10" fillId="4" borderId="0" xfId="7" applyFont="1" applyFill="1" applyAlignment="1">
      <alignment horizontal="center" vertical="center"/>
    </xf>
    <xf numFmtId="0" fontId="11" fillId="5" borderId="0" xfId="6" applyFont="1" applyFill="1"/>
    <xf numFmtId="0" fontId="11" fillId="5" borderId="0" xfId="6" applyFont="1" applyFill="1" applyAlignment="1">
      <alignment horizontal="center" vertical="center"/>
    </xf>
    <xf numFmtId="0" fontId="9" fillId="0" borderId="0" xfId="6" applyFont="1" applyAlignment="1">
      <alignment vertical="center"/>
    </xf>
    <xf numFmtId="0" fontId="4" fillId="3" borderId="0" xfId="6" applyFont="1" applyFill="1" applyAlignment="1">
      <alignment horizontal="left" vertical="center"/>
    </xf>
    <xf numFmtId="0" fontId="13" fillId="3" borderId="0" xfId="6" applyFont="1" applyFill="1" applyAlignment="1">
      <alignment horizontal="right" vertical="center"/>
    </xf>
    <xf numFmtId="0" fontId="13" fillId="3" borderId="0" xfId="6" applyFont="1" applyFill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9" fillId="0" borderId="0" xfId="2" applyFont="1"/>
    <xf numFmtId="3" fontId="9" fillId="0" borderId="0" xfId="2" applyNumberFormat="1" applyFont="1"/>
    <xf numFmtId="0" fontId="9" fillId="0" borderId="0" xfId="2" applyFont="1" applyAlignment="1">
      <alignment horizontal="center"/>
    </xf>
    <xf numFmtId="0" fontId="10" fillId="6" borderId="0" xfId="2" applyFont="1" applyFill="1" applyAlignment="1">
      <alignment horizontal="center"/>
    </xf>
    <xf numFmtId="0" fontId="10" fillId="7" borderId="0" xfId="2" applyFont="1" applyFill="1" applyAlignment="1">
      <alignment horizontal="center"/>
    </xf>
    <xf numFmtId="0" fontId="10" fillId="7" borderId="0" xfId="2" applyFont="1" applyFill="1"/>
    <xf numFmtId="0" fontId="11" fillId="8" borderId="0" xfId="2" applyFont="1" applyFill="1"/>
    <xf numFmtId="0" fontId="9" fillId="0" borderId="0" xfId="6" applyFont="1" applyAlignment="1">
      <alignment horizontal="center"/>
    </xf>
    <xf numFmtId="0" fontId="10" fillId="9" borderId="0" xfId="6" applyFont="1" applyFill="1"/>
    <xf numFmtId="0" fontId="10" fillId="9" borderId="0" xfId="6" applyFont="1" applyFill="1" applyAlignment="1">
      <alignment horizontal="center"/>
    </xf>
    <xf numFmtId="0" fontId="10" fillId="4" borderId="0" xfId="6" applyFont="1" applyFill="1"/>
    <xf numFmtId="0" fontId="10" fillId="4" borderId="0" xfId="6" applyFont="1" applyFill="1" applyAlignment="1">
      <alignment horizontal="center"/>
    </xf>
    <xf numFmtId="3" fontId="9" fillId="2" borderId="0" xfId="6" applyNumberFormat="1" applyFont="1" applyFill="1"/>
    <xf numFmtId="0" fontId="10" fillId="4" borderId="0" xfId="6" applyFont="1" applyFill="1" applyAlignment="1">
      <alignment horizontal="left" wrapText="1"/>
    </xf>
    <xf numFmtId="0" fontId="10" fillId="4" borderId="0" xfId="6" applyFont="1" applyFill="1" applyAlignment="1">
      <alignment horizontal="left" wrapText="1"/>
    </xf>
    <xf numFmtId="0" fontId="4" fillId="3" borderId="0" xfId="6" applyFont="1" applyFill="1" applyAlignment="1">
      <alignment vertical="center"/>
    </xf>
    <xf numFmtId="0" fontId="4" fillId="3" borderId="0" xfId="6" applyFont="1" applyFill="1" applyAlignment="1">
      <alignment horizontal="center" vertical="center"/>
    </xf>
    <xf numFmtId="0" fontId="9" fillId="0" borderId="0" xfId="8" applyFont="1"/>
    <xf numFmtId="3" fontId="9" fillId="0" borderId="0" xfId="8" applyNumberFormat="1" applyFont="1"/>
    <xf numFmtId="0" fontId="9" fillId="0" borderId="0" xfId="8" applyFont="1" applyAlignment="1">
      <alignment horizontal="center"/>
    </xf>
    <xf numFmtId="0" fontId="10" fillId="4" borderId="0" xfId="8" applyFont="1" applyFill="1" applyAlignment="1">
      <alignment horizontal="center"/>
    </xf>
    <xf numFmtId="0" fontId="10" fillId="4" borderId="0" xfId="8" applyFont="1" applyFill="1"/>
    <xf numFmtId="0" fontId="11" fillId="5" borderId="0" xfId="8" applyFont="1" applyFill="1"/>
    <xf numFmtId="0" fontId="11" fillId="5" borderId="0" xfId="8" applyFont="1" applyFill="1" applyAlignment="1">
      <alignment horizontal="center" vertical="center"/>
    </xf>
    <xf numFmtId="0" fontId="4" fillId="3" borderId="0" xfId="8" applyFont="1" applyFill="1" applyAlignment="1">
      <alignment horizontal="left" vertical="center"/>
    </xf>
    <xf numFmtId="0" fontId="13" fillId="3" borderId="0" xfId="8" applyFont="1" applyFill="1" applyAlignment="1">
      <alignment horizontal="right" vertical="center"/>
    </xf>
    <xf numFmtId="0" fontId="13" fillId="3" borderId="0" xfId="8" applyFont="1" applyFill="1" applyAlignment="1">
      <alignment horizontal="center" vertical="center"/>
    </xf>
    <xf numFmtId="0" fontId="13" fillId="0" borderId="0" xfId="2" quotePrefix="1" applyFont="1" applyAlignment="1">
      <alignment horizontal="left"/>
    </xf>
    <xf numFmtId="0" fontId="12" fillId="0" borderId="0" xfId="2" applyFont="1"/>
    <xf numFmtId="0" fontId="8" fillId="0" borderId="0" xfId="2" applyFont="1"/>
    <xf numFmtId="0" fontId="13" fillId="0" borderId="0" xfId="2" applyFont="1" applyAlignment="1">
      <alignment horizontal="center"/>
    </xf>
    <xf numFmtId="3" fontId="13" fillId="0" borderId="0" xfId="8" applyNumberFormat="1" applyFont="1"/>
    <xf numFmtId="0" fontId="13" fillId="0" borderId="0" xfId="8" quotePrefix="1" applyFont="1" applyAlignment="1">
      <alignment horizontal="left" indent="1"/>
    </xf>
    <xf numFmtId="0" fontId="2" fillId="0" borderId="0" xfId="8" applyFont="1"/>
    <xf numFmtId="3" fontId="12" fillId="0" borderId="0" xfId="9" applyNumberFormat="1" applyFont="1" applyAlignment="1" applyProtection="1">
      <alignment vertical="top"/>
      <protection locked="0"/>
    </xf>
    <xf numFmtId="0" fontId="4" fillId="0" borderId="0" xfId="8" applyFont="1"/>
    <xf numFmtId="0" fontId="13" fillId="0" borderId="0" xfId="8" applyFont="1" applyAlignment="1">
      <alignment horizontal="center"/>
    </xf>
    <xf numFmtId="0" fontId="9" fillId="0" borderId="0" xfId="2" applyFont="1" applyAlignment="1">
      <alignment horizontal="left"/>
    </xf>
    <xf numFmtId="3" fontId="9" fillId="0" borderId="0" xfId="10" applyNumberFormat="1" applyFont="1" applyFill="1"/>
    <xf numFmtId="0" fontId="2" fillId="0" borderId="0" xfId="9" applyFont="1"/>
    <xf numFmtId="0" fontId="9" fillId="0" borderId="0" xfId="9" applyFont="1" applyAlignment="1">
      <alignment horizontal="center"/>
    </xf>
    <xf numFmtId="3" fontId="12" fillId="0" borderId="0" xfId="2" applyNumberFormat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3" fontId="8" fillId="0" borderId="0" xfId="2" applyNumberFormat="1" applyFont="1"/>
    <xf numFmtId="3" fontId="9" fillId="0" borderId="0" xfId="9" applyNumberFormat="1" applyFont="1"/>
    <xf numFmtId="3" fontId="13" fillId="0" borderId="0" xfId="10" applyNumberFormat="1" applyFont="1" applyFill="1"/>
    <xf numFmtId="0" fontId="4" fillId="0" borderId="0" xfId="9" applyFont="1"/>
    <xf numFmtId="0" fontId="13" fillId="0" borderId="0" xfId="9" applyFont="1" applyAlignment="1">
      <alignment horizontal="center"/>
    </xf>
    <xf numFmtId="3" fontId="13" fillId="0" borderId="0" xfId="9" applyNumberFormat="1" applyFont="1"/>
    <xf numFmtId="3" fontId="13" fillId="0" borderId="0" xfId="11" applyNumberFormat="1" applyFont="1" applyFill="1"/>
    <xf numFmtId="0" fontId="13" fillId="0" borderId="0" xfId="9" applyFont="1" applyAlignment="1">
      <alignment horizontal="left" indent="1"/>
    </xf>
    <xf numFmtId="0" fontId="9" fillId="0" borderId="0" xfId="9" applyFont="1"/>
    <xf numFmtId="0" fontId="13" fillId="0" borderId="0" xfId="9" applyFont="1"/>
    <xf numFmtId="0" fontId="13" fillId="0" borderId="0" xfId="2" applyFont="1"/>
    <xf numFmtId="0" fontId="13" fillId="0" borderId="0" xfId="8" applyFont="1"/>
    <xf numFmtId="3" fontId="9" fillId="0" borderId="0" xfId="11" applyNumberFormat="1" applyFont="1" applyFill="1"/>
    <xf numFmtId="3" fontId="13" fillId="0" borderId="0" xfId="2" applyNumberFormat="1" applyFont="1"/>
    <xf numFmtId="0" fontId="13" fillId="0" borderId="0" xfId="8" applyFont="1" applyAlignment="1">
      <alignment horizontal="left" indent="1"/>
    </xf>
    <xf numFmtId="0" fontId="10" fillId="0" borderId="0" xfId="8" applyFont="1"/>
    <xf numFmtId="0" fontId="11" fillId="0" borderId="0" xfId="8" applyFont="1"/>
    <xf numFmtId="0" fontId="9" fillId="0" borderId="0" xfId="8" applyFont="1" applyAlignment="1">
      <alignment vertical="center"/>
    </xf>
    <xf numFmtId="0" fontId="12" fillId="0" borderId="0" xfId="12" applyFont="1"/>
    <xf numFmtId="0" fontId="0" fillId="0" borderId="0" xfId="12" applyFont="1" applyAlignment="1">
      <alignment horizontal="left" wrapText="1"/>
    </xf>
    <xf numFmtId="3" fontId="13" fillId="2" borderId="17" xfId="12" applyNumberFormat="1" applyFont="1" applyFill="1" applyBorder="1" applyAlignment="1">
      <alignment vertical="center" wrapText="1"/>
    </xf>
    <xf numFmtId="0" fontId="13" fillId="2" borderId="17" xfId="12" applyFont="1" applyFill="1" applyBorder="1" applyAlignment="1">
      <alignment vertical="center"/>
    </xf>
    <xf numFmtId="4" fontId="9" fillId="0" borderId="15" xfId="12" applyNumberFormat="1" applyFont="1" applyBorder="1" applyAlignment="1">
      <alignment vertical="center"/>
    </xf>
    <xf numFmtId="0" fontId="9" fillId="0" borderId="18" xfId="12" applyFont="1" applyBorder="1" applyAlignment="1">
      <alignment horizontal="left" vertical="center"/>
    </xf>
    <xf numFmtId="3" fontId="9" fillId="0" borderId="17" xfId="12" applyNumberFormat="1" applyFont="1" applyBorder="1" applyAlignment="1">
      <alignment vertical="center"/>
    </xf>
    <xf numFmtId="0" fontId="9" fillId="0" borderId="18" xfId="12" applyFont="1" applyBorder="1" applyAlignment="1">
      <alignment horizontal="left" vertical="center" indent="1"/>
    </xf>
    <xf numFmtId="0" fontId="2" fillId="0" borderId="19" xfId="12" applyFont="1" applyBorder="1" applyAlignment="1">
      <alignment horizontal="left"/>
    </xf>
    <xf numFmtId="3" fontId="9" fillId="0" borderId="17" xfId="12" applyNumberFormat="1" applyFont="1" applyBorder="1" applyAlignment="1">
      <alignment vertical="center" wrapText="1"/>
    </xf>
    <xf numFmtId="0" fontId="9" fillId="0" borderId="20" xfId="12" applyFont="1" applyBorder="1" applyAlignment="1">
      <alignment horizontal="left" vertical="center" wrapText="1" indent="1"/>
    </xf>
    <xf numFmtId="0" fontId="2" fillId="0" borderId="19" xfId="12" applyFont="1" applyBorder="1" applyAlignment="1">
      <alignment horizontal="left" vertical="center"/>
    </xf>
    <xf numFmtId="3" fontId="13" fillId="0" borderId="17" xfId="12" applyNumberFormat="1" applyFont="1" applyBorder="1" applyAlignment="1">
      <alignment vertical="center" wrapText="1"/>
    </xf>
    <xf numFmtId="0" fontId="13" fillId="0" borderId="18" xfId="12" applyFont="1" applyBorder="1" applyAlignment="1">
      <alignment vertical="center"/>
    </xf>
    <xf numFmtId="0" fontId="13" fillId="0" borderId="19" xfId="12" applyFont="1" applyBorder="1" applyAlignment="1">
      <alignment vertical="center"/>
    </xf>
    <xf numFmtId="4" fontId="9" fillId="0" borderId="18" xfId="12" applyNumberFormat="1" applyFont="1" applyBorder="1" applyAlignment="1">
      <alignment vertical="center" wrapText="1"/>
    </xf>
    <xf numFmtId="0" fontId="9" fillId="0" borderId="18" xfId="12" applyFont="1" applyBorder="1" applyAlignment="1">
      <alignment horizontal="left" vertical="center" wrapText="1"/>
    </xf>
    <xf numFmtId="0" fontId="9" fillId="0" borderId="19" xfId="12" applyFont="1" applyBorder="1" applyAlignment="1">
      <alignment horizontal="left" vertical="center"/>
    </xf>
    <xf numFmtId="0" fontId="12" fillId="0" borderId="19" xfId="12" applyFont="1" applyBorder="1"/>
    <xf numFmtId="0" fontId="2" fillId="0" borderId="18" xfId="12" applyFont="1" applyBorder="1" applyAlignment="1">
      <alignment horizontal="left" vertical="center" indent="1"/>
    </xf>
    <xf numFmtId="0" fontId="2" fillId="0" borderId="19" xfId="12" applyFont="1" applyBorder="1" applyAlignment="1">
      <alignment vertical="center"/>
    </xf>
    <xf numFmtId="0" fontId="13" fillId="2" borderId="19" xfId="12" applyFont="1" applyFill="1" applyBorder="1" applyAlignment="1">
      <alignment vertical="center"/>
    </xf>
    <xf numFmtId="0" fontId="8" fillId="0" borderId="0" xfId="12" applyFont="1"/>
    <xf numFmtId="0" fontId="13" fillId="2" borderId="17" xfId="12" applyFont="1" applyFill="1" applyBorder="1" applyAlignment="1">
      <alignment horizontal="center" vertical="center" wrapText="1"/>
    </xf>
    <xf numFmtId="0" fontId="13" fillId="2" borderId="20" xfId="12" applyFont="1" applyFill="1" applyBorder="1" applyAlignment="1">
      <alignment horizontal="center" vertical="center"/>
    </xf>
    <xf numFmtId="0" fontId="13" fillId="2" borderId="19" xfId="12" applyFont="1" applyFill="1" applyBorder="1" applyAlignment="1">
      <alignment horizontal="center" vertical="center"/>
    </xf>
    <xf numFmtId="0" fontId="8" fillId="2" borderId="9" xfId="12" applyFont="1" applyFill="1" applyBorder="1" applyAlignment="1">
      <alignment horizontal="center" vertical="center"/>
    </xf>
    <xf numFmtId="0" fontId="8" fillId="2" borderId="10" xfId="12" applyFont="1" applyFill="1" applyBorder="1" applyAlignment="1">
      <alignment horizontal="center" vertical="center"/>
    </xf>
    <xf numFmtId="0" fontId="8" fillId="2" borderId="11" xfId="12" applyFont="1" applyFill="1" applyBorder="1" applyAlignment="1">
      <alignment horizontal="center" vertical="center"/>
    </xf>
    <xf numFmtId="0" fontId="12" fillId="0" borderId="0" xfId="12" applyFont="1" applyAlignment="1">
      <alignment vertical="center"/>
    </xf>
    <xf numFmtId="0" fontId="8" fillId="2" borderId="12" xfId="12" applyFont="1" applyFill="1" applyBorder="1" applyAlignment="1">
      <alignment horizontal="center" vertical="center"/>
    </xf>
    <xf numFmtId="0" fontId="8" fillId="2" borderId="0" xfId="12" applyFont="1" applyFill="1" applyAlignment="1">
      <alignment horizontal="center" vertical="center"/>
    </xf>
    <xf numFmtId="0" fontId="8" fillId="2" borderId="13" xfId="12" applyFont="1" applyFill="1" applyBorder="1" applyAlignment="1">
      <alignment horizontal="center" vertical="center"/>
    </xf>
    <xf numFmtId="0" fontId="8" fillId="2" borderId="14" xfId="12" applyFont="1" applyFill="1" applyBorder="1" applyAlignment="1">
      <alignment horizontal="center" vertical="center"/>
    </xf>
    <xf numFmtId="0" fontId="8" fillId="2" borderId="15" xfId="12" applyFont="1" applyFill="1" applyBorder="1" applyAlignment="1">
      <alignment horizontal="center" vertical="center"/>
    </xf>
    <xf numFmtId="0" fontId="8" fillId="2" borderId="16" xfId="12" applyFont="1" applyFill="1" applyBorder="1" applyAlignment="1">
      <alignment horizontal="center" vertical="center"/>
    </xf>
    <xf numFmtId="4" fontId="9" fillId="0" borderId="18" xfId="12" applyNumberFormat="1" applyFont="1" applyBorder="1" applyAlignment="1">
      <alignment vertical="center"/>
    </xf>
    <xf numFmtId="0" fontId="9" fillId="0" borderId="18" xfId="12" applyFont="1" applyBorder="1" applyAlignment="1">
      <alignment vertical="center"/>
    </xf>
    <xf numFmtId="0" fontId="12" fillId="0" borderId="18" xfId="12" applyFont="1" applyBorder="1"/>
    <xf numFmtId="3" fontId="2" fillId="0" borderId="17" xfId="12" applyNumberFormat="1" applyFont="1" applyBorder="1" applyAlignment="1">
      <alignment vertical="center"/>
    </xf>
    <xf numFmtId="0" fontId="2" fillId="0" borderId="20" xfId="12" applyFont="1" applyBorder="1" applyAlignment="1">
      <alignment horizontal="left" vertical="center" indent="1"/>
    </xf>
    <xf numFmtId="49" fontId="2" fillId="0" borderId="19" xfId="12" applyNumberFormat="1" applyFont="1" applyBorder="1"/>
    <xf numFmtId="3" fontId="2" fillId="0" borderId="17" xfId="12" applyNumberFormat="1" applyFont="1" applyBorder="1" applyAlignment="1">
      <alignment vertical="center" wrapText="1"/>
    </xf>
    <xf numFmtId="0" fontId="2" fillId="0" borderId="20" xfId="12" applyFont="1" applyBorder="1" applyAlignment="1">
      <alignment horizontal="left" vertical="center" wrapText="1" indent="1"/>
    </xf>
    <xf numFmtId="3" fontId="4" fillId="0" borderId="17" xfId="12" applyNumberFormat="1" applyFont="1" applyBorder="1" applyAlignment="1">
      <alignment vertical="center" wrapText="1"/>
    </xf>
    <xf numFmtId="0" fontId="4" fillId="0" borderId="20" xfId="12" applyFont="1" applyBorder="1" applyAlignment="1">
      <alignment vertical="center"/>
    </xf>
    <xf numFmtId="0" fontId="4" fillId="0" borderId="19" xfId="12" applyFont="1" applyBorder="1" applyAlignment="1">
      <alignment vertical="center"/>
    </xf>
    <xf numFmtId="4" fontId="2" fillId="0" borderId="18" xfId="12" applyNumberFormat="1" applyFont="1" applyBorder="1" applyAlignment="1">
      <alignment vertical="center"/>
    </xf>
    <xf numFmtId="0" fontId="2" fillId="0" borderId="18" xfId="12" applyFont="1" applyBorder="1" applyAlignment="1">
      <alignment vertical="center"/>
    </xf>
    <xf numFmtId="0" fontId="2" fillId="0" borderId="18" xfId="12" applyFont="1" applyBorder="1"/>
    <xf numFmtId="49" fontId="2" fillId="0" borderId="19" xfId="12" applyNumberFormat="1" applyFont="1" applyBorder="1" applyAlignment="1">
      <alignment vertical="center"/>
    </xf>
    <xf numFmtId="0" fontId="13" fillId="0" borderId="20" xfId="12" applyFont="1" applyBorder="1" applyAlignment="1">
      <alignment vertical="center"/>
    </xf>
    <xf numFmtId="4" fontId="13" fillId="0" borderId="18" xfId="12" applyNumberFormat="1" applyFont="1" applyBorder="1" applyAlignment="1">
      <alignment vertical="center"/>
    </xf>
    <xf numFmtId="3" fontId="13" fillId="2" borderId="17" xfId="12" applyNumberFormat="1" applyFont="1" applyFill="1" applyBorder="1" applyAlignment="1">
      <alignment vertical="center"/>
    </xf>
    <xf numFmtId="0" fontId="13" fillId="2" borderId="11" xfId="12" applyFont="1" applyFill="1" applyBorder="1" applyAlignment="1">
      <alignment vertical="center"/>
    </xf>
    <xf numFmtId="0" fontId="8" fillId="2" borderId="20" xfId="12" applyFont="1" applyFill="1" applyBorder="1" applyAlignment="1">
      <alignment horizontal="center" vertical="center"/>
    </xf>
    <xf numFmtId="0" fontId="8" fillId="2" borderId="19" xfId="12" applyFont="1" applyFill="1" applyBorder="1" applyAlignment="1">
      <alignment horizontal="center" vertical="center"/>
    </xf>
    <xf numFmtId="0" fontId="12" fillId="0" borderId="0" xfId="12" applyFont="1" applyAlignment="1">
      <alignment horizontal="center" vertical="center"/>
    </xf>
    <xf numFmtId="0" fontId="4" fillId="2" borderId="12" xfId="12" applyFont="1" applyFill="1" applyBorder="1" applyAlignment="1" applyProtection="1">
      <alignment horizontal="center" vertical="center" wrapText="1"/>
      <protection locked="0"/>
    </xf>
    <xf numFmtId="0" fontId="4" fillId="2" borderId="0" xfId="12" applyFont="1" applyFill="1" applyAlignment="1" applyProtection="1">
      <alignment horizontal="center" vertical="center" wrapText="1"/>
      <protection locked="0"/>
    </xf>
    <xf numFmtId="0" fontId="4" fillId="2" borderId="13" xfId="12" applyFont="1" applyFill="1" applyBorder="1" applyAlignment="1" applyProtection="1">
      <alignment horizontal="center" vertical="center" wrapText="1"/>
      <protection locked="0"/>
    </xf>
    <xf numFmtId="0" fontId="4" fillId="2" borderId="14" xfId="12" applyFont="1" applyFill="1" applyBorder="1" applyAlignment="1" applyProtection="1">
      <alignment horizontal="center" vertical="center" wrapText="1"/>
      <protection locked="0"/>
    </xf>
    <xf numFmtId="0" fontId="4" fillId="2" borderId="15" xfId="12" applyFont="1" applyFill="1" applyBorder="1" applyAlignment="1" applyProtection="1">
      <alignment horizontal="center" vertical="center" wrapText="1"/>
      <protection locked="0"/>
    </xf>
    <xf numFmtId="0" fontId="4" fillId="2" borderId="16" xfId="12" applyFont="1" applyFill="1" applyBorder="1" applyAlignment="1" applyProtection="1">
      <alignment horizontal="center" vertical="center" wrapText="1"/>
      <protection locked="0"/>
    </xf>
    <xf numFmtId="3" fontId="9" fillId="0" borderId="20" xfId="12" applyNumberFormat="1" applyFont="1" applyBorder="1" applyAlignment="1">
      <alignment vertical="center" wrapText="1"/>
    </xf>
    <xf numFmtId="0" fontId="2" fillId="0" borderId="17" xfId="12" applyFont="1" applyBorder="1" applyAlignment="1">
      <alignment horizontal="left" vertical="center" indent="1"/>
    </xf>
    <xf numFmtId="0" fontId="4" fillId="2" borderId="17" xfId="8" applyFont="1" applyFill="1" applyBorder="1" applyAlignment="1">
      <alignment horizontal="center" vertical="center"/>
    </xf>
    <xf numFmtId="0" fontId="13" fillId="2" borderId="16" xfId="12" applyFont="1" applyFill="1" applyBorder="1" applyAlignment="1">
      <alignment horizontal="center" vertical="center"/>
    </xf>
    <xf numFmtId="0" fontId="8" fillId="2" borderId="17" xfId="12" applyFont="1" applyFill="1" applyBorder="1" applyAlignment="1">
      <alignment horizontal="center" vertical="center"/>
    </xf>
    <xf numFmtId="4" fontId="9" fillId="0" borderId="0" xfId="8" applyNumberFormat="1" applyFont="1"/>
    <xf numFmtId="4" fontId="9" fillId="0" borderId="0" xfId="12" applyNumberFormat="1" applyFont="1" applyAlignment="1">
      <alignment horizontal="right" vertical="center" indent="1"/>
    </xf>
    <xf numFmtId="0" fontId="9" fillId="0" borderId="0" xfId="12" applyFont="1" applyAlignment="1">
      <alignment horizontal="left" vertical="center"/>
    </xf>
    <xf numFmtId="4" fontId="9" fillId="0" borderId="15" xfId="12" applyNumberFormat="1" applyFont="1" applyBorder="1" applyAlignment="1">
      <alignment horizontal="right" vertical="center" wrapText="1" indent="1"/>
    </xf>
    <xf numFmtId="0" fontId="2" fillId="0" borderId="15" xfId="12" applyFont="1" applyBorder="1" applyAlignment="1">
      <alignment horizontal="left" vertical="center" indent="1"/>
    </xf>
    <xf numFmtId="0" fontId="13" fillId="2" borderId="19" xfId="12" applyFont="1" applyFill="1" applyBorder="1" applyAlignment="1">
      <alignment horizontal="center" vertical="center"/>
    </xf>
    <xf numFmtId="0" fontId="10" fillId="4" borderId="0" xfId="8" applyFont="1" applyFill="1" applyAlignment="1">
      <alignment horizontal="center" vertical="center"/>
    </xf>
    <xf numFmtId="0" fontId="11" fillId="3" borderId="0" xfId="8" applyFont="1" applyFill="1"/>
    <xf numFmtId="0" fontId="13" fillId="3" borderId="0" xfId="8" applyFont="1" applyFill="1"/>
    <xf numFmtId="0" fontId="13" fillId="3" borderId="0" xfId="8" applyFont="1" applyFill="1" applyAlignment="1">
      <alignment horizontal="center"/>
    </xf>
    <xf numFmtId="0" fontId="13" fillId="3" borderId="0" xfId="8" applyFont="1" applyFill="1" applyAlignment="1">
      <alignment vertical="center"/>
    </xf>
  </cellXfs>
  <cellStyles count="13">
    <cellStyle name="Hipervínculo" xfId="5" builtinId="8"/>
    <cellStyle name="Hipervínculo 2" xfId="4" xr:uid="{2955BBFA-CB2E-40DC-85FE-0EF2E3F1E01A}"/>
    <cellStyle name="Millares 11" xfId="10" xr:uid="{6464510F-CEB9-43F0-A80C-6B65895C2467}"/>
    <cellStyle name="Millares 3 14" xfId="11" xr:uid="{EB00FBA9-9114-45A1-8C91-222FD977D87F}"/>
    <cellStyle name="Normal" xfId="0" builtinId="0"/>
    <cellStyle name="Normal 2 2" xfId="3" xr:uid="{935791A7-8D86-44A1-A35B-45459C906433}"/>
    <cellStyle name="Normal 2 3 4" xfId="8" xr:uid="{6AA100E3-F635-4620-A2BF-E5C92D709611}"/>
    <cellStyle name="Normal 2 31" xfId="9" xr:uid="{63F02C0E-290E-49D4-A722-C3D4B5C805CF}"/>
    <cellStyle name="Normal 26" xfId="2" xr:uid="{EFD9A1C9-05E3-44BF-86F5-9CB6B32905E1}"/>
    <cellStyle name="Normal 3 15" xfId="6" xr:uid="{9B4A146C-EE81-471A-A40C-EC47012531B3}"/>
    <cellStyle name="Normal 3 2 2 4" xfId="12" xr:uid="{AE5D679A-D3E3-4785-9C63-8B53261BA1F7}"/>
    <cellStyle name="Normal 3 3 3" xfId="7" xr:uid="{FA4092A5-C31D-4C12-BE3A-7B68B820679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982599</xdr:colOff>
      <xdr:row>47</xdr:row>
      <xdr:rowOff>0</xdr:rowOff>
    </xdr:from>
    <xdr:to>
      <xdr:col>1</xdr:col>
      <xdr:colOff>2536871</xdr:colOff>
      <xdr:row>52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65A9DD6-6390-4C6D-AF47-616C16828653}"/>
            </a:ext>
          </a:extLst>
        </xdr:cNvPr>
        <xdr:cNvSpPr txBox="1"/>
      </xdr:nvSpPr>
      <xdr:spPr>
        <a:xfrm>
          <a:off x="1676019" y="608838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3044871</xdr:colOff>
      <xdr:row>47</xdr:row>
      <xdr:rowOff>0</xdr:rowOff>
    </xdr:from>
    <xdr:to>
      <xdr:col>1</xdr:col>
      <xdr:colOff>4872102</xdr:colOff>
      <xdr:row>52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C1B8926-DF44-427E-98DF-FD8CEA10044F}"/>
            </a:ext>
          </a:extLst>
        </xdr:cNvPr>
        <xdr:cNvSpPr txBox="1"/>
      </xdr:nvSpPr>
      <xdr:spPr>
        <a:xfrm>
          <a:off x="1673271" y="6088380"/>
          <a:ext cx="605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2535174</xdr:colOff>
      <xdr:row>216</xdr:row>
      <xdr:rowOff>0</xdr:rowOff>
    </xdr:from>
    <xdr:to>
      <xdr:col>1</xdr:col>
      <xdr:colOff>4089446</xdr:colOff>
      <xdr:row>221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FCE2EB5-4627-4C4E-85F8-DD8216500886}"/>
            </a:ext>
          </a:extLst>
        </xdr:cNvPr>
        <xdr:cNvSpPr txBox="1"/>
      </xdr:nvSpPr>
      <xdr:spPr>
        <a:xfrm>
          <a:off x="1186434" y="2798064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4597446</xdr:colOff>
      <xdr:row>216</xdr:row>
      <xdr:rowOff>0</xdr:rowOff>
    </xdr:from>
    <xdr:to>
      <xdr:col>2</xdr:col>
      <xdr:colOff>627127</xdr:colOff>
      <xdr:row>221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57ABD21-9E7D-469B-9578-F1727949D7F2}"/>
            </a:ext>
          </a:extLst>
        </xdr:cNvPr>
        <xdr:cNvSpPr txBox="1"/>
      </xdr:nvSpPr>
      <xdr:spPr>
        <a:xfrm>
          <a:off x="1191306" y="27980640"/>
          <a:ext cx="59406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306324</xdr:colOff>
      <xdr:row>175</xdr:row>
      <xdr:rowOff>0</xdr:rowOff>
    </xdr:from>
    <xdr:to>
      <xdr:col>4</xdr:col>
      <xdr:colOff>679496</xdr:colOff>
      <xdr:row>180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19CF51-D346-4750-9605-0F674E52886B}"/>
            </a:ext>
          </a:extLst>
        </xdr:cNvPr>
        <xdr:cNvSpPr txBox="1"/>
      </xdr:nvSpPr>
      <xdr:spPr>
        <a:xfrm>
          <a:off x="2089404" y="22669500"/>
          <a:ext cx="88371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4</xdr:col>
      <xdr:colOff>1187496</xdr:colOff>
      <xdr:row>175</xdr:row>
      <xdr:rowOff>0</xdr:rowOff>
    </xdr:from>
    <xdr:to>
      <xdr:col>6</xdr:col>
      <xdr:colOff>214377</xdr:colOff>
      <xdr:row>180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A7123DA-6BCF-482A-8BDE-2456A5C3153C}"/>
            </a:ext>
          </a:extLst>
        </xdr:cNvPr>
        <xdr:cNvSpPr txBox="1"/>
      </xdr:nvSpPr>
      <xdr:spPr>
        <a:xfrm>
          <a:off x="2970576" y="22669500"/>
          <a:ext cx="80996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1604899</xdr:colOff>
      <xdr:row>33</xdr:row>
      <xdr:rowOff>0</xdr:rowOff>
    </xdr:from>
    <xdr:to>
      <xdr:col>1</xdr:col>
      <xdr:colOff>3159171</xdr:colOff>
      <xdr:row>38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4F5C5C-ACEB-4383-A576-485527B71B87}"/>
            </a:ext>
          </a:extLst>
        </xdr:cNvPr>
        <xdr:cNvSpPr txBox="1"/>
      </xdr:nvSpPr>
      <xdr:spPr>
        <a:xfrm>
          <a:off x="1185799" y="427482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314371</xdr:colOff>
      <xdr:row>33</xdr:row>
      <xdr:rowOff>0</xdr:rowOff>
    </xdr:from>
    <xdr:to>
      <xdr:col>3</xdr:col>
      <xdr:colOff>541402</xdr:colOff>
      <xdr:row>38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0E1243A-8922-4303-A26B-724A0EB4EBF6}"/>
            </a:ext>
          </a:extLst>
        </xdr:cNvPr>
        <xdr:cNvSpPr txBox="1"/>
      </xdr:nvSpPr>
      <xdr:spPr>
        <a:xfrm>
          <a:off x="1503091" y="4274820"/>
          <a:ext cx="82139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1871599</xdr:colOff>
      <xdr:row>143</xdr:row>
      <xdr:rowOff>0</xdr:rowOff>
    </xdr:from>
    <xdr:to>
      <xdr:col>1</xdr:col>
      <xdr:colOff>3425871</xdr:colOff>
      <xdr:row>148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3C6A3D0-61DA-41BC-8632-DFD5584CFF66}"/>
            </a:ext>
          </a:extLst>
        </xdr:cNvPr>
        <xdr:cNvSpPr txBox="1"/>
      </xdr:nvSpPr>
      <xdr:spPr>
        <a:xfrm>
          <a:off x="1185799" y="1852422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3933871</xdr:colOff>
      <xdr:row>143</xdr:row>
      <xdr:rowOff>0</xdr:rowOff>
    </xdr:from>
    <xdr:to>
      <xdr:col>3</xdr:col>
      <xdr:colOff>262002</xdr:colOff>
      <xdr:row>148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54632EA-16AC-4411-B768-940A18FFB8B6}"/>
            </a:ext>
          </a:extLst>
        </xdr:cNvPr>
        <xdr:cNvSpPr txBox="1"/>
      </xdr:nvSpPr>
      <xdr:spPr>
        <a:xfrm>
          <a:off x="1190671" y="18524220"/>
          <a:ext cx="85441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757174</xdr:colOff>
      <xdr:row>25</xdr:row>
      <xdr:rowOff>0</xdr:rowOff>
    </xdr:from>
    <xdr:to>
      <xdr:col>1</xdr:col>
      <xdr:colOff>2311446</xdr:colOff>
      <xdr:row>30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2F6B49-45B3-4E84-B2B8-0AEB27E9A41D}"/>
            </a:ext>
          </a:extLst>
        </xdr:cNvPr>
        <xdr:cNvSpPr txBox="1"/>
      </xdr:nvSpPr>
      <xdr:spPr>
        <a:xfrm>
          <a:off x="1496314" y="323850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2819446</xdr:colOff>
      <xdr:row>25</xdr:row>
      <xdr:rowOff>0</xdr:rowOff>
    </xdr:from>
    <xdr:to>
      <xdr:col>2</xdr:col>
      <xdr:colOff>239777</xdr:colOff>
      <xdr:row>30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17607A-FFA9-44E7-AAC6-68F6E61CDBC5}"/>
            </a:ext>
          </a:extLst>
        </xdr:cNvPr>
        <xdr:cNvSpPr txBox="1"/>
      </xdr:nvSpPr>
      <xdr:spPr>
        <a:xfrm>
          <a:off x="1493566" y="3238500"/>
          <a:ext cx="23973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712724</xdr:colOff>
      <xdr:row>44</xdr:row>
      <xdr:rowOff>0</xdr:rowOff>
    </xdr:from>
    <xdr:to>
      <xdr:col>1</xdr:col>
      <xdr:colOff>2266996</xdr:colOff>
      <xdr:row>49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0C548C8-A405-4539-BD4E-CBB1B0587E00}"/>
            </a:ext>
          </a:extLst>
        </xdr:cNvPr>
        <xdr:cNvSpPr txBox="1"/>
      </xdr:nvSpPr>
      <xdr:spPr>
        <a:xfrm>
          <a:off x="1459484" y="5699760"/>
          <a:ext cx="3027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2774996</xdr:colOff>
      <xdr:row>44</xdr:row>
      <xdr:rowOff>0</xdr:rowOff>
    </xdr:from>
    <xdr:to>
      <xdr:col>2</xdr:col>
      <xdr:colOff>265177</xdr:colOff>
      <xdr:row>49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3F1D333-930E-4FEF-A394-6A042606374B}"/>
            </a:ext>
          </a:extLst>
        </xdr:cNvPr>
        <xdr:cNvSpPr txBox="1"/>
      </xdr:nvSpPr>
      <xdr:spPr>
        <a:xfrm>
          <a:off x="1494836" y="5699760"/>
          <a:ext cx="26386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4639493</xdr:colOff>
      <xdr:row>60</xdr:row>
      <xdr:rowOff>111478</xdr:rowOff>
    </xdr:from>
    <xdr:to>
      <xdr:col>3</xdr:col>
      <xdr:colOff>302377</xdr:colOff>
      <xdr:row>66</xdr:row>
      <xdr:rowOff>31396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3CAAC3-0BB1-4E30-BBC6-C96A73053F52}"/>
            </a:ext>
          </a:extLst>
        </xdr:cNvPr>
        <xdr:cNvSpPr txBox="1"/>
      </xdr:nvSpPr>
      <xdr:spPr>
        <a:xfrm>
          <a:off x="1187633" y="7883878"/>
          <a:ext cx="897824" cy="6971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3</xdr:col>
      <xdr:colOff>810377</xdr:colOff>
      <xdr:row>60</xdr:row>
      <xdr:rowOff>111478</xdr:rowOff>
    </xdr:from>
    <xdr:to>
      <xdr:col>5</xdr:col>
      <xdr:colOff>422163</xdr:colOff>
      <xdr:row>66</xdr:row>
      <xdr:rowOff>31396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5ED6304-F222-4098-9D75-A21DD9D057CD}"/>
            </a:ext>
          </a:extLst>
        </xdr:cNvPr>
        <xdr:cNvSpPr txBox="1"/>
      </xdr:nvSpPr>
      <xdr:spPr>
        <a:xfrm>
          <a:off x="2380097" y="7883878"/>
          <a:ext cx="1013866" cy="6971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E219-45FF-44D2-AC85-7B4BC18FA8E8}">
  <sheetPr>
    <tabColor rgb="FF0070C0"/>
    <pageSetUpPr fitToPage="1"/>
  </sheetPr>
  <dimension ref="A1:D45"/>
  <sheetViews>
    <sheetView tabSelected="1" zoomScaleNormal="100" zoomScaleSheetLayoutView="100" workbookViewId="0">
      <pane ySplit="5" topLeftCell="A18" activePane="bottomLeft" state="frozen"/>
      <selection activeCell="A45" sqref="A45:D45"/>
      <selection pane="bottomLeft" activeCell="A45" sqref="A45:D45"/>
    </sheetView>
  </sheetViews>
  <sheetFormatPr baseColWidth="10" defaultColWidth="12.21875" defaultRowHeight="10.199999999999999" x14ac:dyDescent="0.2"/>
  <cols>
    <col min="1" max="1" width="13.88671875" style="1" customWidth="1"/>
    <col min="2" max="2" width="70.21875" style="1" bestFit="1" customWidth="1"/>
    <col min="3" max="3" width="11.109375" style="1" customWidth="1"/>
    <col min="4" max="16384" width="12.21875" style="1"/>
  </cols>
  <sheetData>
    <row r="1" spans="1:4" ht="14.55" customHeight="1" x14ac:dyDescent="0.2">
      <c r="A1" s="27" t="s">
        <v>69</v>
      </c>
      <c r="B1" s="26"/>
      <c r="C1" s="25" t="s">
        <v>68</v>
      </c>
      <c r="D1" s="24">
        <v>2025</v>
      </c>
    </row>
    <row r="2" spans="1:4" ht="14.55" customHeight="1" x14ac:dyDescent="0.2">
      <c r="A2" s="23" t="s">
        <v>67</v>
      </c>
      <c r="B2" s="22"/>
      <c r="C2" s="21" t="s">
        <v>66</v>
      </c>
      <c r="D2" s="20" t="s">
        <v>65</v>
      </c>
    </row>
    <row r="3" spans="1:4" ht="14.55" customHeight="1" x14ac:dyDescent="0.2">
      <c r="A3" s="23" t="s">
        <v>64</v>
      </c>
      <c r="B3" s="22"/>
      <c r="C3" s="21" t="s">
        <v>63</v>
      </c>
      <c r="D3" s="20" t="s">
        <v>62</v>
      </c>
    </row>
    <row r="4" spans="1:4" ht="16.2" customHeight="1" x14ac:dyDescent="0.2">
      <c r="A4" s="19" t="s">
        <v>61</v>
      </c>
      <c r="B4" s="18"/>
      <c r="C4" s="17"/>
      <c r="D4" s="16"/>
    </row>
    <row r="5" spans="1:4" ht="15" customHeight="1" x14ac:dyDescent="0.2">
      <c r="A5" s="15" t="s">
        <v>60</v>
      </c>
      <c r="B5" s="14" t="s">
        <v>59</v>
      </c>
    </row>
    <row r="6" spans="1:4" x14ac:dyDescent="0.2">
      <c r="A6" s="13"/>
      <c r="B6" s="12"/>
    </row>
    <row r="7" spans="1:4" x14ac:dyDescent="0.2">
      <c r="A7" s="6"/>
      <c r="B7" s="8" t="s">
        <v>58</v>
      </c>
    </row>
    <row r="8" spans="1:4" x14ac:dyDescent="0.2">
      <c r="A8" s="6"/>
      <c r="B8" s="8"/>
    </row>
    <row r="9" spans="1:4" x14ac:dyDescent="0.2">
      <c r="A9" s="6"/>
      <c r="B9" s="11" t="s">
        <v>57</v>
      </c>
    </row>
    <row r="10" spans="1:4" x14ac:dyDescent="0.2">
      <c r="A10" s="10" t="s">
        <v>56</v>
      </c>
      <c r="B10" s="7" t="s">
        <v>55</v>
      </c>
    </row>
    <row r="11" spans="1:4" x14ac:dyDescent="0.2">
      <c r="A11" s="10" t="s">
        <v>54</v>
      </c>
      <c r="B11" s="7" t="s">
        <v>53</v>
      </c>
    </row>
    <row r="12" spans="1:4" x14ac:dyDescent="0.2">
      <c r="A12" s="10" t="s">
        <v>52</v>
      </c>
      <c r="B12" s="7" t="s">
        <v>51</v>
      </c>
    </row>
    <row r="13" spans="1:4" x14ac:dyDescent="0.2">
      <c r="A13" s="10" t="s">
        <v>50</v>
      </c>
      <c r="B13" s="7" t="s">
        <v>49</v>
      </c>
    </row>
    <row r="14" spans="1:4" x14ac:dyDescent="0.2">
      <c r="A14" s="10" t="s">
        <v>48</v>
      </c>
      <c r="B14" s="7" t="s">
        <v>47</v>
      </c>
    </row>
    <row r="15" spans="1:4" x14ac:dyDescent="0.2">
      <c r="A15" s="10" t="s">
        <v>46</v>
      </c>
      <c r="B15" s="7" t="s">
        <v>45</v>
      </c>
    </row>
    <row r="16" spans="1:4" x14ac:dyDescent="0.2">
      <c r="A16" s="10" t="s">
        <v>44</v>
      </c>
      <c r="B16" s="7" t="s">
        <v>43</v>
      </c>
    </row>
    <row r="17" spans="1:2" x14ac:dyDescent="0.2">
      <c r="A17" s="10" t="s">
        <v>42</v>
      </c>
      <c r="B17" s="7" t="s">
        <v>41</v>
      </c>
    </row>
    <row r="18" spans="1:2" x14ac:dyDescent="0.2">
      <c r="A18" s="10" t="s">
        <v>40</v>
      </c>
      <c r="B18" s="7" t="s">
        <v>39</v>
      </c>
    </row>
    <row r="19" spans="1:2" x14ac:dyDescent="0.2">
      <c r="A19" s="10" t="s">
        <v>38</v>
      </c>
      <c r="B19" s="7" t="s">
        <v>37</v>
      </c>
    </row>
    <row r="20" spans="1:2" x14ac:dyDescent="0.2">
      <c r="A20" s="10" t="s">
        <v>36</v>
      </c>
      <c r="B20" s="7" t="s">
        <v>35</v>
      </c>
    </row>
    <row r="21" spans="1:2" x14ac:dyDescent="0.2">
      <c r="A21" s="10" t="s">
        <v>34</v>
      </c>
      <c r="B21" s="7" t="s">
        <v>33</v>
      </c>
    </row>
    <row r="22" spans="1:2" x14ac:dyDescent="0.2">
      <c r="A22" s="10" t="s">
        <v>32</v>
      </c>
      <c r="B22" s="7" t="s">
        <v>31</v>
      </c>
    </row>
    <row r="23" spans="1:2" x14ac:dyDescent="0.2">
      <c r="A23" s="10" t="s">
        <v>30</v>
      </c>
      <c r="B23" s="7" t="s">
        <v>29</v>
      </c>
    </row>
    <row r="24" spans="1:2" x14ac:dyDescent="0.2">
      <c r="A24" s="10" t="s">
        <v>28</v>
      </c>
      <c r="B24" s="7" t="s">
        <v>27</v>
      </c>
    </row>
    <row r="25" spans="1:2" x14ac:dyDescent="0.2">
      <c r="A25" s="10" t="s">
        <v>26</v>
      </c>
      <c r="B25" s="7" t="s">
        <v>25</v>
      </c>
    </row>
    <row r="26" spans="1:2" x14ac:dyDescent="0.2">
      <c r="A26" s="10" t="s">
        <v>24</v>
      </c>
      <c r="B26" s="7" t="s">
        <v>23</v>
      </c>
    </row>
    <row r="27" spans="1:2" x14ac:dyDescent="0.2">
      <c r="A27" s="10" t="s">
        <v>22</v>
      </c>
      <c r="B27" s="7" t="s">
        <v>21</v>
      </c>
    </row>
    <row r="28" spans="1:2" x14ac:dyDescent="0.2">
      <c r="A28" s="10" t="s">
        <v>20</v>
      </c>
      <c r="B28" s="7" t="s">
        <v>19</v>
      </c>
    </row>
    <row r="29" spans="1:2" x14ac:dyDescent="0.2">
      <c r="A29" s="10" t="s">
        <v>18</v>
      </c>
      <c r="B29" s="7" t="s">
        <v>17</v>
      </c>
    </row>
    <row r="30" spans="1:2" x14ac:dyDescent="0.2">
      <c r="A30" s="10" t="s">
        <v>16</v>
      </c>
      <c r="B30" s="7" t="s">
        <v>15</v>
      </c>
    </row>
    <row r="31" spans="1:2" x14ac:dyDescent="0.2">
      <c r="A31" s="10" t="s">
        <v>14</v>
      </c>
      <c r="B31" s="7" t="s">
        <v>13</v>
      </c>
    </row>
    <row r="32" spans="1:2" x14ac:dyDescent="0.2">
      <c r="A32" s="10" t="s">
        <v>12</v>
      </c>
      <c r="B32" s="7" t="s">
        <v>11</v>
      </c>
    </row>
    <row r="33" spans="1:4" x14ac:dyDescent="0.2">
      <c r="A33" s="6"/>
      <c r="B33" s="9"/>
    </row>
    <row r="34" spans="1:4" x14ac:dyDescent="0.2">
      <c r="A34" s="6"/>
      <c r="B34" s="11"/>
    </row>
    <row r="35" spans="1:4" x14ac:dyDescent="0.2">
      <c r="A35" s="10" t="s">
        <v>10</v>
      </c>
      <c r="B35" s="7" t="s">
        <v>9</v>
      </c>
    </row>
    <row r="36" spans="1:4" x14ac:dyDescent="0.2">
      <c r="A36" s="10" t="s">
        <v>8</v>
      </c>
      <c r="B36" s="7" t="s">
        <v>7</v>
      </c>
    </row>
    <row r="37" spans="1:4" x14ac:dyDescent="0.2">
      <c r="A37" s="6"/>
      <c r="B37" s="9"/>
    </row>
    <row r="38" spans="1:4" x14ac:dyDescent="0.2">
      <c r="A38" s="6"/>
      <c r="B38" s="8" t="s">
        <v>6</v>
      </c>
    </row>
    <row r="39" spans="1:4" x14ac:dyDescent="0.2">
      <c r="A39" s="6" t="s">
        <v>5</v>
      </c>
      <c r="B39" s="7" t="s">
        <v>4</v>
      </c>
    </row>
    <row r="40" spans="1:4" x14ac:dyDescent="0.2">
      <c r="A40" s="6"/>
      <c r="B40" s="5" t="s">
        <v>3</v>
      </c>
    </row>
    <row r="41" spans="1:4" x14ac:dyDescent="0.2">
      <c r="A41" s="6"/>
      <c r="B41" s="5" t="s">
        <v>2</v>
      </c>
    </row>
    <row r="42" spans="1:4" x14ac:dyDescent="0.2">
      <c r="A42" s="6"/>
      <c r="B42" s="5" t="s">
        <v>1</v>
      </c>
    </row>
    <row r="43" spans="1:4" ht="10.8" thickBot="1" x14ac:dyDescent="0.25">
      <c r="A43" s="4"/>
      <c r="B43" s="3"/>
    </row>
    <row r="45" spans="1:4" ht="10.199999999999999" customHeight="1" x14ac:dyDescent="0.2">
      <c r="A45" s="2" t="s">
        <v>0</v>
      </c>
      <c r="B45" s="2"/>
      <c r="C45" s="2"/>
      <c r="D45" s="2"/>
    </row>
  </sheetData>
  <sheetProtection formatCells="0" formatColumns="0" formatRows="0" autoFilter="0" pivotTables="0"/>
  <mergeCells count="5">
    <mergeCell ref="A1:B1"/>
    <mergeCell ref="A2:B2"/>
    <mergeCell ref="A3:B3"/>
    <mergeCell ref="A4:B4"/>
    <mergeCell ref="A45:D45"/>
  </mergeCells>
  <hyperlinks>
    <hyperlink ref="A28:B28" location="'Notas VHP'!A7" display="VHP-01" xr:uid="{BF926D77-88C1-4989-99ED-39B99E7D4B5F}"/>
    <hyperlink ref="A29:B29" location="VHP!A12" display="VHP-02" xr:uid="{81D0EBD4-07CA-48B9-A919-A572E3696BF4}"/>
    <hyperlink ref="A30:B30" location="EFE!A6" display="EFE-01" xr:uid="{C8F4EA14-D0BA-4900-8443-62E8078D1A59}"/>
    <hyperlink ref="A31:B31" location="EFE!A18" display="EFE-02" xr:uid="{16AD0E27-AD16-4094-A5DC-F2A90385DD6B}"/>
    <hyperlink ref="A32:B32" location="EFE!A44" display="EFE-03" xr:uid="{43A87ED3-64B1-4259-B0AE-61AB03721BE4}"/>
    <hyperlink ref="A35:B35" location="Conciliacion_Ig!B6" display="Conciliacion_Ig" xr:uid="{7C821A22-A39B-4B51-AD8C-F02219A49E2F}"/>
    <hyperlink ref="A36:B36" location="Conciliacion_Eg!B5" display="Conciliacion_Eg" xr:uid="{CB6ED59E-64C7-4F7C-96DB-870770E5C6C8}"/>
    <hyperlink ref="B39" location="Memoria!A8" display="CONTABLES" xr:uid="{536F6BA2-A8F5-4E96-8C69-54F1CD27D08E}"/>
    <hyperlink ref="B40" location="Memoria!A37" display="PRESUPUESTARIAS" xr:uid="{9EBB33DF-91DC-46FC-BCAE-6C6F34BDA323}"/>
    <hyperlink ref="A10" location="'Notas ACT'!A7" display="ACT-01" xr:uid="{CA6C47C9-5016-41D7-8C36-0BACCF7F370E}"/>
    <hyperlink ref="A11" location="'Notas ACT'!A92" display="ACT-02" xr:uid="{AE84334F-9D84-43EB-8E46-887656DB8E29}"/>
    <hyperlink ref="A12" location="'Notas ESF'!A7" display="ESF-01" xr:uid="{124F3F0F-5842-488B-973A-8FAFFBEA66D2}"/>
    <hyperlink ref="A13" location="'Notas ESF'!A13" display="ESF-02" xr:uid="{BD2BBD1F-3861-4B80-B1E7-67C4CCE57C20}"/>
    <hyperlink ref="A14" location="'Notas ESF'!A18" display="ESF-03" xr:uid="{13D60D11-1B02-49B0-ABB7-70CA05910B3D}"/>
    <hyperlink ref="A15" location="'Notas ESF'!A30" display="ESF-04" xr:uid="{68F93A27-4965-49DF-94FB-20FB6D60A38E}"/>
    <hyperlink ref="A16" location="'Notas ESF'!A39" display="ESF-05" xr:uid="{141CBF97-5001-455E-AD18-60EEF955DD6B}"/>
    <hyperlink ref="A17" location="'Notas ESF'!A44" display="ESF-06" xr:uid="{C16AC6A2-896E-4129-BC9D-FCD27C4824EC}"/>
    <hyperlink ref="A18" location="'Notas ESF'!A48" display="ESF-07" xr:uid="{EC6B8C2F-BE98-4BCE-8F6E-6E1FDE886DD9}"/>
    <hyperlink ref="A19" location="'Notas ESF'!A54" display="ESF-08" xr:uid="{F3B5CDD8-9254-4CA5-9EC9-D872F81BEC25}"/>
    <hyperlink ref="A20" location="'Notas ESF'!A74" display="ESF-09" xr:uid="{02A83D45-355A-4E01-AE8C-C0595D97A74A}"/>
    <hyperlink ref="A21" location="'Notas ESF'!A90" display="ESF-10" xr:uid="{8F8A1B38-6DED-492A-9B72-35439F6D0F22}"/>
    <hyperlink ref="A22" location="'Notas ESF'!A96" display="ESF-11" xr:uid="{BC084D56-9C29-4499-91AC-ABC458A6C044}"/>
    <hyperlink ref="A23" location="'Notas ESF'!A108" display="ESF-12" xr:uid="{A05FB79D-B561-40E6-9099-437BE38A5DA8}"/>
    <hyperlink ref="A24" location="'Notas ESF'!A125" display="ESF-13" xr:uid="{018E8E6D-F014-407E-AE87-5B1ECCA719F6}"/>
    <hyperlink ref="A25" location="'Notas ESF'!A142" display="ESF-14" xr:uid="{9CABA387-27B7-46B3-B95A-9022A919D894}"/>
    <hyperlink ref="B10" location="'Notas ACT'!A7" display="INGRESOS Y OTROS BENEFICIOS" xr:uid="{4EF915E8-03EE-48E4-96A7-E4930CCD12BB}"/>
    <hyperlink ref="B11" location="'Notas ACT'!A92" display="GASTOS Y OTRAS PERDIDAS" xr:uid="{0844ECFA-B14F-41C0-92C8-2D587D74D6C9}"/>
    <hyperlink ref="B12" location="'Notas ESF'!A7" display="FONDOS CON AFECTACIÓN ESPECÍFICA E INVERSIONES FINANCIERAS" xr:uid="{7E677C2F-81AB-4F3E-8089-D1FDF52B38C4}"/>
    <hyperlink ref="B13" location="'Notas ESF'!A13" display="CONTRIBUCIONES POR RECUPERAR" xr:uid="{2226E099-8620-4636-BC8B-4E69769C4EA4}"/>
    <hyperlink ref="B14" location="'Notas ESF'!A18" display="CONTRIBUCIONES POR RECUPERAR CORTO PLAZO" xr:uid="{402CA664-D7F0-4368-B247-8E6A429E042B}"/>
    <hyperlink ref="B15" location="'Notas ESF'!A30" display="BIENES DISPONIBLES PARA SU TRANSFORMACIÓN ESTIMACIONES Y DETERIOROS (INVENTARIOS)" xr:uid="{3C73793D-5B90-4A14-ABE9-A8F80DE2B93B}"/>
    <hyperlink ref="B16" location="'Notas ESF'!A39" display="ALMACENES" xr:uid="{A8C7B166-614B-47A2-A32A-B8B0415A7B81}"/>
    <hyperlink ref="B17" location="'Notas ESF'!A44" display="FIDEICOMISOS, MANDATOS Y CONTRATOS ANÁLOGOS" xr:uid="{DE771193-9D31-4696-B60C-5CAE399606CF}"/>
    <hyperlink ref="B18" location="'Notas ESF'!A48" display="PARTICIPACIONES Y APORTACIONES DE CAPITAL" xr:uid="{660DE5C3-C928-4FF8-98DC-E82B0666B842}"/>
    <hyperlink ref="B19" location="'Notas ESF'!A54" display="BIENES MUEBLES E INMUEBLES" xr:uid="{9CDA8776-C6AB-4C51-87D5-CBA6F4E19B3A}"/>
    <hyperlink ref="B20" location="'Notas ESF'!A74" display="INTANGIBLES Y DIFERIDOS" xr:uid="{50FBD0BD-C636-4DD9-9B34-015D3DE0A776}"/>
    <hyperlink ref="B21" location="'Notas ESF'!A90" display="ESTIMACIONES Y DETERIOROS" xr:uid="{6934F0A8-4345-4C49-A5B6-A9E0F4166CC9}"/>
    <hyperlink ref="B22" location="'Notas ESF'!A96" display="OTROS ACTIVOS" xr:uid="{CE5D9679-05A0-4A69-8252-C7E06C874436}"/>
    <hyperlink ref="B23" location="'Notas ESF'!A108" display="CUENTAS Y DOCUMENTOS POR PAGAR" xr:uid="{9D649F59-86AC-4FD9-9F11-D9FC3970ED47}"/>
    <hyperlink ref="B24" location="'Notas ESF'!A125" display="FONDOS Y BIENES DE TERCEROS" xr:uid="{7D5A9E4C-4751-4CF8-ACD4-27E630BBCBB7}"/>
    <hyperlink ref="B25" location="'Notas ESF'!A142" display="PASIVOS DIFERIDOS" xr:uid="{769E9D3D-CDA2-4047-AB14-76BF13BFE81A}"/>
    <hyperlink ref="B41" location="Memoria!B39" display="INGRESOS" xr:uid="{7E126CB2-055E-4016-8B16-E247C93509A3}"/>
    <hyperlink ref="B42" location="Memoria!B48" display="EGRESOS" xr:uid="{BBAB5B59-03D6-4917-A323-68B1865CF783}"/>
    <hyperlink ref="B28" location="'Notas VHP'!A7" display="PATRIMONIO CONTRIBUIDO" xr:uid="{E1C62FC9-668A-4B2F-85F0-385FD34D0D8E}"/>
    <hyperlink ref="A28" location="'Notas VHP'!A7" display="VHP-01" xr:uid="{89157900-0E17-4DF9-9AEB-1E78F0607971}"/>
    <hyperlink ref="B29" location="'Notas VHP'!A13" display="PATRIMONIO GENERADO" xr:uid="{7CB76FC1-1D7B-440A-BF5A-E75683B13609}"/>
    <hyperlink ref="A29" location="'Notas VHP'!A13" display="VHP-02" xr:uid="{F6886994-33BC-41EA-B4B4-2F802C6277CB}"/>
    <hyperlink ref="B30" location="'Notas EFE'!A7" display="EFECTIVO Y EQUIVALENTES" xr:uid="{58846B1D-C01C-4DAD-97E6-73B03114F977}"/>
    <hyperlink ref="A30" location="'Notas EFE'!A7" display="EFE-01" xr:uid="{82E4A600-50BA-4B14-A009-EA3C2EAE8F41}"/>
    <hyperlink ref="B31" location="'Notas EFE'!A19" display="ADQ. DE ACT. DE INVERSIÓN EFECTIVAMENTE PAGADAS" xr:uid="{79C46F4F-59C2-401B-B8C0-34A864EA5ECD}"/>
    <hyperlink ref="A31" location="'Notas EFE'!A19" display="EFE-02" xr:uid="{D52460DD-D424-490B-97A1-BF440447BD05}"/>
    <hyperlink ref="B32" location="'Notas EFE'!A46" display="CONCILIACION DE FLUJOS DE EFECTIVO NETOS" xr:uid="{014B5CCC-AC35-4EE9-AAD6-0F3DE1AB0181}"/>
    <hyperlink ref="A32" location="'Notas EFE'!A46" display="EFE-03" xr:uid="{C2765C86-0270-447C-8E42-89311FBC9F82}"/>
    <hyperlink ref="A26" location="ESF!A153" display="ESF-15" xr:uid="{42547A69-F763-4014-9A93-0FD983BC379E}"/>
    <hyperlink ref="B26" location="ESF!A153" display="PROVISIONES" xr:uid="{D9980F90-49EE-4E58-87F9-B37480B8CB88}"/>
    <hyperlink ref="A27" location="ESF!A165" display="ESF-16" xr:uid="{9FB2D0D1-8A6A-403B-AF06-CE88922ACE53}"/>
    <hyperlink ref="B27" location="ESF!A165" display="OTROS PASIVOS" xr:uid="{640B7F1B-F0CB-45D2-8367-DA18AA8AA1CF}"/>
    <hyperlink ref="A26:B26" location="'Notas ESF'!A153" display="ESF-15" xr:uid="{4CF5A9F4-41A3-4C64-8CA9-6E0468A19217}"/>
    <hyperlink ref="A27:B27" location="'Notas ESF'!A165" display="ESF-16" xr:uid="{14D538B7-8FCB-494E-9902-FEBCECEDC7D4}"/>
    <hyperlink ref="A35" location="Conciliacion_Ig!B6" display="Conciliacion_Ig" xr:uid="{2C037520-E373-435C-B940-FFA5B09DBD44}"/>
    <hyperlink ref="B35" location="Conciliacion_Ig!B6" display="CONCILIACIÓN ENTRE LOS INGRESOS PRESUPUESTARIOS Y CONTABLES" xr:uid="{F8C0989A-CDD4-4C1D-B033-C1399FDF176E}"/>
    <hyperlink ref="A36" location="Conciliacion_Eg!B5" display="Conciliacion_Eg" xr:uid="{F674C030-5130-4D9B-8408-7BE10C64BB21}"/>
    <hyperlink ref="B36" location="Conciliacion_Eg!B5" display="CONCILIACIÓN ENTRE LOS EGRESOS PRESUPUESTARIOS Y LOS GASTOS CONTABLES" xr:uid="{04F6D92E-0E22-40ED-AF3E-78F5FB81A64E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3A3F-64B6-466A-8502-C7F9D6482CEA}">
  <sheetPr>
    <tabColor rgb="FF0070C0"/>
  </sheetPr>
  <dimension ref="A1:E214"/>
  <sheetViews>
    <sheetView topLeftCell="A175" zoomScaleNormal="100" workbookViewId="0">
      <selection activeCell="A45" sqref="A45:D45"/>
    </sheetView>
  </sheetViews>
  <sheetFormatPr baseColWidth="10" defaultColWidth="8.6640625" defaultRowHeight="10.199999999999999" x14ac:dyDescent="0.2"/>
  <cols>
    <col min="1" max="1" width="9.5546875" style="28" customWidth="1"/>
    <col min="2" max="2" width="78.88671875" style="28" customWidth="1"/>
    <col min="3" max="3" width="14.77734375" style="28" customWidth="1"/>
    <col min="4" max="4" width="14.88671875" style="28" customWidth="1"/>
    <col min="5" max="5" width="23" style="28" bestFit="1" customWidth="1"/>
    <col min="6" max="16384" width="8.6640625" style="28"/>
  </cols>
  <sheetData>
    <row r="1" spans="1:5" s="56" customFormat="1" ht="14.55" customHeight="1" x14ac:dyDescent="0.3">
      <c r="A1" s="55" t="s">
        <v>69</v>
      </c>
      <c r="B1" s="55"/>
      <c r="C1" s="55"/>
      <c r="D1" s="54" t="s">
        <v>68</v>
      </c>
      <c r="E1" s="53">
        <v>2025</v>
      </c>
    </row>
    <row r="2" spans="1:5" s="52" customFormat="1" ht="14.55" customHeight="1" x14ac:dyDescent="0.3">
      <c r="A2" s="55" t="s">
        <v>266</v>
      </c>
      <c r="B2" s="55"/>
      <c r="C2" s="55"/>
      <c r="D2" s="54" t="s">
        <v>66</v>
      </c>
      <c r="E2" s="53" t="s">
        <v>65</v>
      </c>
    </row>
    <row r="3" spans="1:5" s="52" customFormat="1" ht="14.55" customHeight="1" x14ac:dyDescent="0.3">
      <c r="A3" s="55" t="s">
        <v>64</v>
      </c>
      <c r="B3" s="55"/>
      <c r="C3" s="55"/>
      <c r="D3" s="54" t="s">
        <v>63</v>
      </c>
      <c r="E3" s="53" t="s">
        <v>62</v>
      </c>
    </row>
    <row r="4" spans="1:5" s="52" customFormat="1" ht="14.55" customHeight="1" x14ac:dyDescent="0.3">
      <c r="A4" s="55" t="s">
        <v>61</v>
      </c>
      <c r="B4" s="55"/>
      <c r="C4" s="55"/>
      <c r="D4" s="54"/>
      <c r="E4" s="53"/>
    </row>
    <row r="5" spans="1:5" x14ac:dyDescent="0.2">
      <c r="A5" s="51" t="s">
        <v>265</v>
      </c>
      <c r="B5" s="50"/>
      <c r="C5" s="50"/>
      <c r="D5" s="50"/>
      <c r="E5" s="50"/>
    </row>
    <row r="7" spans="1:5" x14ac:dyDescent="0.2">
      <c r="A7" s="40" t="s">
        <v>264</v>
      </c>
      <c r="B7" s="40"/>
      <c r="C7" s="40"/>
      <c r="D7" s="40"/>
      <c r="E7" s="40"/>
    </row>
    <row r="8" spans="1:5" x14ac:dyDescent="0.2">
      <c r="A8" s="39" t="s">
        <v>191</v>
      </c>
      <c r="B8" s="39" t="s">
        <v>190</v>
      </c>
      <c r="C8" s="38" t="s">
        <v>189</v>
      </c>
      <c r="D8" s="38" t="s">
        <v>188</v>
      </c>
      <c r="E8" s="49" t="s">
        <v>187</v>
      </c>
    </row>
    <row r="9" spans="1:5" x14ac:dyDescent="0.2">
      <c r="A9" s="46">
        <v>4000</v>
      </c>
      <c r="B9" s="36" t="s">
        <v>55</v>
      </c>
      <c r="C9" s="35">
        <f>SUM(C10+C57+C69)</f>
        <v>141145890.65000001</v>
      </c>
      <c r="D9" s="34">
        <v>1</v>
      </c>
      <c r="E9" s="41"/>
    </row>
    <row r="10" spans="1:5" x14ac:dyDescent="0.2">
      <c r="A10" s="46">
        <v>4100</v>
      </c>
      <c r="B10" s="36" t="s">
        <v>263</v>
      </c>
      <c r="C10" s="35">
        <f>SUM(C11+C21+C27+C30+C36+C39+C48)</f>
        <v>36385280.57</v>
      </c>
      <c r="D10" s="44">
        <f>C10/$C$9</f>
        <v>0.25778490895087208</v>
      </c>
      <c r="E10" s="41"/>
    </row>
    <row r="11" spans="1:5" x14ac:dyDescent="0.2">
      <c r="A11" s="46">
        <v>4110</v>
      </c>
      <c r="B11" s="36" t="s">
        <v>262</v>
      </c>
      <c r="C11" s="35">
        <f>SUM(C12:C20)</f>
        <v>0</v>
      </c>
      <c r="D11" s="44">
        <f>C11/$C$9</f>
        <v>0</v>
      </c>
      <c r="E11" s="41"/>
    </row>
    <row r="12" spans="1:5" x14ac:dyDescent="0.2">
      <c r="A12" s="45">
        <v>4111</v>
      </c>
      <c r="B12" s="30" t="s">
        <v>261</v>
      </c>
      <c r="C12" s="32">
        <v>0</v>
      </c>
      <c r="D12" s="43">
        <f>C12/$C$9</f>
        <v>0</v>
      </c>
      <c r="E12" s="41"/>
    </row>
    <row r="13" spans="1:5" x14ac:dyDescent="0.2">
      <c r="A13" s="45">
        <v>4112</v>
      </c>
      <c r="B13" s="30" t="s">
        <v>260</v>
      </c>
      <c r="C13" s="32">
        <v>0</v>
      </c>
      <c r="D13" s="43">
        <f>C13/$C$9</f>
        <v>0</v>
      </c>
      <c r="E13" s="41"/>
    </row>
    <row r="14" spans="1:5" x14ac:dyDescent="0.2">
      <c r="A14" s="45">
        <v>4113</v>
      </c>
      <c r="B14" s="30" t="s">
        <v>259</v>
      </c>
      <c r="C14" s="32">
        <v>0</v>
      </c>
      <c r="D14" s="43">
        <f>C14/$C$9</f>
        <v>0</v>
      </c>
      <c r="E14" s="41"/>
    </row>
    <row r="15" spans="1:5" x14ac:dyDescent="0.2">
      <c r="A15" s="45">
        <v>4114</v>
      </c>
      <c r="B15" s="30" t="s">
        <v>258</v>
      </c>
      <c r="C15" s="32">
        <v>0</v>
      </c>
      <c r="D15" s="43">
        <f>C15/$C$9</f>
        <v>0</v>
      </c>
      <c r="E15" s="41"/>
    </row>
    <row r="16" spans="1:5" x14ac:dyDescent="0.2">
      <c r="A16" s="45">
        <v>4115</v>
      </c>
      <c r="B16" s="30" t="s">
        <v>257</v>
      </c>
      <c r="C16" s="32">
        <v>0</v>
      </c>
      <c r="D16" s="43">
        <f>C16/$C$9</f>
        <v>0</v>
      </c>
      <c r="E16" s="41"/>
    </row>
    <row r="17" spans="1:5" x14ac:dyDescent="0.2">
      <c r="A17" s="45">
        <v>4116</v>
      </c>
      <c r="B17" s="30" t="s">
        <v>256</v>
      </c>
      <c r="C17" s="32">
        <v>0</v>
      </c>
      <c r="D17" s="43">
        <f>C17/$C$9</f>
        <v>0</v>
      </c>
      <c r="E17" s="41"/>
    </row>
    <row r="18" spans="1:5" x14ac:dyDescent="0.2">
      <c r="A18" s="45">
        <v>4117</v>
      </c>
      <c r="B18" s="30" t="s">
        <v>255</v>
      </c>
      <c r="C18" s="32">
        <v>0</v>
      </c>
      <c r="D18" s="43">
        <f>C18/$C$9</f>
        <v>0</v>
      </c>
      <c r="E18" s="41"/>
    </row>
    <row r="19" spans="1:5" ht="20.399999999999999" x14ac:dyDescent="0.2">
      <c r="A19" s="45">
        <v>4118</v>
      </c>
      <c r="B19" s="48" t="s">
        <v>254</v>
      </c>
      <c r="C19" s="32">
        <v>0</v>
      </c>
      <c r="D19" s="43">
        <f>C19/$C$9</f>
        <v>0</v>
      </c>
      <c r="E19" s="41"/>
    </row>
    <row r="20" spans="1:5" x14ac:dyDescent="0.2">
      <c r="A20" s="45">
        <v>4119</v>
      </c>
      <c r="B20" s="30" t="s">
        <v>253</v>
      </c>
      <c r="C20" s="32">
        <v>0</v>
      </c>
      <c r="D20" s="43">
        <f>C20/$C$9</f>
        <v>0</v>
      </c>
      <c r="E20" s="41"/>
    </row>
    <row r="21" spans="1:5" x14ac:dyDescent="0.2">
      <c r="A21" s="46">
        <v>4120</v>
      </c>
      <c r="B21" s="36" t="s">
        <v>252</v>
      </c>
      <c r="C21" s="35">
        <f>SUM(C22:C26)</f>
        <v>0</v>
      </c>
      <c r="D21" s="44">
        <f>C21/$C$9</f>
        <v>0</v>
      </c>
      <c r="E21" s="41"/>
    </row>
    <row r="22" spans="1:5" x14ac:dyDescent="0.2">
      <c r="A22" s="45">
        <v>4121</v>
      </c>
      <c r="B22" s="30" t="s">
        <v>251</v>
      </c>
      <c r="C22" s="32">
        <v>0</v>
      </c>
      <c r="D22" s="43">
        <f>C22/$C$9</f>
        <v>0</v>
      </c>
      <c r="E22" s="41"/>
    </row>
    <row r="23" spans="1:5" x14ac:dyDescent="0.2">
      <c r="A23" s="45">
        <v>4122</v>
      </c>
      <c r="B23" s="30" t="s">
        <v>250</v>
      </c>
      <c r="C23" s="32">
        <v>0</v>
      </c>
      <c r="D23" s="43">
        <f>C23/$C$9</f>
        <v>0</v>
      </c>
      <c r="E23" s="41"/>
    </row>
    <row r="24" spans="1:5" x14ac:dyDescent="0.2">
      <c r="A24" s="45">
        <v>4123</v>
      </c>
      <c r="B24" s="30" t="s">
        <v>249</v>
      </c>
      <c r="C24" s="32">
        <v>0</v>
      </c>
      <c r="D24" s="43">
        <f>C24/$C$9</f>
        <v>0</v>
      </c>
      <c r="E24" s="41"/>
    </row>
    <row r="25" spans="1:5" x14ac:dyDescent="0.2">
      <c r="A25" s="45">
        <v>4124</v>
      </c>
      <c r="B25" s="30" t="s">
        <v>248</v>
      </c>
      <c r="C25" s="32">
        <v>0</v>
      </c>
      <c r="D25" s="43">
        <f>C25/$C$9</f>
        <v>0</v>
      </c>
      <c r="E25" s="41"/>
    </row>
    <row r="26" spans="1:5" x14ac:dyDescent="0.2">
      <c r="A26" s="45">
        <v>4129</v>
      </c>
      <c r="B26" s="30" t="s">
        <v>247</v>
      </c>
      <c r="C26" s="32">
        <v>0</v>
      </c>
      <c r="D26" s="43">
        <f>C26/$C$9</f>
        <v>0</v>
      </c>
      <c r="E26" s="41"/>
    </row>
    <row r="27" spans="1:5" x14ac:dyDescent="0.2">
      <c r="A27" s="46">
        <v>4130</v>
      </c>
      <c r="B27" s="36" t="s">
        <v>246</v>
      </c>
      <c r="C27" s="35">
        <f>SUM(C28:C29)</f>
        <v>0</v>
      </c>
      <c r="D27" s="44">
        <f>C27/$C$9</f>
        <v>0</v>
      </c>
      <c r="E27" s="41"/>
    </row>
    <row r="28" spans="1:5" x14ac:dyDescent="0.2">
      <c r="A28" s="45">
        <v>4131</v>
      </c>
      <c r="B28" s="30" t="s">
        <v>245</v>
      </c>
      <c r="C28" s="32">
        <v>0</v>
      </c>
      <c r="D28" s="43">
        <f>C28/$C$9</f>
        <v>0</v>
      </c>
      <c r="E28" s="41"/>
    </row>
    <row r="29" spans="1:5" ht="20.399999999999999" x14ac:dyDescent="0.2">
      <c r="A29" s="45">
        <v>4132</v>
      </c>
      <c r="B29" s="48" t="s">
        <v>244</v>
      </c>
      <c r="C29" s="32">
        <v>0</v>
      </c>
      <c r="D29" s="43">
        <f>C29/$C$9</f>
        <v>0</v>
      </c>
      <c r="E29" s="41"/>
    </row>
    <row r="30" spans="1:5" x14ac:dyDescent="0.2">
      <c r="A30" s="46">
        <v>4140</v>
      </c>
      <c r="B30" s="36" t="s">
        <v>243</v>
      </c>
      <c r="C30" s="35">
        <f>SUM(C31:C35)</f>
        <v>0</v>
      </c>
      <c r="D30" s="44">
        <f>C30/$C$9</f>
        <v>0</v>
      </c>
      <c r="E30" s="41"/>
    </row>
    <row r="31" spans="1:5" x14ac:dyDescent="0.2">
      <c r="A31" s="45">
        <v>4141</v>
      </c>
      <c r="B31" s="30" t="s">
        <v>242</v>
      </c>
      <c r="C31" s="32">
        <v>0</v>
      </c>
      <c r="D31" s="43">
        <f>C31/$C$9</f>
        <v>0</v>
      </c>
      <c r="E31" s="41"/>
    </row>
    <row r="32" spans="1:5" x14ac:dyDescent="0.2">
      <c r="A32" s="45">
        <v>4143</v>
      </c>
      <c r="B32" s="30" t="s">
        <v>241</v>
      </c>
      <c r="C32" s="32">
        <v>0</v>
      </c>
      <c r="D32" s="43">
        <f>C32/$C$9</f>
        <v>0</v>
      </c>
      <c r="E32" s="41"/>
    </row>
    <row r="33" spans="1:5" x14ac:dyDescent="0.2">
      <c r="A33" s="45">
        <v>4144</v>
      </c>
      <c r="B33" s="30" t="s">
        <v>240</v>
      </c>
      <c r="C33" s="32">
        <v>0</v>
      </c>
      <c r="D33" s="43">
        <f>C33/$C$9</f>
        <v>0</v>
      </c>
      <c r="E33" s="41"/>
    </row>
    <row r="34" spans="1:5" ht="20.399999999999999" x14ac:dyDescent="0.2">
      <c r="A34" s="45">
        <v>4145</v>
      </c>
      <c r="B34" s="48" t="s">
        <v>239</v>
      </c>
      <c r="C34" s="32">
        <v>0</v>
      </c>
      <c r="D34" s="43">
        <f>C34/$C$9</f>
        <v>0</v>
      </c>
      <c r="E34" s="41"/>
    </row>
    <row r="35" spans="1:5" x14ac:dyDescent="0.2">
      <c r="A35" s="45">
        <v>4149</v>
      </c>
      <c r="B35" s="30" t="s">
        <v>238</v>
      </c>
      <c r="C35" s="32">
        <v>0</v>
      </c>
      <c r="D35" s="43">
        <f>C35/$C$9</f>
        <v>0</v>
      </c>
      <c r="E35" s="41"/>
    </row>
    <row r="36" spans="1:5" x14ac:dyDescent="0.2">
      <c r="A36" s="46">
        <v>4150</v>
      </c>
      <c r="B36" s="36" t="s">
        <v>237</v>
      </c>
      <c r="C36" s="35">
        <f>SUM(C37:C38)</f>
        <v>0</v>
      </c>
      <c r="D36" s="44">
        <f>C36/$C$9</f>
        <v>0</v>
      </c>
      <c r="E36" s="41"/>
    </row>
    <row r="37" spans="1:5" x14ac:dyDescent="0.2">
      <c r="A37" s="45">
        <v>4151</v>
      </c>
      <c r="B37" s="30" t="s">
        <v>237</v>
      </c>
      <c r="C37" s="32">
        <v>0</v>
      </c>
      <c r="D37" s="43">
        <f>C37/$C$9</f>
        <v>0</v>
      </c>
      <c r="E37" s="41"/>
    </row>
    <row r="38" spans="1:5" ht="20.399999999999999" x14ac:dyDescent="0.2">
      <c r="A38" s="45">
        <v>4154</v>
      </c>
      <c r="B38" s="48" t="s">
        <v>236</v>
      </c>
      <c r="C38" s="32">
        <v>0</v>
      </c>
      <c r="D38" s="43">
        <f>C38/$C$9</f>
        <v>0</v>
      </c>
      <c r="E38" s="41"/>
    </row>
    <row r="39" spans="1:5" x14ac:dyDescent="0.2">
      <c r="A39" s="46">
        <v>4160</v>
      </c>
      <c r="B39" s="36" t="s">
        <v>235</v>
      </c>
      <c r="C39" s="35">
        <f>SUM(C40:C47)</f>
        <v>0</v>
      </c>
      <c r="D39" s="44">
        <f>C39/$C$9</f>
        <v>0</v>
      </c>
      <c r="E39" s="41"/>
    </row>
    <row r="40" spans="1:5" x14ac:dyDescent="0.2">
      <c r="A40" s="45">
        <v>4161</v>
      </c>
      <c r="B40" s="30" t="s">
        <v>234</v>
      </c>
      <c r="C40" s="32">
        <v>0</v>
      </c>
      <c r="D40" s="43">
        <f>C40/$C$9</f>
        <v>0</v>
      </c>
      <c r="E40" s="41"/>
    </row>
    <row r="41" spans="1:5" x14ac:dyDescent="0.2">
      <c r="A41" s="45">
        <v>4162</v>
      </c>
      <c r="B41" s="30" t="s">
        <v>233</v>
      </c>
      <c r="C41" s="32">
        <v>0</v>
      </c>
      <c r="D41" s="43">
        <f>C41/$C$9</f>
        <v>0</v>
      </c>
      <c r="E41" s="41"/>
    </row>
    <row r="42" spans="1:5" x14ac:dyDescent="0.2">
      <c r="A42" s="45">
        <v>4163</v>
      </c>
      <c r="B42" s="30" t="s">
        <v>232</v>
      </c>
      <c r="C42" s="32">
        <v>0</v>
      </c>
      <c r="D42" s="43">
        <f>C42/$C$9</f>
        <v>0</v>
      </c>
      <c r="E42" s="41"/>
    </row>
    <row r="43" spans="1:5" x14ac:dyDescent="0.2">
      <c r="A43" s="45">
        <v>4164</v>
      </c>
      <c r="B43" s="30" t="s">
        <v>231</v>
      </c>
      <c r="C43" s="32">
        <v>0</v>
      </c>
      <c r="D43" s="43">
        <f>C43/$C$9</f>
        <v>0</v>
      </c>
      <c r="E43" s="41"/>
    </row>
    <row r="44" spans="1:5" x14ac:dyDescent="0.2">
      <c r="A44" s="45">
        <v>4165</v>
      </c>
      <c r="B44" s="30" t="s">
        <v>230</v>
      </c>
      <c r="C44" s="32">
        <v>0</v>
      </c>
      <c r="D44" s="43">
        <f>C44/$C$9</f>
        <v>0</v>
      </c>
      <c r="E44" s="41"/>
    </row>
    <row r="45" spans="1:5" ht="20.399999999999999" x14ac:dyDescent="0.2">
      <c r="A45" s="45">
        <v>4166</v>
      </c>
      <c r="B45" s="48" t="s">
        <v>229</v>
      </c>
      <c r="C45" s="32">
        <v>0</v>
      </c>
      <c r="D45" s="43">
        <f>C45/$C$9</f>
        <v>0</v>
      </c>
      <c r="E45" s="41"/>
    </row>
    <row r="46" spans="1:5" x14ac:dyDescent="0.2">
      <c r="A46" s="45">
        <v>4168</v>
      </c>
      <c r="B46" s="30" t="s">
        <v>228</v>
      </c>
      <c r="C46" s="32">
        <v>0</v>
      </c>
      <c r="D46" s="43">
        <f>C46/$C$9</f>
        <v>0</v>
      </c>
      <c r="E46" s="41"/>
    </row>
    <row r="47" spans="1:5" x14ac:dyDescent="0.2">
      <c r="A47" s="45">
        <v>4169</v>
      </c>
      <c r="B47" s="30" t="s">
        <v>227</v>
      </c>
      <c r="C47" s="32">
        <v>0</v>
      </c>
      <c r="D47" s="43">
        <f>C47/$C$9</f>
        <v>0</v>
      </c>
      <c r="E47" s="41"/>
    </row>
    <row r="48" spans="1:5" x14ac:dyDescent="0.2">
      <c r="A48" s="46">
        <v>4170</v>
      </c>
      <c r="B48" s="36" t="s">
        <v>226</v>
      </c>
      <c r="C48" s="35">
        <f>SUM(C49:C56)</f>
        <v>36385280.57</v>
      </c>
      <c r="D48" s="44">
        <f>C48/$C$9</f>
        <v>0.25778490895087208</v>
      </c>
      <c r="E48" s="41"/>
    </row>
    <row r="49" spans="1:5" x14ac:dyDescent="0.2">
      <c r="A49" s="45">
        <v>4171</v>
      </c>
      <c r="B49" s="30" t="s">
        <v>225</v>
      </c>
      <c r="C49" s="32">
        <v>0</v>
      </c>
      <c r="D49" s="43">
        <f>C49/$C$9</f>
        <v>0</v>
      </c>
      <c r="E49" s="41"/>
    </row>
    <row r="50" spans="1:5" x14ac:dyDescent="0.2">
      <c r="A50" s="45">
        <v>4172</v>
      </c>
      <c r="B50" s="30" t="s">
        <v>224</v>
      </c>
      <c r="C50" s="32">
        <v>0</v>
      </c>
      <c r="D50" s="43">
        <f>C50/$C$9</f>
        <v>0</v>
      </c>
      <c r="E50" s="41"/>
    </row>
    <row r="51" spans="1:5" ht="20.399999999999999" x14ac:dyDescent="0.2">
      <c r="A51" s="45">
        <v>4173</v>
      </c>
      <c r="B51" s="48" t="s">
        <v>223</v>
      </c>
      <c r="C51" s="32">
        <v>36385280.57</v>
      </c>
      <c r="D51" s="43">
        <f>C51/$C$9</f>
        <v>0.25778490895087208</v>
      </c>
      <c r="E51" s="41"/>
    </row>
    <row r="52" spans="1:5" ht="20.399999999999999" x14ac:dyDescent="0.2">
      <c r="A52" s="45">
        <v>4174</v>
      </c>
      <c r="B52" s="48" t="s">
        <v>222</v>
      </c>
      <c r="C52" s="32">
        <v>0</v>
      </c>
      <c r="D52" s="43">
        <f>C52/$C$9</f>
        <v>0</v>
      </c>
      <c r="E52" s="41"/>
    </row>
    <row r="53" spans="1:5" ht="20.399999999999999" x14ac:dyDescent="0.2">
      <c r="A53" s="45">
        <v>4175</v>
      </c>
      <c r="B53" s="48" t="s">
        <v>221</v>
      </c>
      <c r="C53" s="32">
        <v>0</v>
      </c>
      <c r="D53" s="43">
        <f>C53/$C$9</f>
        <v>0</v>
      </c>
      <c r="E53" s="41"/>
    </row>
    <row r="54" spans="1:5" ht="20.399999999999999" x14ac:dyDescent="0.2">
      <c r="A54" s="45">
        <v>4176</v>
      </c>
      <c r="B54" s="48" t="s">
        <v>220</v>
      </c>
      <c r="C54" s="32">
        <v>0</v>
      </c>
      <c r="D54" s="43">
        <f>C54/$C$9</f>
        <v>0</v>
      </c>
      <c r="E54" s="41"/>
    </row>
    <row r="55" spans="1:5" ht="20.399999999999999" x14ac:dyDescent="0.2">
      <c r="A55" s="45">
        <v>4177</v>
      </c>
      <c r="B55" s="48" t="s">
        <v>219</v>
      </c>
      <c r="C55" s="32">
        <v>0</v>
      </c>
      <c r="D55" s="43">
        <f>C55/$C$9</f>
        <v>0</v>
      </c>
      <c r="E55" s="41"/>
    </row>
    <row r="56" spans="1:5" ht="20.399999999999999" x14ac:dyDescent="0.2">
      <c r="A56" s="45">
        <v>4178</v>
      </c>
      <c r="B56" s="48" t="s">
        <v>218</v>
      </c>
      <c r="C56" s="32">
        <v>0</v>
      </c>
      <c r="D56" s="43">
        <f>C56/$C$9</f>
        <v>0</v>
      </c>
      <c r="E56" s="41"/>
    </row>
    <row r="57" spans="1:5" ht="30.6" x14ac:dyDescent="0.2">
      <c r="A57" s="46">
        <v>4200</v>
      </c>
      <c r="B57" s="47" t="s">
        <v>217</v>
      </c>
      <c r="C57" s="35">
        <f>+C58+C64</f>
        <v>104739395.08</v>
      </c>
      <c r="D57" s="44">
        <f>C57/$C$9</f>
        <v>0.74206478557510869</v>
      </c>
      <c r="E57" s="41"/>
    </row>
    <row r="58" spans="1:5" ht="20.399999999999999" x14ac:dyDescent="0.2">
      <c r="A58" s="46">
        <v>4210</v>
      </c>
      <c r="B58" s="47" t="s">
        <v>216</v>
      </c>
      <c r="C58" s="35">
        <f>SUM(C59:C63)</f>
        <v>0</v>
      </c>
      <c r="D58" s="44">
        <f>C58/$C$9</f>
        <v>0</v>
      </c>
      <c r="E58" s="41"/>
    </row>
    <row r="59" spans="1:5" x14ac:dyDescent="0.2">
      <c r="A59" s="45">
        <v>4211</v>
      </c>
      <c r="B59" s="30" t="s">
        <v>124</v>
      </c>
      <c r="C59" s="32">
        <v>0</v>
      </c>
      <c r="D59" s="43">
        <f>C59/$C$9</f>
        <v>0</v>
      </c>
      <c r="E59" s="41"/>
    </row>
    <row r="60" spans="1:5" x14ac:dyDescent="0.2">
      <c r="A60" s="45">
        <v>4212</v>
      </c>
      <c r="B60" s="30" t="s">
        <v>121</v>
      </c>
      <c r="C60" s="32">
        <v>0</v>
      </c>
      <c r="D60" s="43">
        <f>C60/$C$9</f>
        <v>0</v>
      </c>
      <c r="E60" s="41"/>
    </row>
    <row r="61" spans="1:5" x14ac:dyDescent="0.2">
      <c r="A61" s="45">
        <v>4213</v>
      </c>
      <c r="B61" s="30" t="s">
        <v>118</v>
      </c>
      <c r="C61" s="32">
        <v>0</v>
      </c>
      <c r="D61" s="43">
        <f>C61/$C$9</f>
        <v>0</v>
      </c>
      <c r="E61" s="41"/>
    </row>
    <row r="62" spans="1:5" x14ac:dyDescent="0.2">
      <c r="A62" s="45">
        <v>4214</v>
      </c>
      <c r="B62" s="30" t="s">
        <v>215</v>
      </c>
      <c r="C62" s="32">
        <v>0</v>
      </c>
      <c r="D62" s="43">
        <f>C62/$C$9</f>
        <v>0</v>
      </c>
      <c r="E62" s="41"/>
    </row>
    <row r="63" spans="1:5" x14ac:dyDescent="0.2">
      <c r="A63" s="45">
        <v>4215</v>
      </c>
      <c r="B63" s="30" t="s">
        <v>214</v>
      </c>
      <c r="C63" s="32">
        <v>0</v>
      </c>
      <c r="D63" s="43">
        <f>C63/$C$9</f>
        <v>0</v>
      </c>
      <c r="E63" s="41"/>
    </row>
    <row r="64" spans="1:5" x14ac:dyDescent="0.2">
      <c r="A64" s="46">
        <v>4220</v>
      </c>
      <c r="B64" s="36" t="s">
        <v>213</v>
      </c>
      <c r="C64" s="35">
        <f>SUM(C65:C68)</f>
        <v>104739395.08</v>
      </c>
      <c r="D64" s="44">
        <f>C64/$C$9</f>
        <v>0.74206478557510869</v>
      </c>
      <c r="E64" s="41"/>
    </row>
    <row r="65" spans="1:5" x14ac:dyDescent="0.2">
      <c r="A65" s="45">
        <v>4221</v>
      </c>
      <c r="B65" s="30" t="s">
        <v>212</v>
      </c>
      <c r="C65" s="32">
        <v>104739395.08</v>
      </c>
      <c r="D65" s="43">
        <f>C65/$C$9</f>
        <v>0.74206478557510869</v>
      </c>
      <c r="E65" s="41"/>
    </row>
    <row r="66" spans="1:5" x14ac:dyDescent="0.2">
      <c r="A66" s="45">
        <v>4223</v>
      </c>
      <c r="B66" s="30" t="s">
        <v>151</v>
      </c>
      <c r="C66" s="32">
        <v>0</v>
      </c>
      <c r="D66" s="43">
        <f>C66/$C$9</f>
        <v>0</v>
      </c>
      <c r="E66" s="41"/>
    </row>
    <row r="67" spans="1:5" x14ac:dyDescent="0.2">
      <c r="A67" s="45">
        <v>4225</v>
      </c>
      <c r="B67" s="30" t="s">
        <v>143</v>
      </c>
      <c r="C67" s="32">
        <v>0</v>
      </c>
      <c r="D67" s="43">
        <f>C67/$C$9</f>
        <v>0</v>
      </c>
      <c r="E67" s="41"/>
    </row>
    <row r="68" spans="1:5" x14ac:dyDescent="0.2">
      <c r="A68" s="45">
        <v>4227</v>
      </c>
      <c r="B68" s="30" t="s">
        <v>211</v>
      </c>
      <c r="C68" s="32">
        <v>0</v>
      </c>
      <c r="D68" s="43">
        <f>C68/$C$9</f>
        <v>0</v>
      </c>
      <c r="E68" s="41"/>
    </row>
    <row r="69" spans="1:5" x14ac:dyDescent="0.2">
      <c r="A69" s="37">
        <v>4300</v>
      </c>
      <c r="B69" s="36" t="s">
        <v>210</v>
      </c>
      <c r="C69" s="35">
        <f>C70+C73+C79+C81+C83</f>
        <v>21215</v>
      </c>
      <c r="D69" s="44">
        <f>C69/$C$9</f>
        <v>1.5030547401912616E-4</v>
      </c>
      <c r="E69" s="41"/>
    </row>
    <row r="70" spans="1:5" x14ac:dyDescent="0.2">
      <c r="A70" s="37">
        <v>4310</v>
      </c>
      <c r="B70" s="36" t="s">
        <v>209</v>
      </c>
      <c r="C70" s="35">
        <f>SUM(C71:C72)</f>
        <v>0</v>
      </c>
      <c r="D70" s="44">
        <f>C70/$C$9</f>
        <v>0</v>
      </c>
      <c r="E70" s="41"/>
    </row>
    <row r="71" spans="1:5" x14ac:dyDescent="0.2">
      <c r="A71" s="33">
        <v>4311</v>
      </c>
      <c r="B71" s="30" t="s">
        <v>208</v>
      </c>
      <c r="C71" s="32">
        <v>0</v>
      </c>
      <c r="D71" s="43">
        <f>C71/$C$9</f>
        <v>0</v>
      </c>
      <c r="E71" s="41"/>
    </row>
    <row r="72" spans="1:5" x14ac:dyDescent="0.2">
      <c r="A72" s="33">
        <v>4319</v>
      </c>
      <c r="B72" s="30" t="s">
        <v>207</v>
      </c>
      <c r="C72" s="32">
        <v>0</v>
      </c>
      <c r="D72" s="43">
        <f>C72/$C$9</f>
        <v>0</v>
      </c>
      <c r="E72" s="41"/>
    </row>
    <row r="73" spans="1:5" x14ac:dyDescent="0.2">
      <c r="A73" s="37">
        <v>4320</v>
      </c>
      <c r="B73" s="36" t="s">
        <v>206</v>
      </c>
      <c r="C73" s="35">
        <f>SUM(C74:C78)</f>
        <v>0</v>
      </c>
      <c r="D73" s="44">
        <f>C73/$C$9</f>
        <v>0</v>
      </c>
      <c r="E73" s="41"/>
    </row>
    <row r="74" spans="1:5" x14ac:dyDescent="0.2">
      <c r="A74" s="33">
        <v>4321</v>
      </c>
      <c r="B74" s="30" t="s">
        <v>205</v>
      </c>
      <c r="C74" s="32">
        <v>0</v>
      </c>
      <c r="D74" s="43">
        <f>C74/$C$9</f>
        <v>0</v>
      </c>
      <c r="E74" s="41"/>
    </row>
    <row r="75" spans="1:5" x14ac:dyDescent="0.2">
      <c r="A75" s="33">
        <v>4322</v>
      </c>
      <c r="B75" s="30" t="s">
        <v>204</v>
      </c>
      <c r="C75" s="32">
        <v>0</v>
      </c>
      <c r="D75" s="43">
        <f>C75/$C$9</f>
        <v>0</v>
      </c>
      <c r="E75" s="41"/>
    </row>
    <row r="76" spans="1:5" x14ac:dyDescent="0.2">
      <c r="A76" s="33">
        <v>4323</v>
      </c>
      <c r="B76" s="30" t="s">
        <v>203</v>
      </c>
      <c r="C76" s="32">
        <v>0</v>
      </c>
      <c r="D76" s="43">
        <f>C76/$C$9</f>
        <v>0</v>
      </c>
      <c r="E76" s="41"/>
    </row>
    <row r="77" spans="1:5" x14ac:dyDescent="0.2">
      <c r="A77" s="33">
        <v>4324</v>
      </c>
      <c r="B77" s="30" t="s">
        <v>202</v>
      </c>
      <c r="C77" s="32">
        <v>0</v>
      </c>
      <c r="D77" s="43">
        <f>C77/$C$9</f>
        <v>0</v>
      </c>
      <c r="E77" s="41"/>
    </row>
    <row r="78" spans="1:5" x14ac:dyDescent="0.2">
      <c r="A78" s="33">
        <v>4325</v>
      </c>
      <c r="B78" s="30" t="s">
        <v>201</v>
      </c>
      <c r="C78" s="32">
        <v>0</v>
      </c>
      <c r="D78" s="43">
        <f>C78/$C$9</f>
        <v>0</v>
      </c>
      <c r="E78" s="41"/>
    </row>
    <row r="79" spans="1:5" x14ac:dyDescent="0.2">
      <c r="A79" s="37">
        <v>4330</v>
      </c>
      <c r="B79" s="36" t="s">
        <v>200</v>
      </c>
      <c r="C79" s="35">
        <f>SUM(C80)</f>
        <v>0</v>
      </c>
      <c r="D79" s="44">
        <f>C79/$C$9</f>
        <v>0</v>
      </c>
      <c r="E79" s="41"/>
    </row>
    <row r="80" spans="1:5" x14ac:dyDescent="0.2">
      <c r="A80" s="33">
        <v>4331</v>
      </c>
      <c r="B80" s="30" t="s">
        <v>200</v>
      </c>
      <c r="C80" s="32">
        <v>0</v>
      </c>
      <c r="D80" s="43">
        <f>C80/$C$9</f>
        <v>0</v>
      </c>
      <c r="E80" s="41"/>
    </row>
    <row r="81" spans="1:5" x14ac:dyDescent="0.2">
      <c r="A81" s="37">
        <v>4340</v>
      </c>
      <c r="B81" s="36" t="s">
        <v>199</v>
      </c>
      <c r="C81" s="35">
        <f>SUM(C82)</f>
        <v>0</v>
      </c>
      <c r="D81" s="44">
        <f>C81/$C$9</f>
        <v>0</v>
      </c>
      <c r="E81" s="41"/>
    </row>
    <row r="82" spans="1:5" x14ac:dyDescent="0.2">
      <c r="A82" s="33">
        <v>4341</v>
      </c>
      <c r="B82" s="30" t="s">
        <v>199</v>
      </c>
      <c r="C82" s="32">
        <v>0</v>
      </c>
      <c r="D82" s="43">
        <f>C82/$C$9</f>
        <v>0</v>
      </c>
      <c r="E82" s="41"/>
    </row>
    <row r="83" spans="1:5" x14ac:dyDescent="0.2">
      <c r="A83" s="37">
        <v>4390</v>
      </c>
      <c r="B83" s="36" t="s">
        <v>193</v>
      </c>
      <c r="C83" s="35">
        <f>SUM(C84:C90)</f>
        <v>21215</v>
      </c>
      <c r="D83" s="44">
        <f>C83/$C$9</f>
        <v>1.5030547401912616E-4</v>
      </c>
      <c r="E83" s="41"/>
    </row>
    <row r="84" spans="1:5" x14ac:dyDescent="0.2">
      <c r="A84" s="33">
        <v>4392</v>
      </c>
      <c r="B84" s="30" t="s">
        <v>198</v>
      </c>
      <c r="C84" s="32">
        <v>0</v>
      </c>
      <c r="D84" s="43">
        <f>C84/$C$9</f>
        <v>0</v>
      </c>
      <c r="E84" s="41"/>
    </row>
    <row r="85" spans="1:5" x14ac:dyDescent="0.2">
      <c r="A85" s="33">
        <v>4393</v>
      </c>
      <c r="B85" s="30" t="s">
        <v>197</v>
      </c>
      <c r="C85" s="32">
        <v>0</v>
      </c>
      <c r="D85" s="43">
        <f>C85/$C$9</f>
        <v>0</v>
      </c>
      <c r="E85" s="41"/>
    </row>
    <row r="86" spans="1:5" x14ac:dyDescent="0.2">
      <c r="A86" s="33">
        <v>4394</v>
      </c>
      <c r="B86" s="30" t="s">
        <v>196</v>
      </c>
      <c r="C86" s="32">
        <v>0</v>
      </c>
      <c r="D86" s="43">
        <f>C86/$C$9</f>
        <v>0</v>
      </c>
      <c r="E86" s="41"/>
    </row>
    <row r="87" spans="1:5" x14ac:dyDescent="0.2">
      <c r="A87" s="33">
        <v>4395</v>
      </c>
      <c r="B87" s="30" t="s">
        <v>76</v>
      </c>
      <c r="C87" s="32">
        <v>0</v>
      </c>
      <c r="D87" s="43">
        <f>C87/$C$9</f>
        <v>0</v>
      </c>
      <c r="E87" s="41"/>
    </row>
    <row r="88" spans="1:5" x14ac:dyDescent="0.2">
      <c r="A88" s="33">
        <v>4396</v>
      </c>
      <c r="B88" s="30" t="s">
        <v>195</v>
      </c>
      <c r="C88" s="32">
        <v>0</v>
      </c>
      <c r="D88" s="43">
        <f>C88/$C$9</f>
        <v>0</v>
      </c>
      <c r="E88" s="41"/>
    </row>
    <row r="89" spans="1:5" x14ac:dyDescent="0.2">
      <c r="A89" s="33">
        <v>4397</v>
      </c>
      <c r="B89" s="30" t="s">
        <v>194</v>
      </c>
      <c r="C89" s="32">
        <v>0</v>
      </c>
      <c r="D89" s="43">
        <f>C89/$C$9</f>
        <v>0</v>
      </c>
      <c r="E89" s="41"/>
    </row>
    <row r="90" spans="1:5" x14ac:dyDescent="0.2">
      <c r="A90" s="33">
        <v>4399</v>
      </c>
      <c r="B90" s="30" t="s">
        <v>193</v>
      </c>
      <c r="C90" s="32">
        <v>21215</v>
      </c>
      <c r="D90" s="43">
        <f>C90/$C$9</f>
        <v>1.5030547401912616E-4</v>
      </c>
      <c r="E90" s="41"/>
    </row>
    <row r="91" spans="1:5" x14ac:dyDescent="0.2">
      <c r="A91" s="41"/>
      <c r="B91" s="41"/>
      <c r="C91" s="42"/>
      <c r="D91" s="41"/>
      <c r="E91" s="41"/>
    </row>
    <row r="92" spans="1:5" x14ac:dyDescent="0.2">
      <c r="A92" s="40" t="s">
        <v>192</v>
      </c>
      <c r="B92" s="40"/>
      <c r="C92" s="40"/>
      <c r="D92" s="40"/>
      <c r="E92" s="40"/>
    </row>
    <row r="93" spans="1:5" x14ac:dyDescent="0.2">
      <c r="A93" s="39" t="s">
        <v>191</v>
      </c>
      <c r="B93" s="39" t="s">
        <v>190</v>
      </c>
      <c r="C93" s="38" t="s">
        <v>189</v>
      </c>
      <c r="D93" s="38" t="s">
        <v>188</v>
      </c>
      <c r="E93" s="38" t="s">
        <v>187</v>
      </c>
    </row>
    <row r="94" spans="1:5" x14ac:dyDescent="0.2">
      <c r="A94" s="37">
        <v>5000</v>
      </c>
      <c r="B94" s="36" t="s">
        <v>53</v>
      </c>
      <c r="C94" s="35">
        <f>C95+C123+C156+C166+C181+C210</f>
        <v>126320005.61</v>
      </c>
      <c r="D94" s="34">
        <v>1</v>
      </c>
      <c r="E94" s="30"/>
    </row>
    <row r="95" spans="1:5" x14ac:dyDescent="0.2">
      <c r="A95" s="37">
        <v>5100</v>
      </c>
      <c r="B95" s="36" t="s">
        <v>186</v>
      </c>
      <c r="C95" s="35">
        <f>C96+C103+C113</f>
        <v>115436617.72999999</v>
      </c>
      <c r="D95" s="34">
        <f>C95/$C$94</f>
        <v>0.91384272168573721</v>
      </c>
      <c r="E95" s="30"/>
    </row>
    <row r="96" spans="1:5" x14ac:dyDescent="0.2">
      <c r="A96" s="37">
        <v>5110</v>
      </c>
      <c r="B96" s="36" t="s">
        <v>185</v>
      </c>
      <c r="C96" s="35">
        <f>SUM(C97:C102)</f>
        <v>90391226.769999996</v>
      </c>
      <c r="D96" s="34">
        <f>C96/$C$94</f>
        <v>0.71557332770450943</v>
      </c>
      <c r="E96" s="30"/>
    </row>
    <row r="97" spans="1:5" x14ac:dyDescent="0.2">
      <c r="A97" s="33">
        <v>5111</v>
      </c>
      <c r="B97" s="30" t="s">
        <v>184</v>
      </c>
      <c r="C97" s="32">
        <v>21069696.739999998</v>
      </c>
      <c r="D97" s="31">
        <f>C97/$C$94</f>
        <v>0.16679619857721126</v>
      </c>
      <c r="E97" s="30"/>
    </row>
    <row r="98" spans="1:5" x14ac:dyDescent="0.2">
      <c r="A98" s="33">
        <v>5112</v>
      </c>
      <c r="B98" s="30" t="s">
        <v>183</v>
      </c>
      <c r="C98" s="32">
        <v>0</v>
      </c>
      <c r="D98" s="31">
        <f>C98/$C$94</f>
        <v>0</v>
      </c>
      <c r="E98" s="30"/>
    </row>
    <row r="99" spans="1:5" x14ac:dyDescent="0.2">
      <c r="A99" s="33">
        <v>5113</v>
      </c>
      <c r="B99" s="30" t="s">
        <v>182</v>
      </c>
      <c r="C99" s="32">
        <v>27954443.550000001</v>
      </c>
      <c r="D99" s="31">
        <f>C99/$C$94</f>
        <v>0.22129862498824188</v>
      </c>
      <c r="E99" s="30"/>
    </row>
    <row r="100" spans="1:5" x14ac:dyDescent="0.2">
      <c r="A100" s="33">
        <v>5114</v>
      </c>
      <c r="B100" s="30" t="s">
        <v>181</v>
      </c>
      <c r="C100" s="32">
        <v>7182180.96</v>
      </c>
      <c r="D100" s="31">
        <f>C100/$C$94</f>
        <v>5.6857034840342262E-2</v>
      </c>
      <c r="E100" s="30"/>
    </row>
    <row r="101" spans="1:5" x14ac:dyDescent="0.2">
      <c r="A101" s="33">
        <v>5115</v>
      </c>
      <c r="B101" s="30" t="s">
        <v>180</v>
      </c>
      <c r="C101" s="32">
        <v>34182858.799999997</v>
      </c>
      <c r="D101" s="31">
        <f>C101/$C$94</f>
        <v>0.27060526663952228</v>
      </c>
      <c r="E101" s="30"/>
    </row>
    <row r="102" spans="1:5" x14ac:dyDescent="0.2">
      <c r="A102" s="33">
        <v>5116</v>
      </c>
      <c r="B102" s="30" t="s">
        <v>179</v>
      </c>
      <c r="C102" s="32">
        <v>2046.72</v>
      </c>
      <c r="D102" s="31">
        <f>C102/$C$94</f>
        <v>1.6202659191759675E-5</v>
      </c>
      <c r="E102" s="30"/>
    </row>
    <row r="103" spans="1:5" x14ac:dyDescent="0.2">
      <c r="A103" s="37">
        <v>5120</v>
      </c>
      <c r="B103" s="36" t="s">
        <v>178</v>
      </c>
      <c r="C103" s="35">
        <f>SUM(C104:C112)</f>
        <v>7310277.4400000004</v>
      </c>
      <c r="D103" s="34">
        <f>C103/$C$94</f>
        <v>5.7871098126528971E-2</v>
      </c>
      <c r="E103" s="30"/>
    </row>
    <row r="104" spans="1:5" x14ac:dyDescent="0.2">
      <c r="A104" s="33">
        <v>5121</v>
      </c>
      <c r="B104" s="30" t="s">
        <v>177</v>
      </c>
      <c r="C104" s="32">
        <v>1577828.11</v>
      </c>
      <c r="D104" s="31">
        <f>C104/$C$94</f>
        <v>1.2490722292012729E-2</v>
      </c>
      <c r="E104" s="30"/>
    </row>
    <row r="105" spans="1:5" x14ac:dyDescent="0.2">
      <c r="A105" s="33">
        <v>5122</v>
      </c>
      <c r="B105" s="30" t="s">
        <v>176</v>
      </c>
      <c r="C105" s="32">
        <v>2909.19</v>
      </c>
      <c r="D105" s="31">
        <f>C105/$C$94</f>
        <v>2.3030318799872638E-5</v>
      </c>
      <c r="E105" s="30"/>
    </row>
    <row r="106" spans="1:5" x14ac:dyDescent="0.2">
      <c r="A106" s="33">
        <v>5123</v>
      </c>
      <c r="B106" s="30" t="s">
        <v>175</v>
      </c>
      <c r="C106" s="32">
        <v>0</v>
      </c>
      <c r="D106" s="31">
        <f>C106/$C$94</f>
        <v>0</v>
      </c>
      <c r="E106" s="30"/>
    </row>
    <row r="107" spans="1:5" x14ac:dyDescent="0.2">
      <c r="A107" s="33">
        <v>5124</v>
      </c>
      <c r="B107" s="30" t="s">
        <v>174</v>
      </c>
      <c r="C107" s="32">
        <v>36914.21</v>
      </c>
      <c r="D107" s="31">
        <f>C107/$C$94</f>
        <v>2.9222774193003774E-4</v>
      </c>
      <c r="E107" s="30"/>
    </row>
    <row r="108" spans="1:5" x14ac:dyDescent="0.2">
      <c r="A108" s="33">
        <v>5125</v>
      </c>
      <c r="B108" s="30" t="s">
        <v>173</v>
      </c>
      <c r="C108" s="32">
        <v>5043953.1500000004</v>
      </c>
      <c r="D108" s="31">
        <f>C108/$C$94</f>
        <v>3.9929962998677231E-2</v>
      </c>
      <c r="E108" s="30"/>
    </row>
    <row r="109" spans="1:5" x14ac:dyDescent="0.2">
      <c r="A109" s="33">
        <v>5126</v>
      </c>
      <c r="B109" s="30" t="s">
        <v>172</v>
      </c>
      <c r="C109" s="32">
        <v>311278.12</v>
      </c>
      <c r="D109" s="31">
        <f>C109/$C$94</f>
        <v>2.4642028671296857E-3</v>
      </c>
      <c r="E109" s="30"/>
    </row>
    <row r="110" spans="1:5" x14ac:dyDescent="0.2">
      <c r="A110" s="33">
        <v>5127</v>
      </c>
      <c r="B110" s="30" t="s">
        <v>171</v>
      </c>
      <c r="C110" s="32">
        <v>33367.86</v>
      </c>
      <c r="D110" s="31">
        <f>C110/$C$94</f>
        <v>2.6415340815468159E-4</v>
      </c>
      <c r="E110" s="30"/>
    </row>
    <row r="111" spans="1:5" x14ac:dyDescent="0.2">
      <c r="A111" s="33">
        <v>5128</v>
      </c>
      <c r="B111" s="30" t="s">
        <v>170</v>
      </c>
      <c r="C111" s="32">
        <v>0</v>
      </c>
      <c r="D111" s="31">
        <f>C111/$C$94</f>
        <v>0</v>
      </c>
      <c r="E111" s="30"/>
    </row>
    <row r="112" spans="1:5" x14ac:dyDescent="0.2">
      <c r="A112" s="33">
        <v>5129</v>
      </c>
      <c r="B112" s="30" t="s">
        <v>169</v>
      </c>
      <c r="C112" s="32">
        <v>304026.8</v>
      </c>
      <c r="D112" s="31">
        <f>C112/$C$94</f>
        <v>2.406798499824734E-3</v>
      </c>
      <c r="E112" s="30"/>
    </row>
    <row r="113" spans="1:5" x14ac:dyDescent="0.2">
      <c r="A113" s="37">
        <v>5130</v>
      </c>
      <c r="B113" s="36" t="s">
        <v>168</v>
      </c>
      <c r="C113" s="35">
        <f>SUM(C114:C122)</f>
        <v>17735113.52</v>
      </c>
      <c r="D113" s="34">
        <f>C113/$C$94</f>
        <v>0.14039829585469885</v>
      </c>
      <c r="E113" s="30"/>
    </row>
    <row r="114" spans="1:5" x14ac:dyDescent="0.2">
      <c r="A114" s="33">
        <v>5131</v>
      </c>
      <c r="B114" s="30" t="s">
        <v>167</v>
      </c>
      <c r="C114" s="32">
        <v>2143808.54</v>
      </c>
      <c r="D114" s="31">
        <f>C114/$C$94</f>
        <v>1.69712511462261E-2</v>
      </c>
      <c r="E114" s="30"/>
    </row>
    <row r="115" spans="1:5" x14ac:dyDescent="0.2">
      <c r="A115" s="33">
        <v>5132</v>
      </c>
      <c r="B115" s="30" t="s">
        <v>166</v>
      </c>
      <c r="C115" s="32">
        <v>3128683.77</v>
      </c>
      <c r="D115" s="31">
        <f>C115/$C$94</f>
        <v>2.4767919815167589E-2</v>
      </c>
      <c r="E115" s="30"/>
    </row>
    <row r="116" spans="1:5" x14ac:dyDescent="0.2">
      <c r="A116" s="33">
        <v>5133</v>
      </c>
      <c r="B116" s="30" t="s">
        <v>165</v>
      </c>
      <c r="C116" s="32">
        <v>1813656.19</v>
      </c>
      <c r="D116" s="31">
        <f>C116/$C$94</f>
        <v>1.4357632278765697E-2</v>
      </c>
      <c r="E116" s="30"/>
    </row>
    <row r="117" spans="1:5" x14ac:dyDescent="0.2">
      <c r="A117" s="33">
        <v>5134</v>
      </c>
      <c r="B117" s="30" t="s">
        <v>164</v>
      </c>
      <c r="C117" s="32">
        <v>340819.08</v>
      </c>
      <c r="D117" s="31">
        <f>C117/$C$94</f>
        <v>2.6980609948058726E-3</v>
      </c>
      <c r="E117" s="30"/>
    </row>
    <row r="118" spans="1:5" x14ac:dyDescent="0.2">
      <c r="A118" s="33">
        <v>5135</v>
      </c>
      <c r="B118" s="30" t="s">
        <v>163</v>
      </c>
      <c r="C118" s="32">
        <v>5712620.8399999999</v>
      </c>
      <c r="D118" s="31">
        <f>C118/$C$94</f>
        <v>4.5223405527997904E-2</v>
      </c>
      <c r="E118" s="30"/>
    </row>
    <row r="119" spans="1:5" x14ac:dyDescent="0.2">
      <c r="A119" s="33">
        <v>5136</v>
      </c>
      <c r="B119" s="30" t="s">
        <v>162</v>
      </c>
      <c r="C119" s="32">
        <v>0</v>
      </c>
      <c r="D119" s="31">
        <f>C119/$C$94</f>
        <v>0</v>
      </c>
      <c r="E119" s="30"/>
    </row>
    <row r="120" spans="1:5" x14ac:dyDescent="0.2">
      <c r="A120" s="33">
        <v>5137</v>
      </c>
      <c r="B120" s="30" t="s">
        <v>161</v>
      </c>
      <c r="C120" s="32">
        <v>880779.58</v>
      </c>
      <c r="D120" s="31">
        <f>C120/$C$94</f>
        <v>6.9726056118087597E-3</v>
      </c>
      <c r="E120" s="30"/>
    </row>
    <row r="121" spans="1:5" x14ac:dyDescent="0.2">
      <c r="A121" s="33">
        <v>5138</v>
      </c>
      <c r="B121" s="30" t="s">
        <v>160</v>
      </c>
      <c r="C121" s="32">
        <v>1435606.96</v>
      </c>
      <c r="D121" s="31">
        <f>C121/$C$94</f>
        <v>1.1364842433844474E-2</v>
      </c>
      <c r="E121" s="30"/>
    </row>
    <row r="122" spans="1:5" x14ac:dyDescent="0.2">
      <c r="A122" s="33">
        <v>5139</v>
      </c>
      <c r="B122" s="30" t="s">
        <v>159</v>
      </c>
      <c r="C122" s="32">
        <v>2279138.56</v>
      </c>
      <c r="D122" s="31">
        <f>C122/$C$94</f>
        <v>1.8042578046082468E-2</v>
      </c>
      <c r="E122" s="30"/>
    </row>
    <row r="123" spans="1:5" x14ac:dyDescent="0.2">
      <c r="A123" s="37">
        <v>5200</v>
      </c>
      <c r="B123" s="36" t="s">
        <v>158</v>
      </c>
      <c r="C123" s="35">
        <f>C124+C127+C130+C133+C138+C142+C145+C147+C153</f>
        <v>216429.01</v>
      </c>
      <c r="D123" s="34">
        <f>C123/$C$94</f>
        <v>1.7133391417682665E-3</v>
      </c>
      <c r="E123" s="30"/>
    </row>
    <row r="124" spans="1:5" x14ac:dyDescent="0.2">
      <c r="A124" s="37">
        <v>5210</v>
      </c>
      <c r="B124" s="36" t="s">
        <v>157</v>
      </c>
      <c r="C124" s="35">
        <f>SUM(C125:C126)</f>
        <v>0</v>
      </c>
      <c r="D124" s="34">
        <f>C124/$C$94</f>
        <v>0</v>
      </c>
      <c r="E124" s="30"/>
    </row>
    <row r="125" spans="1:5" x14ac:dyDescent="0.2">
      <c r="A125" s="33">
        <v>5211</v>
      </c>
      <c r="B125" s="30" t="s">
        <v>156</v>
      </c>
      <c r="C125" s="32">
        <v>0</v>
      </c>
      <c r="D125" s="31">
        <f>C125/$C$94</f>
        <v>0</v>
      </c>
      <c r="E125" s="30"/>
    </row>
    <row r="126" spans="1:5" x14ac:dyDescent="0.2">
      <c r="A126" s="33">
        <v>5212</v>
      </c>
      <c r="B126" s="30" t="s">
        <v>155</v>
      </c>
      <c r="C126" s="32">
        <v>0</v>
      </c>
      <c r="D126" s="31">
        <f>C126/$C$94</f>
        <v>0</v>
      </c>
      <c r="E126" s="30"/>
    </row>
    <row r="127" spans="1:5" x14ac:dyDescent="0.2">
      <c r="A127" s="37">
        <v>5220</v>
      </c>
      <c r="B127" s="36" t="s">
        <v>154</v>
      </c>
      <c r="C127" s="35">
        <f>SUM(C128:C129)</f>
        <v>0</v>
      </c>
      <c r="D127" s="34">
        <f>C127/$C$94</f>
        <v>0</v>
      </c>
      <c r="E127" s="30"/>
    </row>
    <row r="128" spans="1:5" x14ac:dyDescent="0.2">
      <c r="A128" s="33">
        <v>5221</v>
      </c>
      <c r="B128" s="30" t="s">
        <v>153</v>
      </c>
      <c r="C128" s="32">
        <v>0</v>
      </c>
      <c r="D128" s="31">
        <f>C128/$C$94</f>
        <v>0</v>
      </c>
      <c r="E128" s="30"/>
    </row>
    <row r="129" spans="1:5" x14ac:dyDescent="0.2">
      <c r="A129" s="33">
        <v>5222</v>
      </c>
      <c r="B129" s="30" t="s">
        <v>152</v>
      </c>
      <c r="C129" s="32">
        <v>0</v>
      </c>
      <c r="D129" s="31">
        <f>C129/$C$94</f>
        <v>0</v>
      </c>
      <c r="E129" s="30"/>
    </row>
    <row r="130" spans="1:5" x14ac:dyDescent="0.2">
      <c r="A130" s="37">
        <v>5230</v>
      </c>
      <c r="B130" s="36" t="s">
        <v>151</v>
      </c>
      <c r="C130" s="35">
        <f>SUM(C131:C132)</f>
        <v>0</v>
      </c>
      <c r="D130" s="34">
        <f>C130/$C$94</f>
        <v>0</v>
      </c>
      <c r="E130" s="30"/>
    </row>
    <row r="131" spans="1:5" x14ac:dyDescent="0.2">
      <c r="A131" s="33">
        <v>5231</v>
      </c>
      <c r="B131" s="30" t="s">
        <v>150</v>
      </c>
      <c r="C131" s="32">
        <v>0</v>
      </c>
      <c r="D131" s="31">
        <f>C131/$C$94</f>
        <v>0</v>
      </c>
      <c r="E131" s="30"/>
    </row>
    <row r="132" spans="1:5" x14ac:dyDescent="0.2">
      <c r="A132" s="33">
        <v>5232</v>
      </c>
      <c r="B132" s="30" t="s">
        <v>149</v>
      </c>
      <c r="C132" s="32">
        <v>0</v>
      </c>
      <c r="D132" s="31">
        <f>C132/$C$94</f>
        <v>0</v>
      </c>
      <c r="E132" s="30"/>
    </row>
    <row r="133" spans="1:5" x14ac:dyDescent="0.2">
      <c r="A133" s="37">
        <v>5240</v>
      </c>
      <c r="B133" s="36" t="s">
        <v>148</v>
      </c>
      <c r="C133" s="35">
        <f>SUM(C134:C137)</f>
        <v>78140.679999999993</v>
      </c>
      <c r="D133" s="34">
        <f>C133/$C$94</f>
        <v>6.1859306942442115E-4</v>
      </c>
      <c r="E133" s="30"/>
    </row>
    <row r="134" spans="1:5" x14ac:dyDescent="0.2">
      <c r="A134" s="33">
        <v>5241</v>
      </c>
      <c r="B134" s="30" t="s">
        <v>147</v>
      </c>
      <c r="C134" s="32">
        <v>78140.679999999993</v>
      </c>
      <c r="D134" s="31">
        <f>C134/$C$94</f>
        <v>6.1859306942442115E-4</v>
      </c>
      <c r="E134" s="30"/>
    </row>
    <row r="135" spans="1:5" x14ac:dyDescent="0.2">
      <c r="A135" s="33">
        <v>5242</v>
      </c>
      <c r="B135" s="30" t="s">
        <v>146</v>
      </c>
      <c r="C135" s="32">
        <v>0</v>
      </c>
      <c r="D135" s="31">
        <f>C135/$C$94</f>
        <v>0</v>
      </c>
      <c r="E135" s="30"/>
    </row>
    <row r="136" spans="1:5" x14ac:dyDescent="0.2">
      <c r="A136" s="33">
        <v>5243</v>
      </c>
      <c r="B136" s="30" t="s">
        <v>145</v>
      </c>
      <c r="C136" s="32">
        <v>0</v>
      </c>
      <c r="D136" s="31">
        <f>C136/$C$94</f>
        <v>0</v>
      </c>
      <c r="E136" s="30"/>
    </row>
    <row r="137" spans="1:5" x14ac:dyDescent="0.2">
      <c r="A137" s="33">
        <v>5244</v>
      </c>
      <c r="B137" s="30" t="s">
        <v>144</v>
      </c>
      <c r="C137" s="32">
        <v>0</v>
      </c>
      <c r="D137" s="31">
        <f>C137/$C$94</f>
        <v>0</v>
      </c>
      <c r="E137" s="30"/>
    </row>
    <row r="138" spans="1:5" x14ac:dyDescent="0.2">
      <c r="A138" s="37">
        <v>5250</v>
      </c>
      <c r="B138" s="36" t="s">
        <v>143</v>
      </c>
      <c r="C138" s="35">
        <f>SUM(C139:C141)</f>
        <v>138288.33000000002</v>
      </c>
      <c r="D138" s="34">
        <v>1.0947460723438455E-3</v>
      </c>
      <c r="E138" s="30"/>
    </row>
    <row r="139" spans="1:5" x14ac:dyDescent="0.2">
      <c r="A139" s="33">
        <v>5251</v>
      </c>
      <c r="B139" s="30" t="s">
        <v>142</v>
      </c>
      <c r="C139" s="32">
        <v>106039.41</v>
      </c>
      <c r="D139" s="31">
        <f>C139/$C$94</f>
        <v>8.3945064352978062E-4</v>
      </c>
      <c r="E139" s="30"/>
    </row>
    <row r="140" spans="1:5" x14ac:dyDescent="0.2">
      <c r="A140" s="33">
        <v>5252</v>
      </c>
      <c r="B140" s="30" t="s">
        <v>141</v>
      </c>
      <c r="C140" s="32">
        <v>32248.92</v>
      </c>
      <c r="D140" s="31">
        <f>C140/$C$94</f>
        <v>2.5529542881406461E-4</v>
      </c>
      <c r="E140" s="30"/>
    </row>
    <row r="141" spans="1:5" x14ac:dyDescent="0.2">
      <c r="A141" s="33">
        <v>5259</v>
      </c>
      <c r="B141" s="30" t="s">
        <v>140</v>
      </c>
      <c r="C141" s="32">
        <v>0</v>
      </c>
      <c r="D141" s="31">
        <f>C141/$C$94</f>
        <v>0</v>
      </c>
      <c r="E141" s="30"/>
    </row>
    <row r="142" spans="1:5" x14ac:dyDescent="0.2">
      <c r="A142" s="37">
        <v>5260</v>
      </c>
      <c r="B142" s="36" t="s">
        <v>139</v>
      </c>
      <c r="C142" s="35">
        <f>SUM(C143:C144)</f>
        <v>0</v>
      </c>
      <c r="D142" s="34">
        <v>0</v>
      </c>
      <c r="E142" s="30"/>
    </row>
    <row r="143" spans="1:5" x14ac:dyDescent="0.2">
      <c r="A143" s="33">
        <v>5261</v>
      </c>
      <c r="B143" s="30" t="s">
        <v>138</v>
      </c>
      <c r="C143" s="32">
        <v>0</v>
      </c>
      <c r="D143" s="31">
        <f>C143/$C$94</f>
        <v>0</v>
      </c>
      <c r="E143" s="30"/>
    </row>
    <row r="144" spans="1:5" x14ac:dyDescent="0.2">
      <c r="A144" s="33">
        <v>5262</v>
      </c>
      <c r="B144" s="30" t="s">
        <v>137</v>
      </c>
      <c r="C144" s="32">
        <v>0</v>
      </c>
      <c r="D144" s="31">
        <f>C144/$C$94</f>
        <v>0</v>
      </c>
      <c r="E144" s="30"/>
    </row>
    <row r="145" spans="1:5" x14ac:dyDescent="0.2">
      <c r="A145" s="37">
        <v>5270</v>
      </c>
      <c r="B145" s="36" t="s">
        <v>136</v>
      </c>
      <c r="C145" s="35">
        <f>SUM(C146)</f>
        <v>0</v>
      </c>
      <c r="D145" s="34">
        <v>0</v>
      </c>
      <c r="E145" s="30"/>
    </row>
    <row r="146" spans="1:5" x14ac:dyDescent="0.2">
      <c r="A146" s="33">
        <v>5271</v>
      </c>
      <c r="B146" s="30" t="s">
        <v>135</v>
      </c>
      <c r="C146" s="32">
        <v>0</v>
      </c>
      <c r="D146" s="31">
        <f>C146/$C$94</f>
        <v>0</v>
      </c>
      <c r="E146" s="30"/>
    </row>
    <row r="147" spans="1:5" x14ac:dyDescent="0.2">
      <c r="A147" s="37">
        <v>5280</v>
      </c>
      <c r="B147" s="36" t="s">
        <v>134</v>
      </c>
      <c r="C147" s="35">
        <f>SUM(C148:C152)</f>
        <v>0</v>
      </c>
      <c r="D147" s="34">
        <v>0</v>
      </c>
      <c r="E147" s="30"/>
    </row>
    <row r="148" spans="1:5" x14ac:dyDescent="0.2">
      <c r="A148" s="33">
        <v>5281</v>
      </c>
      <c r="B148" s="30" t="s">
        <v>133</v>
      </c>
      <c r="C148" s="32">
        <v>0</v>
      </c>
      <c r="D148" s="31">
        <f>C148/$C$94</f>
        <v>0</v>
      </c>
      <c r="E148" s="30"/>
    </row>
    <row r="149" spans="1:5" x14ac:dyDescent="0.2">
      <c r="A149" s="33">
        <v>5282</v>
      </c>
      <c r="B149" s="30" t="s">
        <v>132</v>
      </c>
      <c r="C149" s="32">
        <v>0</v>
      </c>
      <c r="D149" s="31">
        <f>C149/$C$94</f>
        <v>0</v>
      </c>
      <c r="E149" s="30"/>
    </row>
    <row r="150" spans="1:5" x14ac:dyDescent="0.2">
      <c r="A150" s="33">
        <v>5283</v>
      </c>
      <c r="B150" s="30" t="s">
        <v>131</v>
      </c>
      <c r="C150" s="32">
        <v>0</v>
      </c>
      <c r="D150" s="31">
        <f>C150/$C$94</f>
        <v>0</v>
      </c>
      <c r="E150" s="30"/>
    </row>
    <row r="151" spans="1:5" x14ac:dyDescent="0.2">
      <c r="A151" s="33">
        <v>5284</v>
      </c>
      <c r="B151" s="30" t="s">
        <v>130</v>
      </c>
      <c r="C151" s="32">
        <v>0</v>
      </c>
      <c r="D151" s="31">
        <f>C151/$C$94</f>
        <v>0</v>
      </c>
      <c r="E151" s="30"/>
    </row>
    <row r="152" spans="1:5" x14ac:dyDescent="0.2">
      <c r="A152" s="33">
        <v>5285</v>
      </c>
      <c r="B152" s="30" t="s">
        <v>129</v>
      </c>
      <c r="C152" s="32">
        <v>0</v>
      </c>
      <c r="D152" s="31">
        <f>C152/$C$94</f>
        <v>0</v>
      </c>
      <c r="E152" s="30"/>
    </row>
    <row r="153" spans="1:5" x14ac:dyDescent="0.2">
      <c r="A153" s="37">
        <v>5290</v>
      </c>
      <c r="B153" s="36" t="s">
        <v>128</v>
      </c>
      <c r="C153" s="35">
        <f>SUM(C154:C155)</f>
        <v>0</v>
      </c>
      <c r="D153" s="34">
        <v>0</v>
      </c>
      <c r="E153" s="30"/>
    </row>
    <row r="154" spans="1:5" x14ac:dyDescent="0.2">
      <c r="A154" s="33">
        <v>5291</v>
      </c>
      <c r="B154" s="30" t="s">
        <v>127</v>
      </c>
      <c r="C154" s="32">
        <v>0</v>
      </c>
      <c r="D154" s="31">
        <f>C154/$C$94</f>
        <v>0</v>
      </c>
      <c r="E154" s="30"/>
    </row>
    <row r="155" spans="1:5" x14ac:dyDescent="0.2">
      <c r="A155" s="33">
        <v>5292</v>
      </c>
      <c r="B155" s="30" t="s">
        <v>126</v>
      </c>
      <c r="C155" s="32">
        <v>0</v>
      </c>
      <c r="D155" s="31">
        <f>C155/$C$94</f>
        <v>0</v>
      </c>
      <c r="E155" s="30"/>
    </row>
    <row r="156" spans="1:5" x14ac:dyDescent="0.2">
      <c r="A156" s="37">
        <v>5300</v>
      </c>
      <c r="B156" s="36" t="s">
        <v>125</v>
      </c>
      <c r="C156" s="35">
        <f>C157+C160+C163</f>
        <v>0</v>
      </c>
      <c r="D156" s="34">
        <f>C156/$C$94</f>
        <v>0</v>
      </c>
      <c r="E156" s="30"/>
    </row>
    <row r="157" spans="1:5" x14ac:dyDescent="0.2">
      <c r="A157" s="37">
        <v>5310</v>
      </c>
      <c r="B157" s="36" t="s">
        <v>124</v>
      </c>
      <c r="C157" s="35">
        <f>C158+C159</f>
        <v>0</v>
      </c>
      <c r="D157" s="34">
        <f>C157/$C$94</f>
        <v>0</v>
      </c>
      <c r="E157" s="30"/>
    </row>
    <row r="158" spans="1:5" x14ac:dyDescent="0.2">
      <c r="A158" s="33">
        <v>5311</v>
      </c>
      <c r="B158" s="30" t="s">
        <v>123</v>
      </c>
      <c r="C158" s="32">
        <v>0</v>
      </c>
      <c r="D158" s="31">
        <f>C158/$C$94</f>
        <v>0</v>
      </c>
      <c r="E158" s="30"/>
    </row>
    <row r="159" spans="1:5" x14ac:dyDescent="0.2">
      <c r="A159" s="33">
        <v>5312</v>
      </c>
      <c r="B159" s="30" t="s">
        <v>122</v>
      </c>
      <c r="C159" s="32">
        <v>0</v>
      </c>
      <c r="D159" s="31">
        <f>C159/$C$94</f>
        <v>0</v>
      </c>
      <c r="E159" s="30"/>
    </row>
    <row r="160" spans="1:5" x14ac:dyDescent="0.2">
      <c r="A160" s="37">
        <v>5320</v>
      </c>
      <c r="B160" s="36" t="s">
        <v>121</v>
      </c>
      <c r="C160" s="35">
        <f>SUM(C161:C162)</f>
        <v>0</v>
      </c>
      <c r="D160" s="34">
        <f>C160/$C$94</f>
        <v>0</v>
      </c>
      <c r="E160" s="30"/>
    </row>
    <row r="161" spans="1:5" x14ac:dyDescent="0.2">
      <c r="A161" s="33">
        <v>5321</v>
      </c>
      <c r="B161" s="30" t="s">
        <v>120</v>
      </c>
      <c r="C161" s="32">
        <v>0</v>
      </c>
      <c r="D161" s="31">
        <f>C161/$C$94</f>
        <v>0</v>
      </c>
      <c r="E161" s="30"/>
    </row>
    <row r="162" spans="1:5" x14ac:dyDescent="0.2">
      <c r="A162" s="33">
        <v>5322</v>
      </c>
      <c r="B162" s="30" t="s">
        <v>119</v>
      </c>
      <c r="C162" s="32">
        <v>0</v>
      </c>
      <c r="D162" s="31">
        <f>C162/$C$94</f>
        <v>0</v>
      </c>
      <c r="E162" s="30"/>
    </row>
    <row r="163" spans="1:5" x14ac:dyDescent="0.2">
      <c r="A163" s="37">
        <v>5330</v>
      </c>
      <c r="B163" s="36" t="s">
        <v>118</v>
      </c>
      <c r="C163" s="35">
        <f>SUM(C164:C165)</f>
        <v>0</v>
      </c>
      <c r="D163" s="34">
        <f>C163/$C$94</f>
        <v>0</v>
      </c>
      <c r="E163" s="30"/>
    </row>
    <row r="164" spans="1:5" x14ac:dyDescent="0.2">
      <c r="A164" s="33">
        <v>5331</v>
      </c>
      <c r="B164" s="30" t="s">
        <v>117</v>
      </c>
      <c r="C164" s="32">
        <v>0</v>
      </c>
      <c r="D164" s="31">
        <f>C164/$C$94</f>
        <v>0</v>
      </c>
      <c r="E164" s="30"/>
    </row>
    <row r="165" spans="1:5" x14ac:dyDescent="0.2">
      <c r="A165" s="33">
        <v>5332</v>
      </c>
      <c r="B165" s="30" t="s">
        <v>116</v>
      </c>
      <c r="C165" s="32">
        <v>0</v>
      </c>
      <c r="D165" s="31">
        <f>C165/$C$94</f>
        <v>0</v>
      </c>
      <c r="E165" s="30"/>
    </row>
    <row r="166" spans="1:5" x14ac:dyDescent="0.2">
      <c r="A166" s="37">
        <v>5400</v>
      </c>
      <c r="B166" s="36" t="s">
        <v>115</v>
      </c>
      <c r="C166" s="35">
        <f>C167+C170+C173+C176+C178</f>
        <v>0</v>
      </c>
      <c r="D166" s="34">
        <f>C166/$C$94</f>
        <v>0</v>
      </c>
      <c r="E166" s="30"/>
    </row>
    <row r="167" spans="1:5" x14ac:dyDescent="0.2">
      <c r="A167" s="37">
        <v>5410</v>
      </c>
      <c r="B167" s="36" t="s">
        <v>114</v>
      </c>
      <c r="C167" s="35">
        <f>SUM(C168:C169)</f>
        <v>0</v>
      </c>
      <c r="D167" s="34">
        <f>C167/$C$94</f>
        <v>0</v>
      </c>
      <c r="E167" s="30"/>
    </row>
    <row r="168" spans="1:5" x14ac:dyDescent="0.2">
      <c r="A168" s="33">
        <v>5411</v>
      </c>
      <c r="B168" s="30" t="s">
        <v>113</v>
      </c>
      <c r="C168" s="32">
        <v>0</v>
      </c>
      <c r="D168" s="31">
        <f>C168/$C$94</f>
        <v>0</v>
      </c>
      <c r="E168" s="30"/>
    </row>
    <row r="169" spans="1:5" x14ac:dyDescent="0.2">
      <c r="A169" s="33">
        <v>5412</v>
      </c>
      <c r="B169" s="30" t="s">
        <v>112</v>
      </c>
      <c r="C169" s="32">
        <v>0</v>
      </c>
      <c r="D169" s="31">
        <f>C169/$C$94</f>
        <v>0</v>
      </c>
      <c r="E169" s="30"/>
    </row>
    <row r="170" spans="1:5" x14ac:dyDescent="0.2">
      <c r="A170" s="37">
        <v>5420</v>
      </c>
      <c r="B170" s="36" t="s">
        <v>111</v>
      </c>
      <c r="C170" s="35">
        <f>SUM(C171:C172)</f>
        <v>0</v>
      </c>
      <c r="D170" s="34">
        <f>C170/$C$94</f>
        <v>0</v>
      </c>
      <c r="E170" s="30"/>
    </row>
    <row r="171" spans="1:5" x14ac:dyDescent="0.2">
      <c r="A171" s="33">
        <v>5421</v>
      </c>
      <c r="B171" s="30" t="s">
        <v>110</v>
      </c>
      <c r="C171" s="32">
        <v>0</v>
      </c>
      <c r="D171" s="31">
        <f>C171/$C$94</f>
        <v>0</v>
      </c>
      <c r="E171" s="30"/>
    </row>
    <row r="172" spans="1:5" x14ac:dyDescent="0.2">
      <c r="A172" s="33">
        <v>5422</v>
      </c>
      <c r="B172" s="30" t="s">
        <v>109</v>
      </c>
      <c r="C172" s="32">
        <v>0</v>
      </c>
      <c r="D172" s="31">
        <f>C172/$C$94</f>
        <v>0</v>
      </c>
      <c r="E172" s="30"/>
    </row>
    <row r="173" spans="1:5" x14ac:dyDescent="0.2">
      <c r="A173" s="37">
        <v>5430</v>
      </c>
      <c r="B173" s="36" t="s">
        <v>108</v>
      </c>
      <c r="C173" s="35">
        <f>SUM(C174:C175)</f>
        <v>0</v>
      </c>
      <c r="D173" s="34">
        <f>C173/$C$94</f>
        <v>0</v>
      </c>
      <c r="E173" s="30"/>
    </row>
    <row r="174" spans="1:5" x14ac:dyDescent="0.2">
      <c r="A174" s="33">
        <v>5431</v>
      </c>
      <c r="B174" s="30" t="s">
        <v>107</v>
      </c>
      <c r="C174" s="32">
        <v>0</v>
      </c>
      <c r="D174" s="31">
        <f>C174/$C$94</f>
        <v>0</v>
      </c>
      <c r="E174" s="30"/>
    </row>
    <row r="175" spans="1:5" x14ac:dyDescent="0.2">
      <c r="A175" s="33">
        <v>5432</v>
      </c>
      <c r="B175" s="30" t="s">
        <v>106</v>
      </c>
      <c r="C175" s="32">
        <v>0</v>
      </c>
      <c r="D175" s="31">
        <f>C175/$C$94</f>
        <v>0</v>
      </c>
      <c r="E175" s="30"/>
    </row>
    <row r="176" spans="1:5" x14ac:dyDescent="0.2">
      <c r="A176" s="37">
        <v>5440</v>
      </c>
      <c r="B176" s="36" t="s">
        <v>105</v>
      </c>
      <c r="C176" s="35">
        <f>SUM(C177)</f>
        <v>0</v>
      </c>
      <c r="D176" s="34">
        <f>C176/$C$94</f>
        <v>0</v>
      </c>
      <c r="E176" s="30"/>
    </row>
    <row r="177" spans="1:5" x14ac:dyDescent="0.2">
      <c r="A177" s="33">
        <v>5441</v>
      </c>
      <c r="B177" s="30" t="s">
        <v>105</v>
      </c>
      <c r="C177" s="32">
        <v>0</v>
      </c>
      <c r="D177" s="31">
        <f>C177/$C$94</f>
        <v>0</v>
      </c>
      <c r="E177" s="30"/>
    </row>
    <row r="178" spans="1:5" x14ac:dyDescent="0.2">
      <c r="A178" s="37">
        <v>5450</v>
      </c>
      <c r="B178" s="36" t="s">
        <v>104</v>
      </c>
      <c r="C178" s="35">
        <f>SUM(C179:C180)</f>
        <v>0</v>
      </c>
      <c r="D178" s="34">
        <f>C178/$C$94</f>
        <v>0</v>
      </c>
      <c r="E178" s="30"/>
    </row>
    <row r="179" spans="1:5" x14ac:dyDescent="0.2">
      <c r="A179" s="33">
        <v>5451</v>
      </c>
      <c r="B179" s="30" t="s">
        <v>103</v>
      </c>
      <c r="C179" s="32">
        <v>0</v>
      </c>
      <c r="D179" s="31">
        <f>C179/$C$94</f>
        <v>0</v>
      </c>
      <c r="E179" s="30"/>
    </row>
    <row r="180" spans="1:5" x14ac:dyDescent="0.2">
      <c r="A180" s="33">
        <v>5452</v>
      </c>
      <c r="B180" s="30" t="s">
        <v>102</v>
      </c>
      <c r="C180" s="32">
        <v>0</v>
      </c>
      <c r="D180" s="31">
        <f>C180/$C$94</f>
        <v>0</v>
      </c>
      <c r="E180" s="30"/>
    </row>
    <row r="181" spans="1:5" x14ac:dyDescent="0.2">
      <c r="A181" s="37">
        <v>5500</v>
      </c>
      <c r="B181" s="36" t="s">
        <v>101</v>
      </c>
      <c r="C181" s="35">
        <f>C182+C191+C194+C200</f>
        <v>10666958.870000001</v>
      </c>
      <c r="D181" s="34">
        <f>C181/$C$94</f>
        <v>8.4443939172494473E-2</v>
      </c>
      <c r="E181" s="30"/>
    </row>
    <row r="182" spans="1:5" x14ac:dyDescent="0.2">
      <c r="A182" s="37">
        <v>5510</v>
      </c>
      <c r="B182" s="36" t="s">
        <v>100</v>
      </c>
      <c r="C182" s="35">
        <f>SUM(C183:C190)</f>
        <v>10666961.520000001</v>
      </c>
      <c r="D182" s="34">
        <f>C182/$C$94</f>
        <v>8.4443960150960937E-2</v>
      </c>
      <c r="E182" s="30"/>
    </row>
    <row r="183" spans="1:5" x14ac:dyDescent="0.2">
      <c r="A183" s="33">
        <v>5511</v>
      </c>
      <c r="B183" s="30" t="s">
        <v>99</v>
      </c>
      <c r="C183" s="32">
        <v>0</v>
      </c>
      <c r="D183" s="31">
        <f>C183/$C$94</f>
        <v>0</v>
      </c>
      <c r="E183" s="30"/>
    </row>
    <row r="184" spans="1:5" x14ac:dyDescent="0.2">
      <c r="A184" s="33">
        <v>5512</v>
      </c>
      <c r="B184" s="30" t="s">
        <v>98</v>
      </c>
      <c r="C184" s="32">
        <v>0</v>
      </c>
      <c r="D184" s="31">
        <f>C184/$C$94</f>
        <v>0</v>
      </c>
      <c r="E184" s="30"/>
    </row>
    <row r="185" spans="1:5" x14ac:dyDescent="0.2">
      <c r="A185" s="33">
        <v>5513</v>
      </c>
      <c r="B185" s="30" t="s">
        <v>97</v>
      </c>
      <c r="C185" s="32">
        <v>5708791.7800000003</v>
      </c>
      <c r="D185" s="31">
        <f>C185/$C$94</f>
        <v>4.5193093148090148E-2</v>
      </c>
      <c r="E185" s="30"/>
    </row>
    <row r="186" spans="1:5" x14ac:dyDescent="0.2">
      <c r="A186" s="33">
        <v>5514</v>
      </c>
      <c r="B186" s="30" t="s">
        <v>96</v>
      </c>
      <c r="C186" s="32">
        <v>0</v>
      </c>
      <c r="D186" s="31">
        <f>C186/$C$94</f>
        <v>0</v>
      </c>
      <c r="E186" s="30"/>
    </row>
    <row r="187" spans="1:5" x14ac:dyDescent="0.2">
      <c r="A187" s="33">
        <v>5515</v>
      </c>
      <c r="B187" s="30" t="s">
        <v>95</v>
      </c>
      <c r="C187" s="32">
        <v>4924552.79</v>
      </c>
      <c r="D187" s="31">
        <f>C187/$C$94</f>
        <v>3.8984741698033558E-2</v>
      </c>
      <c r="E187" s="30"/>
    </row>
    <row r="188" spans="1:5" x14ac:dyDescent="0.2">
      <c r="A188" s="33">
        <v>5516</v>
      </c>
      <c r="B188" s="30" t="s">
        <v>94</v>
      </c>
      <c r="C188" s="32">
        <v>0</v>
      </c>
      <c r="D188" s="31">
        <f>C188/$C$94</f>
        <v>0</v>
      </c>
      <c r="E188" s="30"/>
    </row>
    <row r="189" spans="1:5" x14ac:dyDescent="0.2">
      <c r="A189" s="33">
        <v>5517</v>
      </c>
      <c r="B189" s="30" t="s">
        <v>93</v>
      </c>
      <c r="C189" s="32">
        <v>33616.800000000003</v>
      </c>
      <c r="D189" s="31">
        <f>C189/$C$94</f>
        <v>2.6612411737685012E-4</v>
      </c>
      <c r="E189" s="30"/>
    </row>
    <row r="190" spans="1:5" x14ac:dyDescent="0.2">
      <c r="A190" s="33">
        <v>5518</v>
      </c>
      <c r="B190" s="30" t="s">
        <v>92</v>
      </c>
      <c r="C190" s="32">
        <v>0.15</v>
      </c>
      <c r="D190" s="31">
        <f>C190/$C$94</f>
        <v>1.1874603652497416E-9</v>
      </c>
      <c r="E190" s="30"/>
    </row>
    <row r="191" spans="1:5" x14ac:dyDescent="0.2">
      <c r="A191" s="37">
        <v>5520</v>
      </c>
      <c r="B191" s="36" t="s">
        <v>91</v>
      </c>
      <c r="C191" s="35">
        <f>SUM(C192:C193)</f>
        <v>0</v>
      </c>
      <c r="D191" s="34">
        <f>C191/$C$94</f>
        <v>0</v>
      </c>
      <c r="E191" s="30"/>
    </row>
    <row r="192" spans="1:5" x14ac:dyDescent="0.2">
      <c r="A192" s="33">
        <v>5521</v>
      </c>
      <c r="B192" s="30" t="s">
        <v>90</v>
      </c>
      <c r="C192" s="32">
        <v>0</v>
      </c>
      <c r="D192" s="31">
        <f>C192/$C$94</f>
        <v>0</v>
      </c>
      <c r="E192" s="30"/>
    </row>
    <row r="193" spans="1:5" x14ac:dyDescent="0.2">
      <c r="A193" s="33">
        <v>5522</v>
      </c>
      <c r="B193" s="30" t="s">
        <v>89</v>
      </c>
      <c r="C193" s="32">
        <v>0</v>
      </c>
      <c r="D193" s="31">
        <f>C193/$C$94</f>
        <v>0</v>
      </c>
      <c r="E193" s="30"/>
    </row>
    <row r="194" spans="1:5" x14ac:dyDescent="0.2">
      <c r="A194" s="37">
        <v>5530</v>
      </c>
      <c r="B194" s="36" t="s">
        <v>88</v>
      </c>
      <c r="C194" s="35">
        <f>SUM(C195:C199)</f>
        <v>0</v>
      </c>
      <c r="D194" s="34">
        <f>C194/$C$94</f>
        <v>0</v>
      </c>
      <c r="E194" s="30"/>
    </row>
    <row r="195" spans="1:5" x14ac:dyDescent="0.2">
      <c r="A195" s="33">
        <v>5531</v>
      </c>
      <c r="B195" s="30" t="s">
        <v>87</v>
      </c>
      <c r="C195" s="32">
        <v>0</v>
      </c>
      <c r="D195" s="31">
        <f>C195/$C$94</f>
        <v>0</v>
      </c>
      <c r="E195" s="30"/>
    </row>
    <row r="196" spans="1:5" x14ac:dyDescent="0.2">
      <c r="A196" s="33">
        <v>5532</v>
      </c>
      <c r="B196" s="30" t="s">
        <v>86</v>
      </c>
      <c r="C196" s="32">
        <v>0</v>
      </c>
      <c r="D196" s="31">
        <f>C196/$C$94</f>
        <v>0</v>
      </c>
      <c r="E196" s="30"/>
    </row>
    <row r="197" spans="1:5" x14ac:dyDescent="0.2">
      <c r="A197" s="33">
        <v>5533</v>
      </c>
      <c r="B197" s="30" t="s">
        <v>85</v>
      </c>
      <c r="C197" s="32">
        <v>0</v>
      </c>
      <c r="D197" s="31">
        <f>C197/$C$94</f>
        <v>0</v>
      </c>
      <c r="E197" s="30"/>
    </row>
    <row r="198" spans="1:5" x14ac:dyDescent="0.2">
      <c r="A198" s="33">
        <v>5534</v>
      </c>
      <c r="B198" s="30" t="s">
        <v>84</v>
      </c>
      <c r="C198" s="32">
        <v>0</v>
      </c>
      <c r="D198" s="31">
        <f>C198/$C$94</f>
        <v>0</v>
      </c>
      <c r="E198" s="30"/>
    </row>
    <row r="199" spans="1:5" x14ac:dyDescent="0.2">
      <c r="A199" s="33">
        <v>5535</v>
      </c>
      <c r="B199" s="30" t="s">
        <v>83</v>
      </c>
      <c r="C199" s="32">
        <v>0</v>
      </c>
      <c r="D199" s="31">
        <f>C199/$C$94</f>
        <v>0</v>
      </c>
      <c r="E199" s="30"/>
    </row>
    <row r="200" spans="1:5" x14ac:dyDescent="0.2">
      <c r="A200" s="37">
        <v>5590</v>
      </c>
      <c r="B200" s="36" t="s">
        <v>82</v>
      </c>
      <c r="C200" s="35">
        <f>SUM(C201:C209)</f>
        <v>-2.65</v>
      </c>
      <c r="D200" s="34">
        <f>C200/$C$94</f>
        <v>-2.0978466452745434E-8</v>
      </c>
      <c r="E200" s="30"/>
    </row>
    <row r="201" spans="1:5" x14ac:dyDescent="0.2">
      <c r="A201" s="33">
        <v>5591</v>
      </c>
      <c r="B201" s="30" t="s">
        <v>81</v>
      </c>
      <c r="C201" s="32">
        <v>0</v>
      </c>
      <c r="D201" s="31">
        <f>C201/$C$94</f>
        <v>0</v>
      </c>
      <c r="E201" s="30"/>
    </row>
    <row r="202" spans="1:5" x14ac:dyDescent="0.2">
      <c r="A202" s="33">
        <v>5592</v>
      </c>
      <c r="B202" s="30" t="s">
        <v>80</v>
      </c>
      <c r="C202" s="32">
        <v>0</v>
      </c>
      <c r="D202" s="31">
        <f>C202/$C$94</f>
        <v>0</v>
      </c>
      <c r="E202" s="30"/>
    </row>
    <row r="203" spans="1:5" x14ac:dyDescent="0.2">
      <c r="A203" s="33">
        <v>5593</v>
      </c>
      <c r="B203" s="30" t="s">
        <v>79</v>
      </c>
      <c r="C203" s="32">
        <v>0</v>
      </c>
      <c r="D203" s="31">
        <f>C203/$C$94</f>
        <v>0</v>
      </c>
      <c r="E203" s="30"/>
    </row>
    <row r="204" spans="1:5" x14ac:dyDescent="0.2">
      <c r="A204" s="33">
        <v>5594</v>
      </c>
      <c r="B204" s="30" t="s">
        <v>78</v>
      </c>
      <c r="C204" s="32">
        <v>0</v>
      </c>
      <c r="D204" s="31">
        <f>C204/$C$94</f>
        <v>0</v>
      </c>
      <c r="E204" s="30"/>
    </row>
    <row r="205" spans="1:5" x14ac:dyDescent="0.2">
      <c r="A205" s="33">
        <v>5595</v>
      </c>
      <c r="B205" s="30" t="s">
        <v>77</v>
      </c>
      <c r="C205" s="32">
        <v>0</v>
      </c>
      <c r="D205" s="31">
        <f>C205/$C$94</f>
        <v>0</v>
      </c>
      <c r="E205" s="30"/>
    </row>
    <row r="206" spans="1:5" x14ac:dyDescent="0.2">
      <c r="A206" s="33">
        <v>5596</v>
      </c>
      <c r="B206" s="30" t="s">
        <v>76</v>
      </c>
      <c r="C206" s="32">
        <v>0</v>
      </c>
      <c r="D206" s="31">
        <f>C206/$C$94</f>
        <v>0</v>
      </c>
      <c r="E206" s="30"/>
    </row>
    <row r="207" spans="1:5" x14ac:dyDescent="0.2">
      <c r="A207" s="33">
        <v>5597</v>
      </c>
      <c r="B207" s="30" t="s">
        <v>75</v>
      </c>
      <c r="C207" s="32">
        <v>0</v>
      </c>
      <c r="D207" s="31">
        <f>C207/$C$94</f>
        <v>0</v>
      </c>
      <c r="E207" s="30"/>
    </row>
    <row r="208" spans="1:5" x14ac:dyDescent="0.2">
      <c r="A208" s="33">
        <v>5598</v>
      </c>
      <c r="B208" s="30" t="s">
        <v>74</v>
      </c>
      <c r="C208" s="32">
        <v>0</v>
      </c>
      <c r="D208" s="31">
        <f>C208/$C$94</f>
        <v>0</v>
      </c>
      <c r="E208" s="30"/>
    </row>
    <row r="209" spans="1:5" x14ac:dyDescent="0.2">
      <c r="A209" s="33">
        <v>5599</v>
      </c>
      <c r="B209" s="30" t="s">
        <v>73</v>
      </c>
      <c r="C209" s="32">
        <v>-2.65</v>
      </c>
      <c r="D209" s="31">
        <f>C209/$C$94</f>
        <v>-2.0978466452745434E-8</v>
      </c>
      <c r="E209" s="30"/>
    </row>
    <row r="210" spans="1:5" x14ac:dyDescent="0.2">
      <c r="A210" s="37">
        <v>5600</v>
      </c>
      <c r="B210" s="36" t="s">
        <v>72</v>
      </c>
      <c r="C210" s="35">
        <f>C211</f>
        <v>0</v>
      </c>
      <c r="D210" s="34">
        <f>C210/$C$94</f>
        <v>0</v>
      </c>
      <c r="E210" s="30"/>
    </row>
    <row r="211" spans="1:5" x14ac:dyDescent="0.2">
      <c r="A211" s="37">
        <v>5610</v>
      </c>
      <c r="B211" s="36" t="s">
        <v>71</v>
      </c>
      <c r="C211" s="35">
        <f>C212</f>
        <v>0</v>
      </c>
      <c r="D211" s="34">
        <f>C211/$C$94</f>
        <v>0</v>
      </c>
      <c r="E211" s="30"/>
    </row>
    <row r="212" spans="1:5" x14ac:dyDescent="0.2">
      <c r="A212" s="33">
        <v>5611</v>
      </c>
      <c r="B212" s="30" t="s">
        <v>70</v>
      </c>
      <c r="C212" s="32">
        <v>0</v>
      </c>
      <c r="D212" s="31">
        <f>C212/$C$94</f>
        <v>0</v>
      </c>
      <c r="E212" s="30"/>
    </row>
    <row r="213" spans="1:5" x14ac:dyDescent="0.2">
      <c r="C213" s="29"/>
    </row>
    <row r="214" spans="1:5" x14ac:dyDescent="0.2">
      <c r="B214" s="28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6E1A-6624-4FAC-BD60-7C72A1E94B91}">
  <sheetPr>
    <tabColor rgb="FF0070C0"/>
  </sheetPr>
  <dimension ref="A1:J173"/>
  <sheetViews>
    <sheetView topLeftCell="A134" zoomScaleNormal="100" workbookViewId="0">
      <selection activeCell="A45" sqref="A45:D45"/>
    </sheetView>
  </sheetViews>
  <sheetFormatPr baseColWidth="10" defaultColWidth="8.6640625" defaultRowHeight="10.199999999999999" x14ac:dyDescent="0.2"/>
  <cols>
    <col min="1" max="1" width="9.5546875" style="28" customWidth="1"/>
    <col min="2" max="2" width="61.33203125" style="28" bestFit="1" customWidth="1"/>
    <col min="3" max="4" width="16.109375" style="28" customWidth="1"/>
    <col min="5" max="5" width="19.6640625" style="28" customWidth="1"/>
    <col min="6" max="7" width="18.44140625" style="28" customWidth="1"/>
    <col min="8" max="8" width="28.88671875" style="28" customWidth="1"/>
    <col min="9" max="9" width="25.77734375" style="28" customWidth="1"/>
    <col min="10" max="10" width="21.109375" style="28" customWidth="1"/>
    <col min="11" max="16384" width="8.6640625" style="28"/>
  </cols>
  <sheetData>
    <row r="1" spans="1:8" s="52" customFormat="1" ht="12" customHeight="1" x14ac:dyDescent="0.3">
      <c r="A1" s="73" t="s">
        <v>69</v>
      </c>
      <c r="B1" s="72"/>
      <c r="C1" s="72"/>
      <c r="D1" s="72"/>
      <c r="E1" s="72"/>
      <c r="F1" s="72"/>
      <c r="G1" s="54" t="s">
        <v>68</v>
      </c>
      <c r="H1" s="53">
        <v>2025</v>
      </c>
    </row>
    <row r="2" spans="1:8" s="52" customFormat="1" ht="12" customHeight="1" x14ac:dyDescent="0.3">
      <c r="A2" s="73" t="s">
        <v>428</v>
      </c>
      <c r="B2" s="72"/>
      <c r="C2" s="72"/>
      <c r="D2" s="72"/>
      <c r="E2" s="72"/>
      <c r="F2" s="72"/>
      <c r="G2" s="54" t="s">
        <v>66</v>
      </c>
      <c r="H2" s="53" t="s">
        <v>65</v>
      </c>
    </row>
    <row r="3" spans="1:8" s="52" customFormat="1" ht="12" customHeight="1" x14ac:dyDescent="0.3">
      <c r="A3" s="73" t="s">
        <v>64</v>
      </c>
      <c r="B3" s="72"/>
      <c r="C3" s="72"/>
      <c r="D3" s="72"/>
      <c r="E3" s="72"/>
      <c r="F3" s="72"/>
      <c r="G3" s="54" t="s">
        <v>63</v>
      </c>
      <c r="H3" s="53" t="s">
        <v>62</v>
      </c>
    </row>
    <row r="4" spans="1:8" s="52" customFormat="1" ht="12" customHeight="1" x14ac:dyDescent="0.3">
      <c r="A4" s="73" t="s">
        <v>61</v>
      </c>
      <c r="B4" s="72"/>
      <c r="C4" s="72"/>
      <c r="D4" s="72"/>
      <c r="E4" s="72"/>
      <c r="F4" s="72"/>
      <c r="G4" s="54"/>
      <c r="H4" s="53"/>
    </row>
    <row r="5" spans="1:8" x14ac:dyDescent="0.2">
      <c r="A5" s="51" t="s">
        <v>265</v>
      </c>
      <c r="B5" s="50"/>
      <c r="C5" s="50"/>
      <c r="D5" s="50"/>
      <c r="E5" s="50"/>
      <c r="F5" s="50"/>
      <c r="G5" s="50"/>
      <c r="H5" s="50"/>
    </row>
    <row r="7" spans="1:8" x14ac:dyDescent="0.2">
      <c r="A7" s="50" t="s">
        <v>427</v>
      </c>
      <c r="B7" s="50"/>
      <c r="C7" s="50"/>
      <c r="D7" s="50"/>
      <c r="E7" s="50"/>
      <c r="F7" s="50"/>
      <c r="G7" s="50"/>
      <c r="H7" s="50"/>
    </row>
    <row r="8" spans="1:8" x14ac:dyDescent="0.2">
      <c r="A8" s="67" t="s">
        <v>191</v>
      </c>
      <c r="B8" s="67" t="s">
        <v>190</v>
      </c>
      <c r="C8" s="68" t="s">
        <v>189</v>
      </c>
      <c r="D8" s="68" t="s">
        <v>390</v>
      </c>
      <c r="E8" s="67"/>
      <c r="F8" s="67"/>
      <c r="G8" s="67"/>
      <c r="H8" s="67"/>
    </row>
    <row r="9" spans="1:8" x14ac:dyDescent="0.2">
      <c r="A9" s="64">
        <v>1114</v>
      </c>
      <c r="B9" s="28" t="s">
        <v>426</v>
      </c>
      <c r="C9" s="29">
        <v>0</v>
      </c>
      <c r="E9" s="28" t="str">
        <f>+IF(OR(C9&lt;&gt;0,C10&lt;&gt;0,C11&lt;&gt;0),"","SIN INFORMACIÓN QUE REVELAR")</f>
        <v/>
      </c>
    </row>
    <row r="10" spans="1:8" x14ac:dyDescent="0.2">
      <c r="A10" s="64">
        <v>1115</v>
      </c>
      <c r="B10" s="28" t="s">
        <v>425</v>
      </c>
      <c r="C10" s="29">
        <v>0</v>
      </c>
    </row>
    <row r="11" spans="1:8" x14ac:dyDescent="0.2">
      <c r="A11" s="64">
        <v>1121</v>
      </c>
      <c r="B11" s="28" t="s">
        <v>424</v>
      </c>
      <c r="C11" s="29">
        <v>56725242.270000003</v>
      </c>
    </row>
    <row r="12" spans="1:8" x14ac:dyDescent="0.2">
      <c r="C12" s="29"/>
    </row>
    <row r="13" spans="1:8" x14ac:dyDescent="0.2">
      <c r="A13" s="50" t="s">
        <v>423</v>
      </c>
      <c r="B13" s="50"/>
      <c r="C13" s="50"/>
      <c r="D13" s="50"/>
      <c r="E13" s="50"/>
      <c r="F13" s="50"/>
      <c r="G13" s="50"/>
      <c r="H13" s="50"/>
    </row>
    <row r="14" spans="1:8" x14ac:dyDescent="0.2">
      <c r="A14" s="67" t="s">
        <v>191</v>
      </c>
      <c r="B14" s="67" t="s">
        <v>190</v>
      </c>
      <c r="C14" s="68" t="s">
        <v>189</v>
      </c>
      <c r="D14" s="68">
        <v>2024</v>
      </c>
      <c r="E14" s="68">
        <v>2023</v>
      </c>
      <c r="F14" s="68">
        <v>2022</v>
      </c>
      <c r="G14" s="68">
        <v>2021</v>
      </c>
      <c r="H14" s="67" t="s">
        <v>422</v>
      </c>
    </row>
    <row r="15" spans="1:8" x14ac:dyDescent="0.2">
      <c r="A15" s="64">
        <v>1122</v>
      </c>
      <c r="B15" s="28" t="s">
        <v>421</v>
      </c>
      <c r="C15" s="29">
        <v>0</v>
      </c>
      <c r="D15" s="29">
        <v>-50</v>
      </c>
      <c r="E15" s="29">
        <v>-540</v>
      </c>
      <c r="F15" s="29">
        <v>-90</v>
      </c>
      <c r="G15" s="29">
        <v>0</v>
      </c>
      <c r="H15" s="28" t="str">
        <f>+IF(OR(C15&lt;&gt;0,C16&lt;&gt;0),"","SIN INFORMACIÓN QUE REVELAR")</f>
        <v>SIN INFORMACIÓN QUE REVELAR</v>
      </c>
    </row>
    <row r="16" spans="1:8" x14ac:dyDescent="0.2">
      <c r="A16" s="64">
        <v>1124</v>
      </c>
      <c r="B16" s="28" t="s">
        <v>420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8" x14ac:dyDescent="0.2">
      <c r="C17" s="29"/>
      <c r="D17" s="29"/>
      <c r="E17" s="29"/>
      <c r="F17" s="29"/>
      <c r="G17" s="29"/>
    </row>
    <row r="18" spans="1:8" x14ac:dyDescent="0.2">
      <c r="A18" s="50" t="s">
        <v>419</v>
      </c>
      <c r="B18" s="50"/>
      <c r="C18" s="50"/>
      <c r="D18" s="50"/>
      <c r="E18" s="50"/>
      <c r="F18" s="50"/>
      <c r="G18" s="50"/>
      <c r="H18" s="50"/>
    </row>
    <row r="19" spans="1:8" x14ac:dyDescent="0.2">
      <c r="A19" s="67" t="s">
        <v>191</v>
      </c>
      <c r="B19" s="67" t="s">
        <v>190</v>
      </c>
      <c r="C19" s="68" t="s">
        <v>189</v>
      </c>
      <c r="D19" s="68" t="s">
        <v>326</v>
      </c>
      <c r="E19" s="68" t="s">
        <v>325</v>
      </c>
      <c r="F19" s="68" t="s">
        <v>324</v>
      </c>
      <c r="G19" s="68" t="s">
        <v>418</v>
      </c>
      <c r="H19" s="67" t="s">
        <v>271</v>
      </c>
    </row>
    <row r="20" spans="1:8" x14ac:dyDescent="0.2">
      <c r="A20" s="64">
        <v>1123</v>
      </c>
      <c r="B20" s="28" t="s">
        <v>417</v>
      </c>
      <c r="C20" s="29">
        <v>130818.74</v>
      </c>
      <c r="D20" s="29">
        <v>130818.74</v>
      </c>
      <c r="E20" s="29">
        <v>0</v>
      </c>
      <c r="F20" s="29">
        <v>0</v>
      </c>
      <c r="G20" s="29">
        <v>0</v>
      </c>
      <c r="H20" s="28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64">
        <v>1125</v>
      </c>
      <c r="B21" s="28" t="s">
        <v>416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8" x14ac:dyDescent="0.2">
      <c r="A22" s="64">
        <v>1126</v>
      </c>
      <c r="B22" s="28" t="s">
        <v>415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8" x14ac:dyDescent="0.2">
      <c r="A23" s="64">
        <v>1129</v>
      </c>
      <c r="B23" s="28" t="s">
        <v>414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8" x14ac:dyDescent="0.2">
      <c r="A24" s="64">
        <v>1131</v>
      </c>
      <c r="B24" s="28" t="s">
        <v>413</v>
      </c>
      <c r="C24" s="29">
        <v>33847.379999999997</v>
      </c>
      <c r="D24" s="29">
        <v>33847.379999999997</v>
      </c>
      <c r="E24" s="29">
        <v>0</v>
      </c>
      <c r="F24" s="29">
        <v>0</v>
      </c>
      <c r="G24" s="29">
        <v>0</v>
      </c>
    </row>
    <row r="25" spans="1:8" x14ac:dyDescent="0.2">
      <c r="A25" s="64">
        <v>1132</v>
      </c>
      <c r="B25" s="28" t="s">
        <v>412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8" x14ac:dyDescent="0.2">
      <c r="A26" s="64">
        <v>1133</v>
      </c>
      <c r="B26" s="28" t="s">
        <v>411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8" x14ac:dyDescent="0.2">
      <c r="A27" s="64">
        <v>1134</v>
      </c>
      <c r="B27" s="28" t="s">
        <v>410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8" x14ac:dyDescent="0.2">
      <c r="A28" s="64">
        <v>1139</v>
      </c>
      <c r="B28" s="28" t="s">
        <v>409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30" spans="1:8" x14ac:dyDescent="0.2">
      <c r="A30" s="50" t="s">
        <v>408</v>
      </c>
      <c r="B30" s="50"/>
      <c r="C30" s="50"/>
      <c r="D30" s="50"/>
      <c r="E30" s="50"/>
      <c r="F30" s="50"/>
      <c r="G30" s="50"/>
      <c r="H30" s="50"/>
    </row>
    <row r="31" spans="1:8" ht="22.05" customHeight="1" x14ac:dyDescent="0.2">
      <c r="A31" s="67" t="s">
        <v>191</v>
      </c>
      <c r="B31" s="67" t="s">
        <v>190</v>
      </c>
      <c r="C31" s="68" t="s">
        <v>189</v>
      </c>
      <c r="D31" s="68" t="s">
        <v>407</v>
      </c>
      <c r="E31" s="68" t="s">
        <v>406</v>
      </c>
      <c r="F31" s="71" t="s">
        <v>405</v>
      </c>
      <c r="G31" s="71" t="s">
        <v>404</v>
      </c>
      <c r="H31" s="67"/>
    </row>
    <row r="32" spans="1:8" x14ac:dyDescent="0.2">
      <c r="A32" s="64">
        <v>1140</v>
      </c>
      <c r="B32" s="28" t="s">
        <v>403</v>
      </c>
      <c r="C32" s="29">
        <f>SUM(C33:C37)</f>
        <v>0</v>
      </c>
      <c r="E32" s="28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64">
        <v>1141</v>
      </c>
      <c r="B33" s="28" t="s">
        <v>402</v>
      </c>
      <c r="C33" s="29">
        <v>0</v>
      </c>
    </row>
    <row r="34" spans="1:8" x14ac:dyDescent="0.2">
      <c r="A34" s="64">
        <v>1142</v>
      </c>
      <c r="B34" s="28" t="s">
        <v>401</v>
      </c>
      <c r="C34" s="29">
        <v>0</v>
      </c>
    </row>
    <row r="35" spans="1:8" x14ac:dyDescent="0.2">
      <c r="A35" s="64">
        <v>1143</v>
      </c>
      <c r="B35" s="28" t="s">
        <v>400</v>
      </c>
      <c r="C35" s="29">
        <v>0</v>
      </c>
    </row>
    <row r="36" spans="1:8" x14ac:dyDescent="0.2">
      <c r="A36" s="64">
        <v>1144</v>
      </c>
      <c r="B36" s="28" t="s">
        <v>399</v>
      </c>
      <c r="C36" s="29">
        <v>0</v>
      </c>
    </row>
    <row r="37" spans="1:8" x14ac:dyDescent="0.2">
      <c r="A37" s="64">
        <v>1145</v>
      </c>
      <c r="B37" s="28" t="s">
        <v>398</v>
      </c>
      <c r="C37" s="29">
        <v>0</v>
      </c>
    </row>
    <row r="39" spans="1:8" x14ac:dyDescent="0.2">
      <c r="A39" s="50" t="s">
        <v>397</v>
      </c>
      <c r="B39" s="50"/>
      <c r="C39" s="50"/>
      <c r="D39" s="50"/>
      <c r="E39" s="50"/>
      <c r="F39" s="50"/>
      <c r="G39" s="50"/>
      <c r="H39" s="50"/>
    </row>
    <row r="40" spans="1:8" ht="18" customHeight="1" x14ac:dyDescent="0.2">
      <c r="A40" s="67" t="s">
        <v>191</v>
      </c>
      <c r="B40" s="67" t="s">
        <v>190</v>
      </c>
      <c r="C40" s="68" t="s">
        <v>189</v>
      </c>
      <c r="D40" s="68" t="s">
        <v>396</v>
      </c>
      <c r="E40" s="67" t="s">
        <v>395</v>
      </c>
      <c r="F40" s="70" t="s">
        <v>394</v>
      </c>
      <c r="G40" s="70"/>
      <c r="H40" s="70"/>
    </row>
    <row r="41" spans="1:8" x14ac:dyDescent="0.2">
      <c r="A41" s="64">
        <v>1150</v>
      </c>
      <c r="B41" s="28" t="s">
        <v>393</v>
      </c>
      <c r="C41" s="29">
        <f>C42</f>
        <v>0</v>
      </c>
      <c r="E41" s="28" t="str">
        <f>+IF(OR(C41&lt;&gt;0,C42&lt;&gt;0),"","SIN INFORMACIÓN QUE REVELAR")</f>
        <v>SIN INFORMACIÓN QUE REVELAR</v>
      </c>
    </row>
    <row r="42" spans="1:8" x14ac:dyDescent="0.2">
      <c r="A42" s="64">
        <v>1151</v>
      </c>
      <c r="B42" s="28" t="s">
        <v>392</v>
      </c>
      <c r="C42" s="29">
        <v>0</v>
      </c>
    </row>
    <row r="44" spans="1:8" x14ac:dyDescent="0.2">
      <c r="A44" s="50" t="s">
        <v>391</v>
      </c>
      <c r="B44" s="50"/>
      <c r="C44" s="50"/>
      <c r="D44" s="50"/>
      <c r="E44" s="50"/>
      <c r="F44" s="50"/>
      <c r="G44" s="50"/>
      <c r="H44" s="50"/>
    </row>
    <row r="45" spans="1:8" x14ac:dyDescent="0.2">
      <c r="A45" s="67" t="s">
        <v>191</v>
      </c>
      <c r="B45" s="67" t="s">
        <v>190</v>
      </c>
      <c r="C45" s="68" t="s">
        <v>189</v>
      </c>
      <c r="D45" s="68" t="s">
        <v>390</v>
      </c>
      <c r="E45" s="68" t="s">
        <v>271</v>
      </c>
      <c r="F45" s="67"/>
      <c r="G45" s="67"/>
      <c r="H45" s="67"/>
    </row>
    <row r="46" spans="1:8" x14ac:dyDescent="0.2">
      <c r="A46" s="64">
        <v>1213</v>
      </c>
      <c r="B46" s="28" t="s">
        <v>389</v>
      </c>
      <c r="C46" s="29">
        <v>0</v>
      </c>
      <c r="E46" s="28" t="str">
        <f>IF(OR(C46&lt;&gt;0),"","SIN INFORMACIÓN QUE REVELAR")</f>
        <v>SIN INFORMACIÓN QUE REVELAR</v>
      </c>
    </row>
    <row r="48" spans="1:8" x14ac:dyDescent="0.2">
      <c r="A48" s="50" t="s">
        <v>388</v>
      </c>
      <c r="B48" s="50"/>
      <c r="C48" s="50"/>
      <c r="D48" s="50"/>
      <c r="E48" s="50"/>
      <c r="F48" s="50"/>
      <c r="G48" s="50"/>
      <c r="H48" s="50"/>
    </row>
    <row r="49" spans="1:10" x14ac:dyDescent="0.2">
      <c r="A49" s="67" t="s">
        <v>191</v>
      </c>
      <c r="B49" s="67" t="s">
        <v>190</v>
      </c>
      <c r="C49" s="68" t="s">
        <v>189</v>
      </c>
      <c r="D49" s="68"/>
      <c r="E49" s="67"/>
      <c r="F49" s="67"/>
      <c r="G49" s="67"/>
      <c r="H49" s="67"/>
    </row>
    <row r="50" spans="1:10" x14ac:dyDescent="0.2">
      <c r="A50" s="64">
        <v>1211</v>
      </c>
      <c r="B50" s="28" t="s">
        <v>387</v>
      </c>
      <c r="C50" s="29">
        <v>0</v>
      </c>
      <c r="E50" s="28" t="str">
        <f>+IF(OR(C50&lt;&gt;0,C51&lt;&gt;0,C52&lt;&gt;0),"","SIN INFORMACIÓN QUE REVELAR")</f>
        <v>SIN INFORMACIÓN QUE REVELAR</v>
      </c>
    </row>
    <row r="51" spans="1:10" x14ac:dyDescent="0.2">
      <c r="A51" s="64">
        <v>1212</v>
      </c>
      <c r="B51" s="28" t="s">
        <v>386</v>
      </c>
      <c r="C51" s="29">
        <v>0</v>
      </c>
    </row>
    <row r="52" spans="1:10" x14ac:dyDescent="0.2">
      <c r="A52" s="64">
        <v>1214</v>
      </c>
      <c r="B52" s="28" t="s">
        <v>385</v>
      </c>
      <c r="C52" s="29">
        <v>0</v>
      </c>
    </row>
    <row r="53" spans="1:10" x14ac:dyDescent="0.2">
      <c r="C53" s="29"/>
    </row>
    <row r="54" spans="1:10" x14ac:dyDescent="0.2">
      <c r="A54" s="50" t="s">
        <v>384</v>
      </c>
      <c r="B54" s="50"/>
      <c r="C54" s="50"/>
      <c r="D54" s="50"/>
      <c r="E54" s="50"/>
      <c r="F54" s="50"/>
      <c r="G54" s="50"/>
      <c r="H54" s="50"/>
      <c r="I54" s="50"/>
      <c r="J54" s="50"/>
    </row>
    <row r="55" spans="1:10" x14ac:dyDescent="0.2">
      <c r="A55" s="67" t="s">
        <v>191</v>
      </c>
      <c r="B55" s="67" t="s">
        <v>190</v>
      </c>
      <c r="C55" s="68" t="s">
        <v>189</v>
      </c>
      <c r="D55" s="68" t="s">
        <v>383</v>
      </c>
      <c r="E55" s="68" t="s">
        <v>382</v>
      </c>
      <c r="F55" s="68" t="s">
        <v>381</v>
      </c>
      <c r="G55" s="68" t="s">
        <v>380</v>
      </c>
      <c r="H55" s="67" t="s">
        <v>356</v>
      </c>
      <c r="I55" s="67" t="s">
        <v>379</v>
      </c>
      <c r="J55" s="67" t="s">
        <v>271</v>
      </c>
    </row>
    <row r="56" spans="1:10" x14ac:dyDescent="0.2">
      <c r="A56" s="64">
        <v>1230</v>
      </c>
      <c r="B56" s="28" t="s">
        <v>378</v>
      </c>
      <c r="C56" s="29">
        <f>SUM(C57:C63)</f>
        <v>113544080.90000001</v>
      </c>
      <c r="D56" s="29">
        <f>SUM(D57:D63)</f>
        <v>5708791.7800000003</v>
      </c>
      <c r="E56" s="29">
        <f>SUM(E57:E63)</f>
        <v>57407628.43</v>
      </c>
      <c r="F56" s="28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64">
        <v>1231</v>
      </c>
      <c r="B57" s="28" t="s">
        <v>377</v>
      </c>
      <c r="C57" s="29">
        <v>0</v>
      </c>
      <c r="D57" s="69"/>
      <c r="E57" s="69"/>
    </row>
    <row r="58" spans="1:10" x14ac:dyDescent="0.2">
      <c r="A58" s="64">
        <v>1232</v>
      </c>
      <c r="B58" s="28" t="s">
        <v>376</v>
      </c>
      <c r="C58" s="29">
        <v>0</v>
      </c>
      <c r="D58" s="29">
        <v>0</v>
      </c>
      <c r="E58" s="29">
        <v>0</v>
      </c>
    </row>
    <row r="59" spans="1:10" x14ac:dyDescent="0.2">
      <c r="A59" s="64">
        <v>1233</v>
      </c>
      <c r="B59" s="28" t="s">
        <v>375</v>
      </c>
      <c r="C59" s="29">
        <v>113544080.90000001</v>
      </c>
      <c r="D59" s="29">
        <v>5708791.7800000003</v>
      </c>
      <c r="E59" s="29">
        <v>57407628.43</v>
      </c>
    </row>
    <row r="60" spans="1:10" x14ac:dyDescent="0.2">
      <c r="A60" s="64">
        <v>1234</v>
      </c>
      <c r="B60" s="28" t="s">
        <v>374</v>
      </c>
      <c r="C60" s="29">
        <v>0</v>
      </c>
      <c r="D60" s="29">
        <v>0</v>
      </c>
      <c r="E60" s="29">
        <v>0</v>
      </c>
    </row>
    <row r="61" spans="1:10" x14ac:dyDescent="0.2">
      <c r="A61" s="64">
        <v>1235</v>
      </c>
      <c r="B61" s="28" t="s">
        <v>373</v>
      </c>
      <c r="C61" s="29">
        <v>0</v>
      </c>
      <c r="D61" s="29">
        <v>0</v>
      </c>
      <c r="E61" s="29">
        <v>0</v>
      </c>
    </row>
    <row r="62" spans="1:10" x14ac:dyDescent="0.2">
      <c r="A62" s="64">
        <v>1236</v>
      </c>
      <c r="B62" s="28" t="s">
        <v>372</v>
      </c>
      <c r="C62" s="29">
        <v>0</v>
      </c>
      <c r="D62" s="29">
        <v>0</v>
      </c>
      <c r="E62" s="29">
        <v>0</v>
      </c>
    </row>
    <row r="63" spans="1:10" x14ac:dyDescent="0.2">
      <c r="A63" s="64">
        <v>1239</v>
      </c>
      <c r="B63" s="28" t="s">
        <v>371</v>
      </c>
      <c r="C63" s="29">
        <v>0</v>
      </c>
      <c r="D63" s="29">
        <v>0</v>
      </c>
      <c r="E63" s="29">
        <v>0</v>
      </c>
    </row>
    <row r="64" spans="1:10" x14ac:dyDescent="0.2">
      <c r="A64" s="64">
        <v>1240</v>
      </c>
      <c r="B64" s="28" t="s">
        <v>370</v>
      </c>
      <c r="C64" s="29">
        <f>SUM(C65:C72)</f>
        <v>87686318.450000003</v>
      </c>
      <c r="D64" s="29">
        <f>SUM(D65:D72)</f>
        <v>4924552.79</v>
      </c>
      <c r="E64" s="29">
        <f>SUM(E65:E72)</f>
        <v>63630693.219999999</v>
      </c>
    </row>
    <row r="65" spans="1:9" x14ac:dyDescent="0.2">
      <c r="A65" s="64">
        <v>1241</v>
      </c>
      <c r="B65" s="28" t="s">
        <v>369</v>
      </c>
      <c r="C65" s="29">
        <v>45238318.32</v>
      </c>
      <c r="D65" s="29">
        <v>3247869.05</v>
      </c>
      <c r="E65" s="29">
        <v>34387208.43</v>
      </c>
    </row>
    <row r="66" spans="1:9" x14ac:dyDescent="0.2">
      <c r="A66" s="64">
        <v>1242</v>
      </c>
      <c r="B66" s="28" t="s">
        <v>368</v>
      </c>
      <c r="C66" s="29">
        <v>256292.39</v>
      </c>
      <c r="D66" s="29">
        <v>12605.18</v>
      </c>
      <c r="E66" s="29">
        <v>210840.71</v>
      </c>
    </row>
    <row r="67" spans="1:9" x14ac:dyDescent="0.2">
      <c r="A67" s="64">
        <v>1243</v>
      </c>
      <c r="B67" s="28" t="s">
        <v>367</v>
      </c>
      <c r="C67" s="29">
        <v>6297089.4699999997</v>
      </c>
      <c r="D67" s="29">
        <v>354568.43</v>
      </c>
      <c r="E67" s="29">
        <v>6136226.71</v>
      </c>
    </row>
    <row r="68" spans="1:9" x14ac:dyDescent="0.2">
      <c r="A68" s="64">
        <v>1244</v>
      </c>
      <c r="B68" s="28" t="s">
        <v>366</v>
      </c>
      <c r="C68" s="29">
        <v>6488930.6299999999</v>
      </c>
      <c r="D68" s="29">
        <v>242719.59</v>
      </c>
      <c r="E68" s="29">
        <v>6041862.21</v>
      </c>
    </row>
    <row r="69" spans="1:9" x14ac:dyDescent="0.2">
      <c r="A69" s="64">
        <v>1245</v>
      </c>
      <c r="B69" s="28" t="s">
        <v>365</v>
      </c>
      <c r="C69" s="29">
        <v>13179935.109999999</v>
      </c>
      <c r="D69" s="29">
        <v>0</v>
      </c>
      <c r="E69" s="29">
        <v>5816559.46</v>
      </c>
    </row>
    <row r="70" spans="1:9" x14ac:dyDescent="0.2">
      <c r="A70" s="64">
        <v>1246</v>
      </c>
      <c r="B70" s="28" t="s">
        <v>364</v>
      </c>
      <c r="C70" s="29">
        <v>16225752.529999999</v>
      </c>
      <c r="D70" s="29">
        <v>1066790.54</v>
      </c>
      <c r="E70" s="29">
        <v>11037995.699999999</v>
      </c>
    </row>
    <row r="71" spans="1:9" x14ac:dyDescent="0.2">
      <c r="A71" s="64">
        <v>1247</v>
      </c>
      <c r="B71" s="28" t="s">
        <v>363</v>
      </c>
      <c r="C71" s="29">
        <v>0</v>
      </c>
      <c r="D71" s="29">
        <v>0</v>
      </c>
      <c r="E71" s="29">
        <v>0</v>
      </c>
    </row>
    <row r="72" spans="1:9" x14ac:dyDescent="0.2">
      <c r="A72" s="64">
        <v>1248</v>
      </c>
      <c r="B72" s="28" t="s">
        <v>362</v>
      </c>
      <c r="C72" s="29">
        <v>0</v>
      </c>
      <c r="D72" s="29">
        <v>0</v>
      </c>
      <c r="E72" s="29">
        <v>0</v>
      </c>
    </row>
    <row r="74" spans="1:9" x14ac:dyDescent="0.2">
      <c r="A74" s="50" t="s">
        <v>361</v>
      </c>
      <c r="B74" s="50"/>
      <c r="C74" s="50"/>
      <c r="D74" s="50"/>
      <c r="E74" s="50"/>
      <c r="F74" s="50"/>
      <c r="G74" s="50"/>
      <c r="H74" s="50"/>
      <c r="I74" s="50"/>
    </row>
    <row r="75" spans="1:9" x14ac:dyDescent="0.2">
      <c r="A75" s="67" t="s">
        <v>191</v>
      </c>
      <c r="B75" s="67" t="s">
        <v>190</v>
      </c>
      <c r="C75" s="68" t="s">
        <v>189</v>
      </c>
      <c r="D75" s="68" t="s">
        <v>360</v>
      </c>
      <c r="E75" s="68" t="s">
        <v>359</v>
      </c>
      <c r="F75" s="68" t="s">
        <v>358</v>
      </c>
      <c r="G75" s="68" t="s">
        <v>357</v>
      </c>
      <c r="H75" s="67" t="s">
        <v>356</v>
      </c>
      <c r="I75" s="67" t="s">
        <v>271</v>
      </c>
    </row>
    <row r="76" spans="1:9" x14ac:dyDescent="0.2">
      <c r="A76" s="64">
        <v>1250</v>
      </c>
      <c r="B76" s="28" t="s">
        <v>355</v>
      </c>
      <c r="C76" s="29">
        <f>SUM(C77:C81)</f>
        <v>1078568</v>
      </c>
      <c r="D76" s="29">
        <f>SUM(D77:D81)</f>
        <v>33616.800000000003</v>
      </c>
      <c r="E76" s="29">
        <f>SUM(E77:E81)</f>
        <v>268934.40000000002</v>
      </c>
      <c r="F76" s="28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64">
        <v>1251</v>
      </c>
      <c r="B77" s="28" t="s">
        <v>354</v>
      </c>
      <c r="C77" s="29">
        <v>742400</v>
      </c>
      <c r="D77" s="29">
        <v>0</v>
      </c>
      <c r="E77" s="29">
        <v>0</v>
      </c>
    </row>
    <row r="78" spans="1:9" x14ac:dyDescent="0.2">
      <c r="A78" s="64">
        <v>1252</v>
      </c>
      <c r="B78" s="28" t="s">
        <v>353</v>
      </c>
      <c r="C78" s="29">
        <v>0</v>
      </c>
      <c r="D78" s="29">
        <v>0</v>
      </c>
      <c r="E78" s="29">
        <v>0</v>
      </c>
    </row>
    <row r="79" spans="1:9" x14ac:dyDescent="0.2">
      <c r="A79" s="64">
        <v>1253</v>
      </c>
      <c r="B79" s="28" t="s">
        <v>352</v>
      </c>
      <c r="C79" s="29">
        <v>0</v>
      </c>
      <c r="D79" s="29">
        <v>0</v>
      </c>
      <c r="E79" s="29">
        <v>0</v>
      </c>
    </row>
    <row r="80" spans="1:9" x14ac:dyDescent="0.2">
      <c r="A80" s="64">
        <v>1254</v>
      </c>
      <c r="B80" s="28" t="s">
        <v>351</v>
      </c>
      <c r="C80" s="29">
        <v>336168</v>
      </c>
      <c r="D80" s="29">
        <v>33616.800000000003</v>
      </c>
      <c r="E80" s="29">
        <v>268934.40000000002</v>
      </c>
    </row>
    <row r="81" spans="1:8" x14ac:dyDescent="0.2">
      <c r="A81" s="64">
        <v>1259</v>
      </c>
      <c r="B81" s="28" t="s">
        <v>350</v>
      </c>
      <c r="C81" s="29">
        <v>0</v>
      </c>
      <c r="D81" s="29">
        <v>0</v>
      </c>
      <c r="E81" s="29">
        <v>0</v>
      </c>
    </row>
    <row r="82" spans="1:8" x14ac:dyDescent="0.2">
      <c r="A82" s="64">
        <v>1270</v>
      </c>
      <c r="B82" s="28" t="s">
        <v>349</v>
      </c>
      <c r="C82" s="29">
        <f>SUM(C83:C88)</f>
        <v>0</v>
      </c>
      <c r="D82" s="69"/>
      <c r="E82" s="69"/>
    </row>
    <row r="83" spans="1:8" x14ac:dyDescent="0.2">
      <c r="A83" s="64">
        <v>1271</v>
      </c>
      <c r="B83" s="28" t="s">
        <v>348</v>
      </c>
      <c r="C83" s="29">
        <v>0</v>
      </c>
      <c r="D83" s="69"/>
      <c r="E83" s="69"/>
    </row>
    <row r="84" spans="1:8" x14ac:dyDescent="0.2">
      <c r="A84" s="64">
        <v>1272</v>
      </c>
      <c r="B84" s="28" t="s">
        <v>347</v>
      </c>
      <c r="C84" s="29">
        <v>0</v>
      </c>
      <c r="D84" s="69"/>
      <c r="E84" s="69"/>
    </row>
    <row r="85" spans="1:8" x14ac:dyDescent="0.2">
      <c r="A85" s="64">
        <v>1273</v>
      </c>
      <c r="B85" s="28" t="s">
        <v>346</v>
      </c>
      <c r="C85" s="29">
        <v>0</v>
      </c>
      <c r="D85" s="69"/>
      <c r="E85" s="69"/>
    </row>
    <row r="86" spans="1:8" x14ac:dyDescent="0.2">
      <c r="A86" s="64">
        <v>1274</v>
      </c>
      <c r="B86" s="28" t="s">
        <v>345</v>
      </c>
      <c r="C86" s="29">
        <v>0</v>
      </c>
      <c r="D86" s="69"/>
      <c r="E86" s="69"/>
    </row>
    <row r="87" spans="1:8" x14ac:dyDescent="0.2">
      <c r="A87" s="64">
        <v>1275</v>
      </c>
      <c r="B87" s="28" t="s">
        <v>344</v>
      </c>
      <c r="C87" s="29">
        <v>0</v>
      </c>
      <c r="D87" s="69"/>
      <c r="E87" s="69"/>
    </row>
    <row r="88" spans="1:8" x14ac:dyDescent="0.2">
      <c r="A88" s="64">
        <v>1279</v>
      </c>
      <c r="B88" s="28" t="s">
        <v>343</v>
      </c>
      <c r="C88" s="29">
        <v>0</v>
      </c>
      <c r="D88" s="69"/>
      <c r="E88" s="69"/>
    </row>
    <row r="90" spans="1:8" x14ac:dyDescent="0.2">
      <c r="A90" s="50" t="s">
        <v>342</v>
      </c>
      <c r="B90" s="50"/>
      <c r="C90" s="50"/>
      <c r="D90" s="50"/>
      <c r="E90" s="50"/>
      <c r="F90" s="50"/>
      <c r="G90" s="50"/>
      <c r="H90" s="50"/>
    </row>
    <row r="91" spans="1:8" x14ac:dyDescent="0.2">
      <c r="A91" s="67" t="s">
        <v>191</v>
      </c>
      <c r="B91" s="67" t="s">
        <v>190</v>
      </c>
      <c r="C91" s="68" t="s">
        <v>189</v>
      </c>
      <c r="D91" s="68" t="s">
        <v>341</v>
      </c>
      <c r="E91" s="67"/>
      <c r="F91" s="67"/>
      <c r="G91" s="67"/>
      <c r="H91" s="67"/>
    </row>
    <row r="92" spans="1:8" x14ac:dyDescent="0.2">
      <c r="A92" s="64">
        <v>1160</v>
      </c>
      <c r="B92" s="28" t="s">
        <v>340</v>
      </c>
      <c r="C92" s="29">
        <f>SUM(C93:C94)</f>
        <v>0</v>
      </c>
      <c r="E92" s="28" t="str">
        <f>IF(OR(C92&lt;&gt;0,C93&lt;&gt;0,C94&lt;&gt;0),"","SIN INFORMACIÓN QUE REVELAR")</f>
        <v>SIN INFORMACIÓN QUE REVELAR</v>
      </c>
    </row>
    <row r="93" spans="1:8" x14ac:dyDescent="0.2">
      <c r="A93" s="64">
        <v>1161</v>
      </c>
      <c r="B93" s="28" t="s">
        <v>339</v>
      </c>
      <c r="C93" s="29">
        <v>0</v>
      </c>
    </row>
    <row r="94" spans="1:8" x14ac:dyDescent="0.2">
      <c r="A94" s="64">
        <v>1162</v>
      </c>
      <c r="B94" s="28" t="s">
        <v>338</v>
      </c>
      <c r="C94" s="29">
        <v>0</v>
      </c>
    </row>
    <row r="95" spans="1:8" x14ac:dyDescent="0.2">
      <c r="C95" s="29"/>
    </row>
    <row r="96" spans="1:8" x14ac:dyDescent="0.2">
      <c r="A96" s="50" t="s">
        <v>337</v>
      </c>
      <c r="B96" s="50"/>
      <c r="C96" s="50"/>
      <c r="D96" s="50"/>
      <c r="E96" s="50"/>
      <c r="F96" s="50"/>
      <c r="G96" s="50"/>
      <c r="H96" s="50"/>
    </row>
    <row r="97" spans="1:8" x14ac:dyDescent="0.2">
      <c r="A97" s="67" t="s">
        <v>191</v>
      </c>
      <c r="B97" s="67" t="s">
        <v>190</v>
      </c>
      <c r="C97" s="68" t="s">
        <v>189</v>
      </c>
      <c r="D97" s="68" t="s">
        <v>271</v>
      </c>
      <c r="E97" s="67"/>
      <c r="F97" s="67"/>
      <c r="G97" s="67"/>
      <c r="H97" s="67"/>
    </row>
    <row r="98" spans="1:8" x14ac:dyDescent="0.2">
      <c r="A98" s="64">
        <v>1190</v>
      </c>
      <c r="B98" s="28" t="s">
        <v>336</v>
      </c>
      <c r="C98" s="29">
        <f>SUM(C99:C102)</f>
        <v>0</v>
      </c>
      <c r="E98" s="28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64">
        <v>1191</v>
      </c>
      <c r="B99" s="28" t="s">
        <v>335</v>
      </c>
      <c r="C99" s="29">
        <v>0</v>
      </c>
    </row>
    <row r="100" spans="1:8" x14ac:dyDescent="0.2">
      <c r="A100" s="64">
        <v>1192</v>
      </c>
      <c r="B100" s="28" t="s">
        <v>334</v>
      </c>
      <c r="C100" s="29">
        <v>0</v>
      </c>
    </row>
    <row r="101" spans="1:8" x14ac:dyDescent="0.2">
      <c r="A101" s="64">
        <v>1193</v>
      </c>
      <c r="B101" s="28" t="s">
        <v>333</v>
      </c>
      <c r="C101" s="29">
        <v>0</v>
      </c>
    </row>
    <row r="102" spans="1:8" x14ac:dyDescent="0.2">
      <c r="A102" s="64">
        <v>1194</v>
      </c>
      <c r="B102" s="28" t="s">
        <v>332</v>
      </c>
      <c r="C102" s="29">
        <v>0</v>
      </c>
    </row>
    <row r="103" spans="1:8" x14ac:dyDescent="0.2">
      <c r="A103" s="64">
        <v>1290</v>
      </c>
      <c r="B103" s="28" t="s">
        <v>331</v>
      </c>
      <c r="C103" s="29">
        <f>SUM(C104:C106)</f>
        <v>0</v>
      </c>
    </row>
    <row r="104" spans="1:8" x14ac:dyDescent="0.2">
      <c r="A104" s="64">
        <v>1291</v>
      </c>
      <c r="B104" s="28" t="s">
        <v>330</v>
      </c>
      <c r="C104" s="29">
        <v>0</v>
      </c>
    </row>
    <row r="105" spans="1:8" x14ac:dyDescent="0.2">
      <c r="A105" s="64">
        <v>1292</v>
      </c>
      <c r="B105" s="28" t="s">
        <v>329</v>
      </c>
      <c r="C105" s="29">
        <v>0</v>
      </c>
    </row>
    <row r="106" spans="1:8" x14ac:dyDescent="0.2">
      <c r="A106" s="64">
        <v>1293</v>
      </c>
      <c r="B106" s="28" t="s">
        <v>328</v>
      </c>
      <c r="C106" s="29">
        <v>0</v>
      </c>
    </row>
    <row r="107" spans="1:8" x14ac:dyDescent="0.2">
      <c r="C107" s="29"/>
    </row>
    <row r="108" spans="1:8" x14ac:dyDescent="0.2">
      <c r="A108" s="50" t="s">
        <v>327</v>
      </c>
      <c r="B108" s="50"/>
      <c r="C108" s="50"/>
      <c r="D108" s="50"/>
      <c r="E108" s="50"/>
      <c r="F108" s="50"/>
      <c r="G108" s="50"/>
      <c r="H108" s="50"/>
    </row>
    <row r="109" spans="1:8" x14ac:dyDescent="0.2">
      <c r="A109" s="67" t="s">
        <v>191</v>
      </c>
      <c r="B109" s="67" t="s">
        <v>190</v>
      </c>
      <c r="C109" s="68" t="s">
        <v>189</v>
      </c>
      <c r="D109" s="68" t="s">
        <v>326</v>
      </c>
      <c r="E109" s="68" t="s">
        <v>325</v>
      </c>
      <c r="F109" s="68" t="s">
        <v>324</v>
      </c>
      <c r="G109" s="68" t="s">
        <v>323</v>
      </c>
      <c r="H109" s="68" t="s">
        <v>322</v>
      </c>
    </row>
    <row r="110" spans="1:8" x14ac:dyDescent="0.2">
      <c r="A110" s="64">
        <v>2110</v>
      </c>
      <c r="B110" s="28" t="s">
        <v>321</v>
      </c>
      <c r="C110" s="29">
        <f>SUM(C111:C119)</f>
        <v>3750468.37</v>
      </c>
      <c r="D110" s="29">
        <f>SUM(D111:D119)</f>
        <v>3750468.37</v>
      </c>
      <c r="E110" s="29">
        <f>SUM(E111:E119)</f>
        <v>0</v>
      </c>
      <c r="F110" s="29">
        <f>SUM(F111:F119)</f>
        <v>0</v>
      </c>
      <c r="G110" s="29">
        <f>SUM(G111:G119)</f>
        <v>0</v>
      </c>
      <c r="H110" s="28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64">
        <v>2111</v>
      </c>
      <c r="B111" s="28" t="s">
        <v>320</v>
      </c>
      <c r="C111" s="29">
        <v>2743.48</v>
      </c>
      <c r="D111" s="29">
        <v>2743.48</v>
      </c>
      <c r="E111" s="29">
        <v>0</v>
      </c>
      <c r="F111" s="29">
        <v>0</v>
      </c>
      <c r="G111" s="29">
        <v>0</v>
      </c>
    </row>
    <row r="112" spans="1:8" x14ac:dyDescent="0.2">
      <c r="A112" s="64">
        <v>2112</v>
      </c>
      <c r="B112" s="28" t="s">
        <v>319</v>
      </c>
      <c r="C112" s="29">
        <v>107123.51</v>
      </c>
      <c r="D112" s="29">
        <v>107123.51</v>
      </c>
      <c r="E112" s="29">
        <v>0</v>
      </c>
      <c r="F112" s="29">
        <v>0</v>
      </c>
      <c r="G112" s="29">
        <v>0</v>
      </c>
    </row>
    <row r="113" spans="1:8" x14ac:dyDescent="0.2">
      <c r="A113" s="64">
        <v>2113</v>
      </c>
      <c r="B113" s="28" t="s">
        <v>318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</row>
    <row r="114" spans="1:8" x14ac:dyDescent="0.2">
      <c r="A114" s="64">
        <v>2114</v>
      </c>
      <c r="B114" s="28" t="s">
        <v>317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</row>
    <row r="115" spans="1:8" x14ac:dyDescent="0.2">
      <c r="A115" s="64">
        <v>2115</v>
      </c>
      <c r="B115" s="28" t="s">
        <v>316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</row>
    <row r="116" spans="1:8" x14ac:dyDescent="0.2">
      <c r="A116" s="64">
        <v>2116</v>
      </c>
      <c r="B116" s="28" t="s">
        <v>315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</row>
    <row r="117" spans="1:8" x14ac:dyDescent="0.2">
      <c r="A117" s="64">
        <v>2117</v>
      </c>
      <c r="B117" s="28" t="s">
        <v>314</v>
      </c>
      <c r="C117" s="29">
        <v>3637055.01</v>
      </c>
      <c r="D117" s="29">
        <v>3637055.01</v>
      </c>
      <c r="E117" s="29">
        <v>0</v>
      </c>
      <c r="F117" s="29">
        <v>0</v>
      </c>
      <c r="G117" s="29">
        <v>0</v>
      </c>
    </row>
    <row r="118" spans="1:8" x14ac:dyDescent="0.2">
      <c r="A118" s="64">
        <v>2118</v>
      </c>
      <c r="B118" s="28" t="s">
        <v>313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</row>
    <row r="119" spans="1:8" x14ac:dyDescent="0.2">
      <c r="A119" s="64">
        <v>2119</v>
      </c>
      <c r="B119" s="28" t="s">
        <v>312</v>
      </c>
      <c r="C119" s="29">
        <v>3546.37</v>
      </c>
      <c r="D119" s="29">
        <v>3546.37</v>
      </c>
      <c r="E119" s="29">
        <v>0</v>
      </c>
      <c r="F119" s="29">
        <v>0</v>
      </c>
      <c r="G119" s="29">
        <v>0</v>
      </c>
    </row>
    <row r="120" spans="1:8" x14ac:dyDescent="0.2">
      <c r="A120" s="64">
        <v>2120</v>
      </c>
      <c r="B120" s="28" t="s">
        <v>311</v>
      </c>
      <c r="C120" s="29">
        <f>SUM(C121:C123)</f>
        <v>0</v>
      </c>
      <c r="D120" s="29">
        <f>SUM(D121:D123)</f>
        <v>0</v>
      </c>
      <c r="E120" s="29">
        <f>SUM(E121:E123)</f>
        <v>0</v>
      </c>
      <c r="F120" s="29">
        <f>SUM(F121:F123)</f>
        <v>0</v>
      </c>
      <c r="G120" s="29">
        <f>SUM(G121:G123)</f>
        <v>0</v>
      </c>
    </row>
    <row r="121" spans="1:8" x14ac:dyDescent="0.2">
      <c r="A121" s="64">
        <v>2121</v>
      </c>
      <c r="B121" s="28" t="s">
        <v>310</v>
      </c>
      <c r="C121" s="29">
        <v>0</v>
      </c>
      <c r="D121" s="29">
        <f>C121</f>
        <v>0</v>
      </c>
      <c r="E121" s="29">
        <v>0</v>
      </c>
      <c r="F121" s="29">
        <v>0</v>
      </c>
      <c r="G121" s="29">
        <v>0</v>
      </c>
    </row>
    <row r="122" spans="1:8" x14ac:dyDescent="0.2">
      <c r="A122" s="64">
        <v>2122</v>
      </c>
      <c r="B122" s="28" t="s">
        <v>309</v>
      </c>
      <c r="C122" s="29">
        <v>0</v>
      </c>
      <c r="D122" s="29">
        <f>C122</f>
        <v>0</v>
      </c>
      <c r="E122" s="29">
        <v>0</v>
      </c>
      <c r="F122" s="29">
        <v>0</v>
      </c>
      <c r="G122" s="29">
        <v>0</v>
      </c>
    </row>
    <row r="123" spans="1:8" x14ac:dyDescent="0.2">
      <c r="A123" s="64">
        <v>2129</v>
      </c>
      <c r="B123" s="28" t="s">
        <v>308</v>
      </c>
      <c r="C123" s="29">
        <v>0</v>
      </c>
      <c r="D123" s="29">
        <f>C123</f>
        <v>0</v>
      </c>
      <c r="E123" s="29">
        <v>0</v>
      </c>
      <c r="F123" s="29">
        <v>0</v>
      </c>
      <c r="G123" s="29">
        <v>0</v>
      </c>
    </row>
    <row r="125" spans="1:8" x14ac:dyDescent="0.2">
      <c r="A125" s="50" t="s">
        <v>307</v>
      </c>
      <c r="B125" s="50"/>
      <c r="C125" s="50"/>
      <c r="D125" s="50"/>
      <c r="E125" s="50"/>
      <c r="F125" s="50"/>
      <c r="G125" s="50"/>
      <c r="H125" s="50"/>
    </row>
    <row r="126" spans="1:8" x14ac:dyDescent="0.2">
      <c r="A126" s="67" t="s">
        <v>191</v>
      </c>
      <c r="B126" s="67" t="s">
        <v>190</v>
      </c>
      <c r="C126" s="68" t="s">
        <v>189</v>
      </c>
      <c r="D126" s="68" t="s">
        <v>272</v>
      </c>
      <c r="E126" s="68" t="s">
        <v>271</v>
      </c>
      <c r="F126" s="67"/>
      <c r="G126" s="67"/>
      <c r="H126" s="67"/>
    </row>
    <row r="127" spans="1:8" x14ac:dyDescent="0.2">
      <c r="A127" s="64">
        <v>2160</v>
      </c>
      <c r="B127" s="28" t="s">
        <v>306</v>
      </c>
      <c r="C127" s="29">
        <f>SUM(C128:C133)</f>
        <v>0</v>
      </c>
      <c r="E127" s="28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64">
        <v>2161</v>
      </c>
      <c r="B128" s="28" t="s">
        <v>305</v>
      </c>
      <c r="C128" s="29">
        <v>0</v>
      </c>
    </row>
    <row r="129" spans="1:8" x14ac:dyDescent="0.2">
      <c r="A129" s="64">
        <v>2162</v>
      </c>
      <c r="B129" s="28" t="s">
        <v>304</v>
      </c>
      <c r="C129" s="29">
        <v>0</v>
      </c>
    </row>
    <row r="130" spans="1:8" x14ac:dyDescent="0.2">
      <c r="A130" s="64">
        <v>2163</v>
      </c>
      <c r="B130" s="28" t="s">
        <v>303</v>
      </c>
      <c r="C130" s="29">
        <v>0</v>
      </c>
    </row>
    <row r="131" spans="1:8" x14ac:dyDescent="0.2">
      <c r="A131" s="64">
        <v>2164</v>
      </c>
      <c r="B131" s="28" t="s">
        <v>302</v>
      </c>
      <c r="C131" s="29">
        <v>0</v>
      </c>
    </row>
    <row r="132" spans="1:8" x14ac:dyDescent="0.2">
      <c r="A132" s="64">
        <v>2165</v>
      </c>
      <c r="B132" s="28" t="s">
        <v>301</v>
      </c>
      <c r="C132" s="29">
        <v>0</v>
      </c>
    </row>
    <row r="133" spans="1:8" x14ac:dyDescent="0.2">
      <c r="A133" s="64">
        <v>2166</v>
      </c>
      <c r="B133" s="28" t="s">
        <v>300</v>
      </c>
      <c r="C133" s="29">
        <v>0</v>
      </c>
    </row>
    <row r="134" spans="1:8" x14ac:dyDescent="0.2">
      <c r="A134" s="64">
        <v>2250</v>
      </c>
      <c r="B134" s="28" t="s">
        <v>299</v>
      </c>
      <c r="C134" s="29">
        <f>SUM(C135:C140)</f>
        <v>0</v>
      </c>
    </row>
    <row r="135" spans="1:8" x14ac:dyDescent="0.2">
      <c r="A135" s="64">
        <v>2251</v>
      </c>
      <c r="B135" s="28" t="s">
        <v>298</v>
      </c>
      <c r="C135" s="29">
        <v>0</v>
      </c>
    </row>
    <row r="136" spans="1:8" x14ac:dyDescent="0.2">
      <c r="A136" s="64">
        <v>2252</v>
      </c>
      <c r="B136" s="28" t="s">
        <v>297</v>
      </c>
      <c r="C136" s="29">
        <v>0</v>
      </c>
    </row>
    <row r="137" spans="1:8" x14ac:dyDescent="0.2">
      <c r="A137" s="64">
        <v>2253</v>
      </c>
      <c r="B137" s="28" t="s">
        <v>296</v>
      </c>
      <c r="C137" s="29">
        <v>0</v>
      </c>
    </row>
    <row r="138" spans="1:8" x14ac:dyDescent="0.2">
      <c r="A138" s="64">
        <v>2254</v>
      </c>
      <c r="B138" s="28" t="s">
        <v>295</v>
      </c>
      <c r="C138" s="29">
        <v>0</v>
      </c>
    </row>
    <row r="139" spans="1:8" x14ac:dyDescent="0.2">
      <c r="A139" s="64">
        <v>2255</v>
      </c>
      <c r="B139" s="28" t="s">
        <v>294</v>
      </c>
      <c r="C139" s="29">
        <v>0</v>
      </c>
    </row>
    <row r="140" spans="1:8" x14ac:dyDescent="0.2">
      <c r="A140" s="64">
        <v>2256</v>
      </c>
      <c r="B140" s="28" t="s">
        <v>293</v>
      </c>
      <c r="C140" s="29">
        <v>0</v>
      </c>
    </row>
    <row r="142" spans="1:8" x14ac:dyDescent="0.2">
      <c r="A142" s="50" t="s">
        <v>292</v>
      </c>
      <c r="B142" s="50"/>
      <c r="C142" s="50"/>
      <c r="D142" s="50"/>
      <c r="E142" s="50"/>
      <c r="F142" s="50"/>
      <c r="G142" s="50"/>
      <c r="H142" s="50"/>
    </row>
    <row r="143" spans="1:8" x14ac:dyDescent="0.2">
      <c r="A143" s="65" t="s">
        <v>191</v>
      </c>
      <c r="B143" s="65" t="s">
        <v>190</v>
      </c>
      <c r="C143" s="66" t="s">
        <v>189</v>
      </c>
      <c r="D143" s="66" t="s">
        <v>272</v>
      </c>
      <c r="E143" s="66" t="s">
        <v>271</v>
      </c>
      <c r="F143" s="65"/>
      <c r="G143" s="65"/>
      <c r="H143" s="65"/>
    </row>
    <row r="144" spans="1:8" x14ac:dyDescent="0.2">
      <c r="A144" s="64">
        <v>2150</v>
      </c>
      <c r="B144" s="28" t="s">
        <v>291</v>
      </c>
      <c r="C144" s="29">
        <f>SUM(C145:C147)</f>
        <v>0</v>
      </c>
      <c r="E144" s="28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64">
        <v>2151</v>
      </c>
      <c r="B145" s="28" t="s">
        <v>290</v>
      </c>
      <c r="C145" s="29">
        <v>0</v>
      </c>
    </row>
    <row r="146" spans="1:5" x14ac:dyDescent="0.2">
      <c r="A146" s="64">
        <v>2152</v>
      </c>
      <c r="B146" s="28" t="s">
        <v>289</v>
      </c>
      <c r="C146" s="29">
        <v>0</v>
      </c>
    </row>
    <row r="147" spans="1:5" x14ac:dyDescent="0.2">
      <c r="A147" s="64">
        <v>2159</v>
      </c>
      <c r="B147" s="28" t="s">
        <v>288</v>
      </c>
      <c r="C147" s="29">
        <v>0</v>
      </c>
    </row>
    <row r="148" spans="1:5" x14ac:dyDescent="0.2">
      <c r="A148" s="64">
        <v>2240</v>
      </c>
      <c r="B148" s="28" t="s">
        <v>287</v>
      </c>
      <c r="C148" s="29">
        <f>SUM(C149:C151)</f>
        <v>0</v>
      </c>
    </row>
    <row r="149" spans="1:5" x14ac:dyDescent="0.2">
      <c r="A149" s="64">
        <v>2241</v>
      </c>
      <c r="B149" s="28" t="s">
        <v>286</v>
      </c>
      <c r="C149" s="29">
        <v>0</v>
      </c>
    </row>
    <row r="150" spans="1:5" x14ac:dyDescent="0.2">
      <c r="A150" s="64">
        <v>2242</v>
      </c>
      <c r="B150" s="28" t="s">
        <v>285</v>
      </c>
      <c r="C150" s="29">
        <v>0</v>
      </c>
    </row>
    <row r="151" spans="1:5" x14ac:dyDescent="0.2">
      <c r="A151" s="64">
        <v>2249</v>
      </c>
      <c r="B151" s="28" t="s">
        <v>284</v>
      </c>
      <c r="C151" s="29">
        <v>0</v>
      </c>
    </row>
    <row r="153" spans="1:5" x14ac:dyDescent="0.2">
      <c r="A153" s="63" t="s">
        <v>283</v>
      </c>
      <c r="B153" s="63"/>
      <c r="C153" s="63"/>
      <c r="D153" s="63"/>
      <c r="E153" s="63"/>
    </row>
    <row r="154" spans="1:5" x14ac:dyDescent="0.2">
      <c r="A154" s="62" t="s">
        <v>191</v>
      </c>
      <c r="B154" s="62" t="s">
        <v>190</v>
      </c>
      <c r="C154" s="61" t="s">
        <v>189</v>
      </c>
      <c r="D154" s="60" t="s">
        <v>272</v>
      </c>
      <c r="E154" s="60" t="s">
        <v>271</v>
      </c>
    </row>
    <row r="155" spans="1:5" x14ac:dyDescent="0.2">
      <c r="A155" s="59">
        <v>2170</v>
      </c>
      <c r="B155" s="57" t="s">
        <v>282</v>
      </c>
      <c r="C155" s="58">
        <f>SUM(C156:C158)</f>
        <v>0</v>
      </c>
      <c r="D155" s="57"/>
      <c r="E155" s="5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59">
        <v>2171</v>
      </c>
      <c r="B156" s="57" t="s">
        <v>281</v>
      </c>
      <c r="C156" s="58">
        <v>0</v>
      </c>
      <c r="D156" s="57"/>
      <c r="E156" s="57"/>
    </row>
    <row r="157" spans="1:5" x14ac:dyDescent="0.2">
      <c r="A157" s="59">
        <v>2172</v>
      </c>
      <c r="B157" s="57" t="s">
        <v>280</v>
      </c>
      <c r="C157" s="58">
        <v>0</v>
      </c>
      <c r="D157" s="57"/>
      <c r="E157" s="57"/>
    </row>
    <row r="158" spans="1:5" x14ac:dyDescent="0.2">
      <c r="A158" s="59">
        <v>2179</v>
      </c>
      <c r="B158" s="57" t="s">
        <v>279</v>
      </c>
      <c r="C158" s="58">
        <v>0</v>
      </c>
      <c r="D158" s="57"/>
      <c r="E158" s="57"/>
    </row>
    <row r="159" spans="1:5" x14ac:dyDescent="0.2">
      <c r="A159" s="59">
        <v>2260</v>
      </c>
      <c r="B159" s="57" t="s">
        <v>278</v>
      </c>
      <c r="C159" s="58">
        <f>SUM(C160:C163)</f>
        <v>0</v>
      </c>
      <c r="D159" s="57"/>
      <c r="E159" s="57"/>
    </row>
    <row r="160" spans="1:5" x14ac:dyDescent="0.2">
      <c r="A160" s="59">
        <v>2261</v>
      </c>
      <c r="B160" s="57" t="s">
        <v>277</v>
      </c>
      <c r="C160" s="58">
        <v>0</v>
      </c>
      <c r="D160" s="57"/>
    </row>
    <row r="161" spans="1:5" x14ac:dyDescent="0.2">
      <c r="A161" s="59">
        <v>2262</v>
      </c>
      <c r="B161" s="57" t="s">
        <v>276</v>
      </c>
      <c r="C161" s="58">
        <v>0</v>
      </c>
      <c r="D161" s="57"/>
      <c r="E161" s="57"/>
    </row>
    <row r="162" spans="1:5" x14ac:dyDescent="0.2">
      <c r="A162" s="59">
        <v>2263</v>
      </c>
      <c r="B162" s="57" t="s">
        <v>275</v>
      </c>
      <c r="C162" s="58">
        <v>0</v>
      </c>
      <c r="D162" s="57"/>
      <c r="E162" s="57"/>
    </row>
    <row r="163" spans="1:5" x14ac:dyDescent="0.2">
      <c r="A163" s="59">
        <v>2269</v>
      </c>
      <c r="B163" s="57" t="s">
        <v>274</v>
      </c>
      <c r="C163" s="58">
        <v>0</v>
      </c>
      <c r="D163" s="57"/>
      <c r="E163" s="57"/>
    </row>
    <row r="164" spans="1:5" x14ac:dyDescent="0.2">
      <c r="A164" s="57"/>
      <c r="B164" s="57"/>
      <c r="C164" s="57"/>
      <c r="D164" s="57"/>
      <c r="E164" s="57"/>
    </row>
    <row r="165" spans="1:5" x14ac:dyDescent="0.2">
      <c r="A165" s="63" t="s">
        <v>273</v>
      </c>
      <c r="B165" s="63"/>
      <c r="C165" s="63"/>
      <c r="D165" s="63"/>
      <c r="E165" s="63"/>
    </row>
    <row r="166" spans="1:5" x14ac:dyDescent="0.2">
      <c r="A166" s="62" t="s">
        <v>191</v>
      </c>
      <c r="B166" s="62" t="s">
        <v>190</v>
      </c>
      <c r="C166" s="61" t="s">
        <v>189</v>
      </c>
      <c r="D166" s="60" t="s">
        <v>272</v>
      </c>
      <c r="E166" s="60" t="s">
        <v>271</v>
      </c>
    </row>
    <row r="167" spans="1:5" x14ac:dyDescent="0.2">
      <c r="A167" s="59">
        <v>2190</v>
      </c>
      <c r="B167" s="57" t="s">
        <v>270</v>
      </c>
      <c r="C167" s="58">
        <f>SUM(C168:C170)</f>
        <v>136050.53</v>
      </c>
      <c r="D167" s="57"/>
      <c r="E167" s="57" t="str">
        <f>IF(OR(C167&lt;&gt;0,C168&lt;&gt;0,C169&lt;&gt;0,C170&lt;&gt;0),"","SIN INFORMACIÓN QUE REVELAR")</f>
        <v/>
      </c>
    </row>
    <row r="168" spans="1:5" x14ac:dyDescent="0.2">
      <c r="A168" s="59">
        <v>2191</v>
      </c>
      <c r="B168" s="57" t="s">
        <v>269</v>
      </c>
      <c r="C168" s="58">
        <v>136050.53</v>
      </c>
      <c r="D168" s="57"/>
      <c r="E168" s="57"/>
    </row>
    <row r="169" spans="1:5" x14ac:dyDescent="0.2">
      <c r="A169" s="59">
        <v>2192</v>
      </c>
      <c r="B169" s="57" t="s">
        <v>268</v>
      </c>
      <c r="C169" s="58">
        <v>0</v>
      </c>
      <c r="D169" s="57"/>
    </row>
    <row r="170" spans="1:5" x14ac:dyDescent="0.2">
      <c r="A170" s="59">
        <v>2199</v>
      </c>
      <c r="B170" s="57" t="s">
        <v>267</v>
      </c>
      <c r="C170" s="58">
        <v>0</v>
      </c>
      <c r="D170" s="57"/>
      <c r="E170" s="57"/>
    </row>
    <row r="171" spans="1:5" x14ac:dyDescent="0.2">
      <c r="A171" s="57"/>
      <c r="B171" s="57"/>
      <c r="C171" s="58"/>
      <c r="D171" s="57"/>
      <c r="E171" s="57"/>
    </row>
    <row r="172" spans="1:5" x14ac:dyDescent="0.2">
      <c r="A172" s="57"/>
      <c r="B172" s="57"/>
      <c r="C172" s="57"/>
      <c r="D172" s="57"/>
      <c r="E172" s="57"/>
    </row>
    <row r="173" spans="1:5" x14ac:dyDescent="0.2">
      <c r="A173" s="57"/>
      <c r="B173" s="57" t="s">
        <v>0</v>
      </c>
      <c r="C173" s="57"/>
      <c r="D173" s="57"/>
      <c r="E173" s="57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F40:H40"/>
  </mergeCells>
  <pageMargins left="0.7" right="0.7" top="0.75" bottom="0.75" header="0.3" footer="0.3"/>
  <pageSetup scale="47" orientation="portrait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373F-C10D-4920-B111-2992FF85628C}">
  <sheetPr>
    <tabColor rgb="FF0070C0"/>
  </sheetPr>
  <dimension ref="A1:E31"/>
  <sheetViews>
    <sheetView zoomScaleNormal="100" workbookViewId="0">
      <selection activeCell="A45" sqref="A45:D45"/>
    </sheetView>
  </sheetViews>
  <sheetFormatPr baseColWidth="10" defaultColWidth="8.6640625" defaultRowHeight="10.199999999999999" x14ac:dyDescent="0.2"/>
  <cols>
    <col min="1" max="1" width="9.5546875" style="74" customWidth="1"/>
    <col min="2" max="2" width="45.6640625" style="74" customWidth="1"/>
    <col min="3" max="3" width="21.77734375" style="74" customWidth="1"/>
    <col min="4" max="4" width="15.77734375" style="74" customWidth="1"/>
    <col min="5" max="5" width="23" style="74" bestFit="1" customWidth="1"/>
    <col min="6" max="16384" width="8.6640625" style="74"/>
  </cols>
  <sheetData>
    <row r="1" spans="1:5" ht="12.45" customHeight="1" x14ac:dyDescent="0.2">
      <c r="A1" s="83" t="s">
        <v>69</v>
      </c>
      <c r="B1" s="83"/>
      <c r="C1" s="83"/>
      <c r="D1" s="82" t="s">
        <v>68</v>
      </c>
      <c r="E1" s="81">
        <v>2025</v>
      </c>
    </row>
    <row r="2" spans="1:5" ht="12.45" customHeight="1" x14ac:dyDescent="0.2">
      <c r="A2" s="83" t="s">
        <v>449</v>
      </c>
      <c r="B2" s="83"/>
      <c r="C2" s="83"/>
      <c r="D2" s="82" t="s">
        <v>66</v>
      </c>
      <c r="E2" s="81" t="s">
        <v>65</v>
      </c>
    </row>
    <row r="3" spans="1:5" ht="12.45" customHeight="1" x14ac:dyDescent="0.2">
      <c r="A3" s="83" t="s">
        <v>64</v>
      </c>
      <c r="B3" s="83"/>
      <c r="C3" s="83"/>
      <c r="D3" s="82" t="s">
        <v>63</v>
      </c>
      <c r="E3" s="81" t="s">
        <v>62</v>
      </c>
    </row>
    <row r="4" spans="1:5" ht="12.45" customHeight="1" x14ac:dyDescent="0.2">
      <c r="A4" s="83" t="s">
        <v>61</v>
      </c>
      <c r="B4" s="83"/>
      <c r="C4" s="83"/>
      <c r="D4" s="82"/>
      <c r="E4" s="81"/>
    </row>
    <row r="5" spans="1:5" x14ac:dyDescent="0.2">
      <c r="A5" s="80" t="s">
        <v>265</v>
      </c>
      <c r="B5" s="79"/>
      <c r="C5" s="79"/>
      <c r="D5" s="79"/>
      <c r="E5" s="79"/>
    </row>
    <row r="7" spans="1:5" x14ac:dyDescent="0.2">
      <c r="A7" s="79" t="s">
        <v>448</v>
      </c>
      <c r="B7" s="79"/>
      <c r="C7" s="79"/>
      <c r="D7" s="79"/>
      <c r="E7" s="79"/>
    </row>
    <row r="8" spans="1:5" x14ac:dyDescent="0.2">
      <c r="A8" s="78" t="s">
        <v>191</v>
      </c>
      <c r="B8" s="78" t="s">
        <v>190</v>
      </c>
      <c r="C8" s="77" t="s">
        <v>189</v>
      </c>
      <c r="D8" s="77" t="s">
        <v>390</v>
      </c>
      <c r="E8" s="77" t="s">
        <v>272</v>
      </c>
    </row>
    <row r="9" spans="1:5" x14ac:dyDescent="0.2">
      <c r="A9" s="76">
        <v>3110</v>
      </c>
      <c r="B9" s="74" t="s">
        <v>121</v>
      </c>
      <c r="C9" s="75">
        <v>127042467.98</v>
      </c>
      <c r="E9" s="74" t="str">
        <f>IF(OR(C9&lt;&gt;0,C10&lt;&gt;0,C11&lt;&gt;0),"","SIN INFORMACIÓN QUE REVELAR")</f>
        <v/>
      </c>
    </row>
    <row r="10" spans="1:5" x14ac:dyDescent="0.2">
      <c r="A10" s="76">
        <v>3120</v>
      </c>
      <c r="B10" s="74" t="s">
        <v>447</v>
      </c>
      <c r="C10" s="75">
        <v>0</v>
      </c>
      <c r="E10" s="28"/>
    </row>
    <row r="11" spans="1:5" x14ac:dyDescent="0.2">
      <c r="A11" s="76">
        <v>3130</v>
      </c>
      <c r="B11" s="74" t="s">
        <v>446</v>
      </c>
      <c r="C11" s="75">
        <v>0</v>
      </c>
    </row>
    <row r="13" spans="1:5" x14ac:dyDescent="0.2">
      <c r="A13" s="79" t="s">
        <v>445</v>
      </c>
      <c r="B13" s="79"/>
      <c r="C13" s="79"/>
      <c r="D13" s="79"/>
      <c r="E13" s="79"/>
    </row>
    <row r="14" spans="1:5" x14ac:dyDescent="0.2">
      <c r="A14" s="78" t="s">
        <v>191</v>
      </c>
      <c r="B14" s="78" t="s">
        <v>190</v>
      </c>
      <c r="C14" s="77" t="s">
        <v>189</v>
      </c>
      <c r="D14" s="77" t="s">
        <v>444</v>
      </c>
      <c r="E14" s="77"/>
    </row>
    <row r="15" spans="1:5" x14ac:dyDescent="0.2">
      <c r="A15" s="76">
        <v>3210</v>
      </c>
      <c r="B15" s="74" t="s">
        <v>443</v>
      </c>
      <c r="C15" s="75">
        <v>14825885.52</v>
      </c>
      <c r="E15" s="74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76">
        <v>3220</v>
      </c>
      <c r="B16" s="74" t="s">
        <v>442</v>
      </c>
      <c r="C16" s="75">
        <v>6894946.9299999997</v>
      </c>
    </row>
    <row r="17" spans="1:5" x14ac:dyDescent="0.2">
      <c r="A17" s="76">
        <v>3230</v>
      </c>
      <c r="B17" s="74" t="s">
        <v>441</v>
      </c>
      <c r="C17" s="75">
        <f>SUM(C18:C21)</f>
        <v>0</v>
      </c>
    </row>
    <row r="18" spans="1:5" x14ac:dyDescent="0.2">
      <c r="A18" s="76">
        <v>3231</v>
      </c>
      <c r="B18" s="74" t="s">
        <v>440</v>
      </c>
      <c r="C18" s="75">
        <v>0</v>
      </c>
    </row>
    <row r="19" spans="1:5" x14ac:dyDescent="0.2">
      <c r="A19" s="76">
        <v>3232</v>
      </c>
      <c r="B19" s="74" t="s">
        <v>439</v>
      </c>
      <c r="C19" s="75">
        <v>0</v>
      </c>
      <c r="E19" s="28"/>
    </row>
    <row r="20" spans="1:5" x14ac:dyDescent="0.2">
      <c r="A20" s="76">
        <v>3233</v>
      </c>
      <c r="B20" s="74" t="s">
        <v>438</v>
      </c>
      <c r="C20" s="75">
        <v>0</v>
      </c>
    </row>
    <row r="21" spans="1:5" x14ac:dyDescent="0.2">
      <c r="A21" s="76">
        <v>3239</v>
      </c>
      <c r="B21" s="74" t="s">
        <v>437</v>
      </c>
      <c r="C21" s="75">
        <v>0</v>
      </c>
    </row>
    <row r="22" spans="1:5" x14ac:dyDescent="0.2">
      <c r="A22" s="76">
        <v>3240</v>
      </c>
      <c r="B22" s="74" t="s">
        <v>436</v>
      </c>
      <c r="C22" s="75">
        <f>SUM(C23:C25)</f>
        <v>0</v>
      </c>
    </row>
    <row r="23" spans="1:5" x14ac:dyDescent="0.2">
      <c r="A23" s="76">
        <v>3241</v>
      </c>
      <c r="B23" s="74" t="s">
        <v>435</v>
      </c>
      <c r="C23" s="75">
        <v>0</v>
      </c>
    </row>
    <row r="24" spans="1:5" x14ac:dyDescent="0.2">
      <c r="A24" s="76">
        <v>3242</v>
      </c>
      <c r="B24" s="74" t="s">
        <v>434</v>
      </c>
      <c r="C24" s="75">
        <v>0</v>
      </c>
    </row>
    <row r="25" spans="1:5" x14ac:dyDescent="0.2">
      <c r="A25" s="76">
        <v>3243</v>
      </c>
      <c r="B25" s="74" t="s">
        <v>433</v>
      </c>
      <c r="C25" s="75">
        <v>0</v>
      </c>
    </row>
    <row r="26" spans="1:5" x14ac:dyDescent="0.2">
      <c r="A26" s="76">
        <v>3250</v>
      </c>
      <c r="B26" s="74" t="s">
        <v>432</v>
      </c>
      <c r="C26" s="75">
        <f>SUM(C27:C29)</f>
        <v>0</v>
      </c>
    </row>
    <row r="27" spans="1:5" x14ac:dyDescent="0.2">
      <c r="A27" s="76">
        <v>3251</v>
      </c>
      <c r="B27" s="74" t="s">
        <v>431</v>
      </c>
      <c r="C27" s="75">
        <v>0</v>
      </c>
    </row>
    <row r="28" spans="1:5" x14ac:dyDescent="0.2">
      <c r="A28" s="76">
        <v>3252</v>
      </c>
      <c r="B28" s="74" t="s">
        <v>430</v>
      </c>
      <c r="C28" s="75">
        <v>0</v>
      </c>
    </row>
    <row r="29" spans="1:5" x14ac:dyDescent="0.2">
      <c r="A29" s="76">
        <v>3253</v>
      </c>
      <c r="B29" s="74" t="s">
        <v>429</v>
      </c>
      <c r="C29" s="75">
        <v>0</v>
      </c>
    </row>
    <row r="31" spans="1:5" x14ac:dyDescent="0.2">
      <c r="B31" s="74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3962-3D2E-4D61-9685-57BFA7B23FAF}">
  <sheetPr>
    <tabColor rgb="FF0070C0"/>
  </sheetPr>
  <dimension ref="A1:G143"/>
  <sheetViews>
    <sheetView topLeftCell="A115" zoomScaleNormal="100" workbookViewId="0">
      <selection activeCell="A45" sqref="A45:D45"/>
    </sheetView>
  </sheetViews>
  <sheetFormatPr baseColWidth="10" defaultColWidth="8.6640625" defaultRowHeight="10.199999999999999" x14ac:dyDescent="0.2"/>
  <cols>
    <col min="1" max="1" width="9.5546875" style="74" customWidth="1"/>
    <col min="2" max="2" width="60.33203125" style="74" bestFit="1" customWidth="1"/>
    <col min="3" max="3" width="14.5546875" style="74" bestFit="1" customWidth="1"/>
    <col min="4" max="4" width="15.6640625" style="74" bestFit="1" customWidth="1"/>
    <col min="5" max="5" width="23" style="74" bestFit="1" customWidth="1"/>
    <col min="6" max="7" width="8.6640625" style="74"/>
    <col min="8" max="8" width="9.5546875" style="74" bestFit="1" customWidth="1"/>
    <col min="9" max="16384" width="8.6640625" style="74"/>
  </cols>
  <sheetData>
    <row r="1" spans="1:5" s="119" customFormat="1" ht="12.45" customHeight="1" x14ac:dyDescent="0.3">
      <c r="A1" s="83" t="s">
        <v>69</v>
      </c>
      <c r="B1" s="83"/>
      <c r="C1" s="83"/>
      <c r="D1" s="82" t="s">
        <v>68</v>
      </c>
      <c r="E1" s="81">
        <v>2025</v>
      </c>
    </row>
    <row r="2" spans="1:5" s="119" customFormat="1" ht="12.45" customHeight="1" x14ac:dyDescent="0.3">
      <c r="A2" s="83" t="s">
        <v>490</v>
      </c>
      <c r="B2" s="83"/>
      <c r="C2" s="83"/>
      <c r="D2" s="82" t="s">
        <v>66</v>
      </c>
      <c r="E2" s="81" t="s">
        <v>65</v>
      </c>
    </row>
    <row r="3" spans="1:5" s="119" customFormat="1" ht="12.45" customHeight="1" x14ac:dyDescent="0.3">
      <c r="A3" s="83" t="s">
        <v>64</v>
      </c>
      <c r="B3" s="83"/>
      <c r="C3" s="83"/>
      <c r="D3" s="82" t="s">
        <v>63</v>
      </c>
      <c r="E3" s="81" t="s">
        <v>62</v>
      </c>
    </row>
    <row r="4" spans="1:5" s="119" customFormat="1" ht="12.45" customHeight="1" x14ac:dyDescent="0.3">
      <c r="A4" s="83" t="s">
        <v>61</v>
      </c>
      <c r="B4" s="83"/>
      <c r="C4" s="83"/>
      <c r="D4" s="82"/>
      <c r="E4" s="81"/>
    </row>
    <row r="5" spans="1:5" x14ac:dyDescent="0.2">
      <c r="A5" s="80" t="s">
        <v>265</v>
      </c>
      <c r="B5" s="79"/>
      <c r="C5" s="79"/>
      <c r="D5" s="79"/>
      <c r="E5" s="79"/>
    </row>
    <row r="7" spans="1:5" x14ac:dyDescent="0.2">
      <c r="A7" s="79" t="s">
        <v>489</v>
      </c>
      <c r="B7" s="79"/>
      <c r="C7" s="79"/>
      <c r="D7" s="79"/>
      <c r="E7" s="118"/>
    </row>
    <row r="8" spans="1:5" x14ac:dyDescent="0.2">
      <c r="A8" s="78" t="s">
        <v>191</v>
      </c>
      <c r="B8" s="78" t="s">
        <v>190</v>
      </c>
      <c r="C8" s="77">
        <v>2025</v>
      </c>
      <c r="D8" s="77">
        <v>2024</v>
      </c>
      <c r="E8" s="117"/>
    </row>
    <row r="9" spans="1:5" x14ac:dyDescent="0.2">
      <c r="A9" s="76">
        <v>1111</v>
      </c>
      <c r="B9" s="74" t="s">
        <v>488</v>
      </c>
      <c r="C9" s="75">
        <v>0</v>
      </c>
      <c r="D9" s="75">
        <v>0</v>
      </c>
      <c r="E9" s="74" t="str">
        <f>IF(OR(C9&lt;&gt;0,C10&lt;&gt;0,C11&lt;&gt;0,C12&lt;&gt;0,C13&lt;&gt;0,C14&lt;&gt;0,C15&lt;&gt;0,C16&lt;&gt;0),"","SIN INFORMACIÓN QUE REVELAR")</f>
        <v/>
      </c>
    </row>
    <row r="10" spans="1:5" x14ac:dyDescent="0.2">
      <c r="A10" s="76">
        <v>1112</v>
      </c>
      <c r="B10" s="74" t="s">
        <v>487</v>
      </c>
      <c r="C10" s="75">
        <v>14758199.640000001</v>
      </c>
      <c r="D10" s="75">
        <v>11151283.84</v>
      </c>
    </row>
    <row r="11" spans="1:5" x14ac:dyDescent="0.2">
      <c r="A11" s="76">
        <v>1113</v>
      </c>
      <c r="B11" s="74" t="s">
        <v>486</v>
      </c>
      <c r="C11" s="75">
        <v>0</v>
      </c>
      <c r="D11" s="75">
        <v>0</v>
      </c>
    </row>
    <row r="12" spans="1:5" x14ac:dyDescent="0.2">
      <c r="A12" s="76">
        <v>1114</v>
      </c>
      <c r="B12" s="74" t="s">
        <v>426</v>
      </c>
      <c r="C12" s="75">
        <v>0</v>
      </c>
      <c r="D12" s="75">
        <v>0</v>
      </c>
    </row>
    <row r="13" spans="1:5" x14ac:dyDescent="0.2">
      <c r="A13" s="76">
        <v>1115</v>
      </c>
      <c r="B13" s="74" t="s">
        <v>425</v>
      </c>
      <c r="C13" s="75">
        <v>0</v>
      </c>
      <c r="D13" s="75">
        <v>0</v>
      </c>
    </row>
    <row r="14" spans="1:5" x14ac:dyDescent="0.2">
      <c r="A14" s="76">
        <v>1116</v>
      </c>
      <c r="B14" s="74" t="s">
        <v>485</v>
      </c>
      <c r="C14" s="75">
        <v>0</v>
      </c>
      <c r="D14" s="75">
        <v>0</v>
      </c>
    </row>
    <row r="15" spans="1:5" x14ac:dyDescent="0.2">
      <c r="A15" s="76">
        <v>1119</v>
      </c>
      <c r="B15" s="74" t="s">
        <v>484</v>
      </c>
      <c r="C15" s="75">
        <v>0</v>
      </c>
      <c r="D15" s="75">
        <v>0</v>
      </c>
    </row>
    <row r="16" spans="1:5" x14ac:dyDescent="0.2">
      <c r="A16" s="93">
        <v>1110</v>
      </c>
      <c r="B16" s="113" t="s">
        <v>483</v>
      </c>
      <c r="C16" s="88">
        <f>SUM(C9:C15)</f>
        <v>14758199.640000001</v>
      </c>
      <c r="D16" s="88">
        <f>SUM(D9:D15)</f>
        <v>11151283.84</v>
      </c>
    </row>
    <row r="19" spans="1:5" x14ac:dyDescent="0.2">
      <c r="A19" s="79" t="s">
        <v>482</v>
      </c>
      <c r="B19" s="79"/>
      <c r="C19" s="79"/>
      <c r="D19" s="79"/>
    </row>
    <row r="20" spans="1:5" x14ac:dyDescent="0.2">
      <c r="A20" s="78" t="s">
        <v>191</v>
      </c>
      <c r="B20" s="78" t="s">
        <v>190</v>
      </c>
      <c r="C20" s="77">
        <v>2025</v>
      </c>
      <c r="D20" s="77">
        <v>2024</v>
      </c>
    </row>
    <row r="21" spans="1:5" x14ac:dyDescent="0.2">
      <c r="A21" s="93">
        <v>1230</v>
      </c>
      <c r="B21" s="113" t="s">
        <v>378</v>
      </c>
      <c r="C21" s="88">
        <f>SUM(C22:C28)</f>
        <v>0</v>
      </c>
      <c r="D21" s="88">
        <f>SUM(D22:D28)</f>
        <v>0</v>
      </c>
      <c r="E21" s="74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76">
        <v>1231</v>
      </c>
      <c r="B22" s="74" t="s">
        <v>377</v>
      </c>
      <c r="C22" s="75">
        <v>0</v>
      </c>
      <c r="D22" s="75">
        <v>0</v>
      </c>
    </row>
    <row r="23" spans="1:5" x14ac:dyDescent="0.2">
      <c r="A23" s="76">
        <v>1232</v>
      </c>
      <c r="B23" s="74" t="s">
        <v>376</v>
      </c>
      <c r="C23" s="75">
        <v>0</v>
      </c>
      <c r="D23" s="75">
        <v>0</v>
      </c>
    </row>
    <row r="24" spans="1:5" x14ac:dyDescent="0.2">
      <c r="A24" s="76">
        <v>1233</v>
      </c>
      <c r="B24" s="74" t="s">
        <v>375</v>
      </c>
      <c r="C24" s="75">
        <v>0</v>
      </c>
      <c r="D24" s="75">
        <v>0</v>
      </c>
    </row>
    <row r="25" spans="1:5" x14ac:dyDescent="0.2">
      <c r="A25" s="76">
        <v>1234</v>
      </c>
      <c r="B25" s="74" t="s">
        <v>374</v>
      </c>
      <c r="C25" s="75">
        <v>0</v>
      </c>
      <c r="D25" s="75">
        <v>0</v>
      </c>
    </row>
    <row r="26" spans="1:5" x14ac:dyDescent="0.2">
      <c r="A26" s="76">
        <v>1235</v>
      </c>
      <c r="B26" s="74" t="s">
        <v>373</v>
      </c>
      <c r="C26" s="75">
        <v>0</v>
      </c>
      <c r="D26" s="75">
        <v>0</v>
      </c>
    </row>
    <row r="27" spans="1:5" x14ac:dyDescent="0.2">
      <c r="A27" s="76">
        <v>1236</v>
      </c>
      <c r="B27" s="74" t="s">
        <v>372</v>
      </c>
      <c r="C27" s="75">
        <v>0</v>
      </c>
      <c r="D27" s="75">
        <v>0</v>
      </c>
    </row>
    <row r="28" spans="1:5" x14ac:dyDescent="0.2">
      <c r="A28" s="76">
        <v>1239</v>
      </c>
      <c r="B28" s="74" t="s">
        <v>371</v>
      </c>
      <c r="C28" s="75">
        <v>0</v>
      </c>
      <c r="D28" s="75">
        <v>0</v>
      </c>
    </row>
    <row r="29" spans="1:5" x14ac:dyDescent="0.2">
      <c r="A29" s="93">
        <v>1240</v>
      </c>
      <c r="B29" s="113" t="s">
        <v>370</v>
      </c>
      <c r="C29" s="88">
        <f>SUM(C30:C37)</f>
        <v>7430740.4299999997</v>
      </c>
      <c r="D29" s="88">
        <f>SUM(D30:D37)</f>
        <v>2835084.1799999997</v>
      </c>
    </row>
    <row r="30" spans="1:5" x14ac:dyDescent="0.2">
      <c r="A30" s="76">
        <v>1241</v>
      </c>
      <c r="B30" s="74" t="s">
        <v>369</v>
      </c>
      <c r="C30" s="75">
        <v>7399633.75</v>
      </c>
      <c r="D30" s="75">
        <v>1244783</v>
      </c>
    </row>
    <row r="31" spans="1:5" x14ac:dyDescent="0.2">
      <c r="A31" s="76">
        <v>1242</v>
      </c>
      <c r="B31" s="74" t="s">
        <v>368</v>
      </c>
      <c r="C31" s="75">
        <v>16917.68</v>
      </c>
      <c r="D31" s="75">
        <v>0</v>
      </c>
    </row>
    <row r="32" spans="1:5" x14ac:dyDescent="0.2">
      <c r="A32" s="76">
        <v>1243</v>
      </c>
      <c r="B32" s="74" t="s">
        <v>367</v>
      </c>
      <c r="C32" s="75">
        <v>8120</v>
      </c>
      <c r="D32" s="75">
        <v>0</v>
      </c>
    </row>
    <row r="33" spans="1:7" x14ac:dyDescent="0.2">
      <c r="A33" s="76">
        <v>1244</v>
      </c>
      <c r="B33" s="74" t="s">
        <v>366</v>
      </c>
      <c r="C33" s="75">
        <v>0</v>
      </c>
      <c r="D33" s="75">
        <v>0</v>
      </c>
    </row>
    <row r="34" spans="1:7" x14ac:dyDescent="0.2">
      <c r="A34" s="76">
        <v>1245</v>
      </c>
      <c r="B34" s="74" t="s">
        <v>365</v>
      </c>
      <c r="C34" s="75">
        <v>0</v>
      </c>
      <c r="D34" s="75">
        <v>0</v>
      </c>
    </row>
    <row r="35" spans="1:7" x14ac:dyDescent="0.2">
      <c r="A35" s="76">
        <v>1246</v>
      </c>
      <c r="B35" s="74" t="s">
        <v>364</v>
      </c>
      <c r="C35" s="75">
        <v>6069</v>
      </c>
      <c r="D35" s="75">
        <v>1590301.18</v>
      </c>
    </row>
    <row r="36" spans="1:7" x14ac:dyDescent="0.2">
      <c r="A36" s="76">
        <v>1247</v>
      </c>
      <c r="B36" s="74" t="s">
        <v>363</v>
      </c>
      <c r="C36" s="75">
        <v>0</v>
      </c>
      <c r="D36" s="75">
        <v>0</v>
      </c>
    </row>
    <row r="37" spans="1:7" x14ac:dyDescent="0.2">
      <c r="A37" s="76">
        <v>1248</v>
      </c>
      <c r="B37" s="74" t="s">
        <v>362</v>
      </c>
      <c r="C37" s="75">
        <v>0</v>
      </c>
      <c r="D37" s="75">
        <v>0</v>
      </c>
    </row>
    <row r="38" spans="1:7" x14ac:dyDescent="0.2">
      <c r="A38" s="87">
        <v>1250</v>
      </c>
      <c r="B38" s="112" t="s">
        <v>355</v>
      </c>
      <c r="C38" s="115">
        <f>SUM(C39:C43)</f>
        <v>0</v>
      </c>
      <c r="D38" s="115">
        <f>SUM(D39:D43)</f>
        <v>0</v>
      </c>
    </row>
    <row r="39" spans="1:7" x14ac:dyDescent="0.2">
      <c r="A39" s="59">
        <v>1251</v>
      </c>
      <c r="B39" s="57" t="s">
        <v>354</v>
      </c>
      <c r="C39" s="58">
        <v>0</v>
      </c>
      <c r="D39" s="58">
        <v>0</v>
      </c>
    </row>
    <row r="40" spans="1:7" x14ac:dyDescent="0.2">
      <c r="A40" s="59">
        <v>1252</v>
      </c>
      <c r="B40" s="57" t="s">
        <v>353</v>
      </c>
      <c r="C40" s="58">
        <v>0</v>
      </c>
      <c r="D40" s="58">
        <v>0</v>
      </c>
    </row>
    <row r="41" spans="1:7" x14ac:dyDescent="0.2">
      <c r="A41" s="59">
        <v>1253</v>
      </c>
      <c r="B41" s="57" t="s">
        <v>352</v>
      </c>
      <c r="C41" s="58">
        <v>0</v>
      </c>
      <c r="D41" s="58">
        <v>0</v>
      </c>
    </row>
    <row r="42" spans="1:7" x14ac:dyDescent="0.2">
      <c r="A42" s="59">
        <v>1254</v>
      </c>
      <c r="B42" s="57" t="s">
        <v>351</v>
      </c>
      <c r="C42" s="58">
        <v>0</v>
      </c>
      <c r="D42" s="58">
        <v>0</v>
      </c>
    </row>
    <row r="43" spans="1:7" x14ac:dyDescent="0.2">
      <c r="A43" s="59">
        <v>1259</v>
      </c>
      <c r="B43" s="57" t="s">
        <v>350</v>
      </c>
      <c r="C43" s="58">
        <v>0</v>
      </c>
      <c r="D43" s="58">
        <v>0</v>
      </c>
    </row>
    <row r="44" spans="1:7" x14ac:dyDescent="0.2">
      <c r="B44" s="116" t="s">
        <v>481</v>
      </c>
      <c r="C44" s="88">
        <f>C21+C29+C38</f>
        <v>7430740.4299999997</v>
      </c>
      <c r="D44" s="88">
        <f>D21+D29+D38</f>
        <v>2835084.1799999997</v>
      </c>
    </row>
    <row r="46" spans="1:7" x14ac:dyDescent="0.2">
      <c r="A46" s="79" t="s">
        <v>480</v>
      </c>
      <c r="B46" s="79"/>
      <c r="C46" s="79"/>
      <c r="D46" s="79"/>
      <c r="E46" s="118"/>
    </row>
    <row r="47" spans="1:7" x14ac:dyDescent="0.2">
      <c r="A47" s="78" t="s">
        <v>191</v>
      </c>
      <c r="B47" s="78" t="s">
        <v>190</v>
      </c>
      <c r="C47" s="77">
        <v>2025</v>
      </c>
      <c r="D47" s="77">
        <v>2024</v>
      </c>
      <c r="E47" s="117"/>
    </row>
    <row r="48" spans="1:7" x14ac:dyDescent="0.2">
      <c r="A48" s="93">
        <v>3210</v>
      </c>
      <c r="B48" s="113" t="s">
        <v>479</v>
      </c>
      <c r="C48" s="88">
        <v>14825885.52</v>
      </c>
      <c r="D48" s="88">
        <v>12812942.41</v>
      </c>
      <c r="E48" s="74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  <c r="F48" s="87"/>
      <c r="G48" s="112"/>
    </row>
    <row r="49" spans="1:7" x14ac:dyDescent="0.2">
      <c r="A49" s="76"/>
      <c r="B49" s="116" t="s">
        <v>478</v>
      </c>
      <c r="C49" s="88">
        <f>C54+C66+C94+C97+C50</f>
        <v>10776172.99</v>
      </c>
      <c r="D49" s="88">
        <f>D54+D66+D94+D97+D50</f>
        <v>12154293.400000002</v>
      </c>
      <c r="F49" s="59"/>
      <c r="G49" s="101"/>
    </row>
    <row r="50" spans="1:7" x14ac:dyDescent="0.2">
      <c r="A50" s="106">
        <v>5100</v>
      </c>
      <c r="B50" s="111" t="s">
        <v>186</v>
      </c>
      <c r="C50" s="108">
        <f>SUM(C53+C51)</f>
        <v>0</v>
      </c>
      <c r="D50" s="108">
        <f>SUM(D53+D51)</f>
        <v>0</v>
      </c>
      <c r="F50" s="59"/>
      <c r="G50" s="101"/>
    </row>
    <row r="51" spans="1:7" x14ac:dyDescent="0.2">
      <c r="A51" s="87">
        <v>5120</v>
      </c>
      <c r="B51" s="86" t="s">
        <v>392</v>
      </c>
      <c r="C51" s="115">
        <f>C52</f>
        <v>0</v>
      </c>
      <c r="D51" s="115">
        <f>D52</f>
        <v>0</v>
      </c>
      <c r="F51" s="59"/>
      <c r="G51" s="101"/>
    </row>
    <row r="52" spans="1:7" x14ac:dyDescent="0.2">
      <c r="A52" s="59">
        <v>5120</v>
      </c>
      <c r="B52" s="85" t="s">
        <v>392</v>
      </c>
      <c r="C52" s="58">
        <v>0</v>
      </c>
      <c r="D52" s="58">
        <v>0</v>
      </c>
      <c r="F52" s="59"/>
      <c r="G52" s="101"/>
    </row>
    <row r="53" spans="1:7" x14ac:dyDescent="0.2">
      <c r="A53" s="97">
        <v>5130</v>
      </c>
      <c r="B53" s="110" t="s">
        <v>477</v>
      </c>
      <c r="C53" s="114">
        <v>0</v>
      </c>
      <c r="D53" s="114">
        <v>0</v>
      </c>
      <c r="F53" s="59"/>
      <c r="G53" s="101"/>
    </row>
    <row r="54" spans="1:7" x14ac:dyDescent="0.2">
      <c r="A54" s="93">
        <v>5400</v>
      </c>
      <c r="B54" s="113" t="s">
        <v>115</v>
      </c>
      <c r="C54" s="88">
        <f>C55+C57+C59+C61+C63</f>
        <v>0</v>
      </c>
      <c r="D54" s="88">
        <f>D55+D57+D59+D61+D63</f>
        <v>0</v>
      </c>
      <c r="F54" s="87"/>
      <c r="G54" s="112"/>
    </row>
    <row r="55" spans="1:7" x14ac:dyDescent="0.2">
      <c r="A55" s="76">
        <v>5410</v>
      </c>
      <c r="B55" s="74" t="s">
        <v>476</v>
      </c>
      <c r="C55" s="75">
        <f>C56</f>
        <v>0</v>
      </c>
      <c r="D55" s="75">
        <f>D56</f>
        <v>0</v>
      </c>
      <c r="F55" s="59"/>
      <c r="G55" s="57"/>
    </row>
    <row r="56" spans="1:7" x14ac:dyDescent="0.2">
      <c r="A56" s="76">
        <v>5411</v>
      </c>
      <c r="B56" s="74" t="s">
        <v>113</v>
      </c>
      <c r="C56" s="75">
        <v>0</v>
      </c>
      <c r="D56" s="75">
        <v>0</v>
      </c>
      <c r="F56" s="59"/>
      <c r="G56" s="57"/>
    </row>
    <row r="57" spans="1:7" x14ac:dyDescent="0.2">
      <c r="A57" s="76">
        <v>5420</v>
      </c>
      <c r="B57" s="74" t="s">
        <v>475</v>
      </c>
      <c r="C57" s="75">
        <f>C58</f>
        <v>0</v>
      </c>
      <c r="D57" s="75">
        <f>D58</f>
        <v>0</v>
      </c>
      <c r="F57" s="59"/>
      <c r="G57" s="57"/>
    </row>
    <row r="58" spans="1:7" x14ac:dyDescent="0.2">
      <c r="A58" s="76">
        <v>5421</v>
      </c>
      <c r="B58" s="74" t="s">
        <v>110</v>
      </c>
      <c r="C58" s="75">
        <v>0</v>
      </c>
      <c r="D58" s="75">
        <v>0</v>
      </c>
      <c r="F58" s="59"/>
      <c r="G58" s="57"/>
    </row>
    <row r="59" spans="1:7" x14ac:dyDescent="0.2">
      <c r="A59" s="76">
        <v>5430</v>
      </c>
      <c r="B59" s="74" t="s">
        <v>474</v>
      </c>
      <c r="C59" s="75">
        <f>C60</f>
        <v>0</v>
      </c>
      <c r="D59" s="75">
        <f>D60</f>
        <v>0</v>
      </c>
      <c r="F59" s="59"/>
      <c r="G59" s="57"/>
    </row>
    <row r="60" spans="1:7" x14ac:dyDescent="0.2">
      <c r="A60" s="76">
        <v>5431</v>
      </c>
      <c r="B60" s="74" t="s">
        <v>107</v>
      </c>
      <c r="C60" s="75">
        <v>0</v>
      </c>
      <c r="D60" s="75">
        <v>0</v>
      </c>
      <c r="F60" s="59"/>
      <c r="G60" s="57"/>
    </row>
    <row r="61" spans="1:7" x14ac:dyDescent="0.2">
      <c r="A61" s="76">
        <v>5440</v>
      </c>
      <c r="B61" s="74" t="s">
        <v>473</v>
      </c>
      <c r="C61" s="75">
        <f>C62</f>
        <v>0</v>
      </c>
      <c r="D61" s="75">
        <f>D62</f>
        <v>0</v>
      </c>
      <c r="F61" s="59"/>
      <c r="G61" s="57"/>
    </row>
    <row r="62" spans="1:7" x14ac:dyDescent="0.2">
      <c r="A62" s="76">
        <v>5441</v>
      </c>
      <c r="B62" s="74" t="s">
        <v>473</v>
      </c>
      <c r="C62" s="75">
        <v>0</v>
      </c>
      <c r="D62" s="75">
        <v>0</v>
      </c>
      <c r="F62" s="59"/>
      <c r="G62" s="57"/>
    </row>
    <row r="63" spans="1:7" x14ac:dyDescent="0.2">
      <c r="A63" s="76">
        <v>5450</v>
      </c>
      <c r="B63" s="74" t="s">
        <v>472</v>
      </c>
      <c r="C63" s="75">
        <f>SUM(C64:C65)</f>
        <v>0</v>
      </c>
      <c r="D63" s="75">
        <f>SUM(D64:D65)</f>
        <v>0</v>
      </c>
      <c r="F63" s="59"/>
      <c r="G63" s="57"/>
    </row>
    <row r="64" spans="1:7" x14ac:dyDescent="0.2">
      <c r="A64" s="76">
        <v>5451</v>
      </c>
      <c r="B64" s="74" t="s">
        <v>103</v>
      </c>
      <c r="C64" s="75">
        <v>0</v>
      </c>
      <c r="D64" s="75">
        <v>0</v>
      </c>
      <c r="F64" s="59"/>
      <c r="G64" s="57"/>
    </row>
    <row r="65" spans="1:7" x14ac:dyDescent="0.2">
      <c r="A65" s="76">
        <v>5452</v>
      </c>
      <c r="B65" s="74" t="s">
        <v>102</v>
      </c>
      <c r="C65" s="75">
        <v>0</v>
      </c>
      <c r="D65" s="75">
        <v>0</v>
      </c>
      <c r="F65" s="59"/>
      <c r="G65" s="57"/>
    </row>
    <row r="66" spans="1:7" x14ac:dyDescent="0.2">
      <c r="A66" s="93">
        <v>5500</v>
      </c>
      <c r="B66" s="113" t="s">
        <v>101</v>
      </c>
      <c r="C66" s="88">
        <f>C67+C76+C79+C85</f>
        <v>10666958.870000001</v>
      </c>
      <c r="D66" s="88">
        <f>D67+D76+D79+D85</f>
        <v>12154293.400000002</v>
      </c>
      <c r="F66" s="87"/>
      <c r="G66" s="112"/>
    </row>
    <row r="67" spans="1:7" x14ac:dyDescent="0.2">
      <c r="A67" s="76">
        <v>5510</v>
      </c>
      <c r="B67" s="74" t="s">
        <v>100</v>
      </c>
      <c r="C67" s="75">
        <v>10666961.520000001</v>
      </c>
      <c r="D67" s="75">
        <v>12154311.990000002</v>
      </c>
      <c r="F67" s="87"/>
      <c r="G67" s="112"/>
    </row>
    <row r="68" spans="1:7" x14ac:dyDescent="0.2">
      <c r="A68" s="76">
        <v>5511</v>
      </c>
      <c r="B68" s="74" t="s">
        <v>99</v>
      </c>
      <c r="C68" s="75">
        <v>0</v>
      </c>
      <c r="D68" s="75">
        <v>0</v>
      </c>
      <c r="F68" s="59"/>
      <c r="G68" s="57"/>
    </row>
    <row r="69" spans="1:7" x14ac:dyDescent="0.2">
      <c r="A69" s="76">
        <v>5512</v>
      </c>
      <c r="B69" s="74" t="s">
        <v>98</v>
      </c>
      <c r="C69" s="75">
        <v>0</v>
      </c>
      <c r="D69" s="75">
        <v>0</v>
      </c>
      <c r="F69" s="59"/>
      <c r="G69" s="57"/>
    </row>
    <row r="70" spans="1:7" x14ac:dyDescent="0.2">
      <c r="A70" s="76">
        <v>5513</v>
      </c>
      <c r="B70" s="74" t="s">
        <v>97</v>
      </c>
      <c r="C70" s="75">
        <v>5708791.7800000003</v>
      </c>
      <c r="D70" s="75">
        <v>5708791.7800000003</v>
      </c>
      <c r="F70" s="59"/>
      <c r="G70" s="57"/>
    </row>
    <row r="71" spans="1:7" x14ac:dyDescent="0.2">
      <c r="A71" s="76">
        <v>5514</v>
      </c>
      <c r="B71" s="74" t="s">
        <v>96</v>
      </c>
      <c r="C71" s="75">
        <v>0</v>
      </c>
      <c r="D71" s="75">
        <v>0</v>
      </c>
      <c r="F71" s="59"/>
      <c r="G71" s="57"/>
    </row>
    <row r="72" spans="1:7" x14ac:dyDescent="0.2">
      <c r="A72" s="76">
        <v>5515</v>
      </c>
      <c r="B72" s="74" t="s">
        <v>95</v>
      </c>
      <c r="C72" s="75">
        <v>4924552.79</v>
      </c>
      <c r="D72" s="75">
        <v>6406810.3600000003</v>
      </c>
      <c r="F72" s="59"/>
      <c r="G72" s="57"/>
    </row>
    <row r="73" spans="1:7" x14ac:dyDescent="0.2">
      <c r="A73" s="76">
        <v>5516</v>
      </c>
      <c r="B73" s="74" t="s">
        <v>94</v>
      </c>
      <c r="C73" s="75">
        <v>0</v>
      </c>
      <c r="D73" s="75">
        <v>0</v>
      </c>
      <c r="F73" s="59"/>
      <c r="G73" s="57"/>
    </row>
    <row r="74" spans="1:7" x14ac:dyDescent="0.2">
      <c r="A74" s="76">
        <v>5517</v>
      </c>
      <c r="B74" s="74" t="s">
        <v>93</v>
      </c>
      <c r="C74" s="75">
        <v>33616.800000000003</v>
      </c>
      <c r="D74" s="75">
        <v>33616.800000000003</v>
      </c>
      <c r="F74" s="59"/>
      <c r="G74" s="57"/>
    </row>
    <row r="75" spans="1:7" x14ac:dyDescent="0.2">
      <c r="A75" s="76">
        <v>5518</v>
      </c>
      <c r="B75" s="74" t="s">
        <v>92</v>
      </c>
      <c r="C75" s="75">
        <v>0.15</v>
      </c>
      <c r="D75" s="75">
        <v>5093.05</v>
      </c>
      <c r="F75" s="59"/>
      <c r="G75" s="57"/>
    </row>
    <row r="76" spans="1:7" x14ac:dyDescent="0.2">
      <c r="A76" s="76">
        <v>5520</v>
      </c>
      <c r="B76" s="74" t="s">
        <v>91</v>
      </c>
      <c r="C76" s="75">
        <v>0</v>
      </c>
      <c r="D76" s="75">
        <v>0</v>
      </c>
      <c r="F76" s="87"/>
      <c r="G76" s="112"/>
    </row>
    <row r="77" spans="1:7" x14ac:dyDescent="0.2">
      <c r="A77" s="76">
        <v>5521</v>
      </c>
      <c r="B77" s="74" t="s">
        <v>90</v>
      </c>
      <c r="C77" s="75">
        <v>0</v>
      </c>
      <c r="D77" s="75">
        <v>0</v>
      </c>
      <c r="F77" s="59"/>
      <c r="G77" s="57"/>
    </row>
    <row r="78" spans="1:7" x14ac:dyDescent="0.2">
      <c r="A78" s="76">
        <v>5522</v>
      </c>
      <c r="B78" s="74" t="s">
        <v>89</v>
      </c>
      <c r="C78" s="75">
        <v>0</v>
      </c>
      <c r="D78" s="75">
        <v>0</v>
      </c>
      <c r="F78" s="59"/>
      <c r="G78" s="57"/>
    </row>
    <row r="79" spans="1:7" x14ac:dyDescent="0.2">
      <c r="A79" s="76">
        <v>5530</v>
      </c>
      <c r="B79" s="74" t="s">
        <v>88</v>
      </c>
      <c r="C79" s="75">
        <v>0</v>
      </c>
      <c r="D79" s="75">
        <v>0</v>
      </c>
      <c r="F79" s="87"/>
      <c r="G79" s="112"/>
    </row>
    <row r="80" spans="1:7" x14ac:dyDescent="0.2">
      <c r="A80" s="76">
        <v>5531</v>
      </c>
      <c r="B80" s="74" t="s">
        <v>87</v>
      </c>
      <c r="C80" s="75">
        <v>0</v>
      </c>
      <c r="D80" s="75">
        <v>0</v>
      </c>
      <c r="F80" s="59"/>
      <c r="G80" s="57"/>
    </row>
    <row r="81" spans="1:7" x14ac:dyDescent="0.2">
      <c r="A81" s="76">
        <v>5532</v>
      </c>
      <c r="B81" s="74" t="s">
        <v>86</v>
      </c>
      <c r="C81" s="75">
        <v>0</v>
      </c>
      <c r="D81" s="75">
        <v>0</v>
      </c>
      <c r="F81" s="59"/>
      <c r="G81" s="57"/>
    </row>
    <row r="82" spans="1:7" x14ac:dyDescent="0.2">
      <c r="A82" s="76">
        <v>5533</v>
      </c>
      <c r="B82" s="74" t="s">
        <v>85</v>
      </c>
      <c r="C82" s="75">
        <v>0</v>
      </c>
      <c r="D82" s="75">
        <v>0</v>
      </c>
      <c r="F82" s="59"/>
      <c r="G82" s="57"/>
    </row>
    <row r="83" spans="1:7" x14ac:dyDescent="0.2">
      <c r="A83" s="76">
        <v>5534</v>
      </c>
      <c r="B83" s="74" t="s">
        <v>84</v>
      </c>
      <c r="C83" s="75">
        <v>0</v>
      </c>
      <c r="D83" s="75">
        <v>0</v>
      </c>
      <c r="F83" s="59"/>
      <c r="G83" s="57"/>
    </row>
    <row r="84" spans="1:7" x14ac:dyDescent="0.2">
      <c r="A84" s="76">
        <v>5535</v>
      </c>
      <c r="B84" s="74" t="s">
        <v>83</v>
      </c>
      <c r="C84" s="75">
        <v>0</v>
      </c>
      <c r="D84" s="75">
        <v>0</v>
      </c>
      <c r="F84" s="59"/>
      <c r="G84" s="57"/>
    </row>
    <row r="85" spans="1:7" x14ac:dyDescent="0.2">
      <c r="A85" s="76">
        <v>5590</v>
      </c>
      <c r="B85" s="74" t="s">
        <v>82</v>
      </c>
      <c r="C85" s="75">
        <v>-2.65</v>
      </c>
      <c r="D85" s="75">
        <v>-18.59</v>
      </c>
      <c r="F85" s="87"/>
      <c r="G85" s="112"/>
    </row>
    <row r="86" spans="1:7" x14ac:dyDescent="0.2">
      <c r="A86" s="76">
        <v>5591</v>
      </c>
      <c r="B86" s="74" t="s">
        <v>81</v>
      </c>
      <c r="C86" s="75">
        <v>0</v>
      </c>
      <c r="D86" s="75">
        <v>0</v>
      </c>
      <c r="F86" s="59"/>
      <c r="G86" s="57"/>
    </row>
    <row r="87" spans="1:7" x14ac:dyDescent="0.2">
      <c r="A87" s="76">
        <v>5592</v>
      </c>
      <c r="B87" s="74" t="s">
        <v>80</v>
      </c>
      <c r="C87" s="75">
        <v>0</v>
      </c>
      <c r="D87" s="75">
        <v>0</v>
      </c>
      <c r="F87" s="59"/>
      <c r="G87" s="57"/>
    </row>
    <row r="88" spans="1:7" x14ac:dyDescent="0.2">
      <c r="A88" s="76">
        <v>5593</v>
      </c>
      <c r="B88" s="74" t="s">
        <v>79</v>
      </c>
      <c r="C88" s="75">
        <v>0</v>
      </c>
      <c r="D88" s="75">
        <v>0</v>
      </c>
      <c r="F88" s="59"/>
      <c r="G88" s="57"/>
    </row>
    <row r="89" spans="1:7" x14ac:dyDescent="0.2">
      <c r="A89" s="76">
        <v>5594</v>
      </c>
      <c r="B89" s="74" t="s">
        <v>471</v>
      </c>
      <c r="C89" s="75">
        <v>0</v>
      </c>
      <c r="D89" s="75">
        <v>0</v>
      </c>
      <c r="F89" s="59"/>
      <c r="G89" s="57"/>
    </row>
    <row r="90" spans="1:7" x14ac:dyDescent="0.2">
      <c r="A90" s="76">
        <v>5595</v>
      </c>
      <c r="B90" s="74" t="s">
        <v>77</v>
      </c>
      <c r="C90" s="75">
        <v>0</v>
      </c>
      <c r="D90" s="75">
        <v>0</v>
      </c>
      <c r="F90" s="59"/>
      <c r="G90" s="57"/>
    </row>
    <row r="91" spans="1:7" x14ac:dyDescent="0.2">
      <c r="A91" s="76">
        <v>5596</v>
      </c>
      <c r="B91" s="74" t="s">
        <v>76</v>
      </c>
      <c r="C91" s="75">
        <v>0</v>
      </c>
      <c r="D91" s="75">
        <v>0</v>
      </c>
      <c r="F91" s="59"/>
      <c r="G91" s="57"/>
    </row>
    <row r="92" spans="1:7" x14ac:dyDescent="0.2">
      <c r="A92" s="76">
        <v>5597</v>
      </c>
      <c r="B92" s="74" t="s">
        <v>75</v>
      </c>
      <c r="C92" s="75">
        <v>0</v>
      </c>
      <c r="D92" s="75">
        <v>0</v>
      </c>
      <c r="F92" s="59"/>
      <c r="G92" s="57"/>
    </row>
    <row r="93" spans="1:7" x14ac:dyDescent="0.2">
      <c r="A93" s="76">
        <v>5599</v>
      </c>
      <c r="B93" s="74" t="s">
        <v>73</v>
      </c>
      <c r="C93" s="75">
        <v>-2.65</v>
      </c>
      <c r="D93" s="75">
        <v>-18.59</v>
      </c>
      <c r="F93" s="59"/>
      <c r="G93" s="57"/>
    </row>
    <row r="94" spans="1:7" x14ac:dyDescent="0.2">
      <c r="A94" s="93">
        <v>5600</v>
      </c>
      <c r="B94" s="113" t="s">
        <v>72</v>
      </c>
      <c r="C94" s="88">
        <f>C95</f>
        <v>0</v>
      </c>
      <c r="D94" s="88">
        <f>D95</f>
        <v>0</v>
      </c>
      <c r="F94" s="87"/>
      <c r="G94" s="112"/>
    </row>
    <row r="95" spans="1:7" x14ac:dyDescent="0.2">
      <c r="A95" s="76">
        <v>5610</v>
      </c>
      <c r="B95" s="74" t="s">
        <v>71</v>
      </c>
      <c r="C95" s="75">
        <v>0</v>
      </c>
      <c r="D95" s="75">
        <v>0</v>
      </c>
      <c r="F95" s="87"/>
      <c r="G95" s="112"/>
    </row>
    <row r="96" spans="1:7" x14ac:dyDescent="0.2">
      <c r="A96" s="76">
        <v>5611</v>
      </c>
      <c r="B96" s="74" t="s">
        <v>70</v>
      </c>
      <c r="C96" s="75">
        <v>0</v>
      </c>
      <c r="D96" s="75">
        <v>0</v>
      </c>
      <c r="F96" s="59"/>
      <c r="G96" s="57"/>
    </row>
    <row r="97" spans="1:7" x14ac:dyDescent="0.2">
      <c r="A97" s="93">
        <v>2110</v>
      </c>
      <c r="B97" s="92" t="s">
        <v>470</v>
      </c>
      <c r="C97" s="88">
        <f>SUM(C98:C102)</f>
        <v>109214.12</v>
      </c>
      <c r="D97" s="88">
        <f>SUM(D98:D102)</f>
        <v>0</v>
      </c>
      <c r="F97" s="87"/>
      <c r="G97" s="86"/>
    </row>
    <row r="98" spans="1:7" x14ac:dyDescent="0.2">
      <c r="A98" s="76">
        <v>2111</v>
      </c>
      <c r="B98" s="74" t="s">
        <v>469</v>
      </c>
      <c r="C98" s="75">
        <v>0</v>
      </c>
      <c r="D98" s="75">
        <v>0</v>
      </c>
      <c r="F98" s="59"/>
      <c r="G98" s="57"/>
    </row>
    <row r="99" spans="1:7" x14ac:dyDescent="0.2">
      <c r="A99" s="76">
        <v>2112</v>
      </c>
      <c r="B99" s="74" t="s">
        <v>468</v>
      </c>
      <c r="C99" s="75">
        <v>20209.28</v>
      </c>
      <c r="D99" s="75">
        <v>0</v>
      </c>
      <c r="F99" s="59"/>
      <c r="G99" s="57"/>
    </row>
    <row r="100" spans="1:7" x14ac:dyDescent="0.2">
      <c r="A100" s="76">
        <v>2112</v>
      </c>
      <c r="B100" s="74" t="s">
        <v>467</v>
      </c>
      <c r="C100" s="75">
        <v>89004.84</v>
      </c>
      <c r="D100" s="75">
        <v>0</v>
      </c>
      <c r="F100" s="59"/>
      <c r="G100" s="57"/>
    </row>
    <row r="101" spans="1:7" x14ac:dyDescent="0.2">
      <c r="A101" s="76">
        <v>2115</v>
      </c>
      <c r="B101" s="74" t="s">
        <v>466</v>
      </c>
      <c r="C101" s="75">
        <v>0</v>
      </c>
      <c r="D101" s="75">
        <v>0</v>
      </c>
      <c r="F101" s="59"/>
      <c r="G101" s="57"/>
    </row>
    <row r="102" spans="1:7" x14ac:dyDescent="0.2">
      <c r="A102" s="76">
        <v>2114</v>
      </c>
      <c r="B102" s="74" t="s">
        <v>465</v>
      </c>
      <c r="C102" s="75">
        <v>0</v>
      </c>
      <c r="D102" s="75">
        <v>0</v>
      </c>
      <c r="F102" s="59"/>
      <c r="G102" s="57"/>
    </row>
    <row r="103" spans="1:7" x14ac:dyDescent="0.2">
      <c r="A103" s="97"/>
      <c r="B103" s="109" t="s">
        <v>464</v>
      </c>
      <c r="C103" s="108">
        <f>+C104</f>
        <v>0</v>
      </c>
      <c r="D103" s="108">
        <f>+D104</f>
        <v>0</v>
      </c>
      <c r="F103" s="87"/>
      <c r="G103" s="86"/>
    </row>
    <row r="104" spans="1:7" x14ac:dyDescent="0.2">
      <c r="A104" s="106">
        <v>1270</v>
      </c>
      <c r="B104" s="111" t="s">
        <v>349</v>
      </c>
      <c r="C104" s="104">
        <f>+C105</f>
        <v>0</v>
      </c>
      <c r="D104" s="104">
        <f>+D105</f>
        <v>0</v>
      </c>
      <c r="F104" s="59"/>
      <c r="G104" s="85"/>
    </row>
    <row r="105" spans="1:7" x14ac:dyDescent="0.2">
      <c r="A105" s="97">
        <v>1273</v>
      </c>
      <c r="B105" s="110" t="s">
        <v>463</v>
      </c>
      <c r="C105" s="95">
        <v>0</v>
      </c>
      <c r="D105" s="95">
        <v>0</v>
      </c>
      <c r="F105" s="59"/>
      <c r="G105" s="101"/>
    </row>
    <row r="106" spans="1:7" x14ac:dyDescent="0.2">
      <c r="A106" s="97"/>
      <c r="B106" s="109" t="s">
        <v>462</v>
      </c>
      <c r="C106" s="108">
        <f>+C107+C129</f>
        <v>0</v>
      </c>
      <c r="D106" s="108">
        <f>+D107+D129</f>
        <v>0</v>
      </c>
      <c r="F106" s="59"/>
      <c r="G106" s="101"/>
    </row>
    <row r="107" spans="1:7" x14ac:dyDescent="0.2">
      <c r="A107" s="106">
        <v>4300</v>
      </c>
      <c r="B107" s="105" t="s">
        <v>461</v>
      </c>
      <c r="C107" s="104">
        <f>C121+C108+C111+C117+C119</f>
        <v>0</v>
      </c>
      <c r="D107" s="107">
        <f>D121+D108+D111+D117+D119</f>
        <v>0</v>
      </c>
      <c r="F107" s="87"/>
      <c r="G107" s="101"/>
    </row>
    <row r="108" spans="1:7" x14ac:dyDescent="0.2">
      <c r="A108" s="106">
        <v>4310</v>
      </c>
      <c r="B108" s="105" t="s">
        <v>209</v>
      </c>
      <c r="C108" s="104">
        <f>SUM(C109:C110)</f>
        <v>0</v>
      </c>
      <c r="D108" s="104">
        <f>SUM(D109:D110)</f>
        <v>0</v>
      </c>
      <c r="F108" s="87"/>
      <c r="G108" s="101"/>
    </row>
    <row r="109" spans="1:7" x14ac:dyDescent="0.2">
      <c r="A109" s="97">
        <v>4311</v>
      </c>
      <c r="B109" s="96" t="s">
        <v>208</v>
      </c>
      <c r="C109" s="95">
        <v>0</v>
      </c>
      <c r="D109" s="103">
        <v>0</v>
      </c>
      <c r="F109" s="59"/>
      <c r="G109" s="94"/>
    </row>
    <row r="110" spans="1:7" x14ac:dyDescent="0.2">
      <c r="A110" s="97">
        <v>4319</v>
      </c>
      <c r="B110" s="96" t="s">
        <v>207</v>
      </c>
      <c r="C110" s="95">
        <v>0</v>
      </c>
      <c r="D110" s="103">
        <v>0</v>
      </c>
      <c r="F110" s="59"/>
      <c r="G110" s="94"/>
    </row>
    <row r="111" spans="1:7" x14ac:dyDescent="0.2">
      <c r="A111" s="106">
        <v>4320</v>
      </c>
      <c r="B111" s="105" t="s">
        <v>206</v>
      </c>
      <c r="C111" s="104">
        <f>SUM(C112:C116)</f>
        <v>0</v>
      </c>
      <c r="D111" s="104">
        <f>SUM(D112:D116)</f>
        <v>0</v>
      </c>
      <c r="F111" s="87"/>
      <c r="G111" s="101"/>
    </row>
    <row r="112" spans="1:7" x14ac:dyDescent="0.2">
      <c r="A112" s="97">
        <v>4321</v>
      </c>
      <c r="B112" s="96" t="s">
        <v>205</v>
      </c>
      <c r="C112" s="95">
        <v>0</v>
      </c>
      <c r="D112" s="103">
        <v>0</v>
      </c>
      <c r="F112" s="59"/>
      <c r="G112" s="94"/>
    </row>
    <row r="113" spans="1:7" x14ac:dyDescent="0.2">
      <c r="A113" s="97">
        <v>4322</v>
      </c>
      <c r="B113" s="96" t="s">
        <v>204</v>
      </c>
      <c r="C113" s="95">
        <v>0</v>
      </c>
      <c r="D113" s="103">
        <v>0</v>
      </c>
      <c r="F113" s="59"/>
      <c r="G113" s="94"/>
    </row>
    <row r="114" spans="1:7" x14ac:dyDescent="0.2">
      <c r="A114" s="97">
        <v>4323</v>
      </c>
      <c r="B114" s="96" t="s">
        <v>203</v>
      </c>
      <c r="C114" s="95">
        <v>0</v>
      </c>
      <c r="D114" s="103">
        <v>0</v>
      </c>
      <c r="F114" s="59"/>
      <c r="G114" s="94"/>
    </row>
    <row r="115" spans="1:7" x14ac:dyDescent="0.2">
      <c r="A115" s="97">
        <v>4324</v>
      </c>
      <c r="B115" s="96" t="s">
        <v>202</v>
      </c>
      <c r="C115" s="95">
        <v>0</v>
      </c>
      <c r="D115" s="103">
        <v>0</v>
      </c>
      <c r="F115" s="59"/>
      <c r="G115" s="94"/>
    </row>
    <row r="116" spans="1:7" x14ac:dyDescent="0.2">
      <c r="A116" s="97">
        <v>4325</v>
      </c>
      <c r="B116" s="96" t="s">
        <v>201</v>
      </c>
      <c r="C116" s="95">
        <v>0</v>
      </c>
      <c r="D116" s="103">
        <v>0</v>
      </c>
      <c r="F116" s="59"/>
      <c r="G116" s="94"/>
    </row>
    <row r="117" spans="1:7" x14ac:dyDescent="0.2">
      <c r="A117" s="106">
        <v>4330</v>
      </c>
      <c r="B117" s="105" t="s">
        <v>200</v>
      </c>
      <c r="C117" s="104">
        <f>C118</f>
        <v>0</v>
      </c>
      <c r="D117" s="104">
        <f>D118</f>
        <v>0</v>
      </c>
      <c r="F117" s="87"/>
      <c r="G117" s="101"/>
    </row>
    <row r="118" spans="1:7" x14ac:dyDescent="0.2">
      <c r="A118" s="97">
        <v>4331</v>
      </c>
      <c r="B118" s="96" t="s">
        <v>200</v>
      </c>
      <c r="C118" s="95">
        <v>0</v>
      </c>
      <c r="D118" s="103">
        <v>0</v>
      </c>
      <c r="F118" s="59"/>
      <c r="G118" s="94"/>
    </row>
    <row r="119" spans="1:7" x14ac:dyDescent="0.2">
      <c r="A119" s="106">
        <v>4340</v>
      </c>
      <c r="B119" s="105" t="s">
        <v>199</v>
      </c>
      <c r="C119" s="104">
        <f>C120</f>
        <v>0</v>
      </c>
      <c r="D119" s="104">
        <f>D120</f>
        <v>0</v>
      </c>
      <c r="F119" s="87"/>
      <c r="G119" s="101"/>
    </row>
    <row r="120" spans="1:7" x14ac:dyDescent="0.2">
      <c r="A120" s="97">
        <v>4341</v>
      </c>
      <c r="B120" s="96" t="s">
        <v>199</v>
      </c>
      <c r="C120" s="95">
        <v>0</v>
      </c>
      <c r="D120" s="103">
        <v>0</v>
      </c>
      <c r="F120" s="59"/>
      <c r="G120" s="94"/>
    </row>
    <row r="121" spans="1:7" x14ac:dyDescent="0.2">
      <c r="A121" s="87">
        <v>4390</v>
      </c>
      <c r="B121" s="101" t="s">
        <v>193</v>
      </c>
      <c r="C121" s="102">
        <f>SUM(C122:C128)</f>
        <v>0</v>
      </c>
      <c r="D121" s="102">
        <f>SUM(D122:D128)</f>
        <v>0</v>
      </c>
      <c r="F121" s="87"/>
      <c r="G121" s="101"/>
    </row>
    <row r="122" spans="1:7" x14ac:dyDescent="0.2">
      <c r="A122" s="100">
        <v>4392</v>
      </c>
      <c r="B122" s="99" t="s">
        <v>198</v>
      </c>
      <c r="C122" s="98">
        <v>0</v>
      </c>
      <c r="D122" s="98">
        <v>0</v>
      </c>
      <c r="F122" s="59"/>
      <c r="G122" s="94"/>
    </row>
    <row r="123" spans="1:7" x14ac:dyDescent="0.2">
      <c r="A123" s="100">
        <v>4393</v>
      </c>
      <c r="B123" s="99" t="s">
        <v>197</v>
      </c>
      <c r="C123" s="98">
        <v>0</v>
      </c>
      <c r="D123" s="98">
        <v>0</v>
      </c>
      <c r="F123" s="59"/>
      <c r="G123" s="94"/>
    </row>
    <row r="124" spans="1:7" x14ac:dyDescent="0.2">
      <c r="A124" s="100">
        <v>4394</v>
      </c>
      <c r="B124" s="99" t="s">
        <v>196</v>
      </c>
      <c r="C124" s="98">
        <v>0</v>
      </c>
      <c r="D124" s="98">
        <v>0</v>
      </c>
      <c r="F124" s="59"/>
      <c r="G124" s="94"/>
    </row>
    <row r="125" spans="1:7" x14ac:dyDescent="0.2">
      <c r="A125" s="100">
        <v>4395</v>
      </c>
      <c r="B125" s="99" t="s">
        <v>76</v>
      </c>
      <c r="C125" s="98">
        <v>0</v>
      </c>
      <c r="D125" s="98">
        <v>0</v>
      </c>
      <c r="F125" s="59"/>
      <c r="G125" s="94"/>
    </row>
    <row r="126" spans="1:7" x14ac:dyDescent="0.2">
      <c r="A126" s="100">
        <v>4396</v>
      </c>
      <c r="B126" s="99" t="s">
        <v>195</v>
      </c>
      <c r="C126" s="98">
        <v>0</v>
      </c>
      <c r="D126" s="98">
        <v>0</v>
      </c>
      <c r="F126" s="59"/>
      <c r="G126" s="94"/>
    </row>
    <row r="127" spans="1:7" x14ac:dyDescent="0.2">
      <c r="A127" s="100">
        <v>4397</v>
      </c>
      <c r="B127" s="99" t="s">
        <v>194</v>
      </c>
      <c r="C127" s="98">
        <v>0</v>
      </c>
      <c r="D127" s="98">
        <v>0</v>
      </c>
      <c r="F127" s="59"/>
      <c r="G127" s="94"/>
    </row>
    <row r="128" spans="1:7" x14ac:dyDescent="0.2">
      <c r="A128" s="97">
        <v>4399</v>
      </c>
      <c r="B128" s="96" t="s">
        <v>193</v>
      </c>
      <c r="C128" s="95">
        <v>0</v>
      </c>
      <c r="D128" s="95">
        <v>0</v>
      </c>
      <c r="F128" s="59"/>
      <c r="G128" s="94"/>
    </row>
    <row r="129" spans="1:7" x14ac:dyDescent="0.2">
      <c r="A129" s="93">
        <v>1120</v>
      </c>
      <c r="B129" s="92" t="s">
        <v>460</v>
      </c>
      <c r="C129" s="88">
        <f>SUM(C130:C138)</f>
        <v>0</v>
      </c>
      <c r="D129" s="88">
        <f>SUM(D130:D138)</f>
        <v>0</v>
      </c>
      <c r="F129" s="87"/>
      <c r="G129" s="86"/>
    </row>
    <row r="130" spans="1:7" x14ac:dyDescent="0.2">
      <c r="A130" s="76">
        <v>1124</v>
      </c>
      <c r="B130" s="90" t="s">
        <v>459</v>
      </c>
      <c r="C130" s="91">
        <v>0</v>
      </c>
      <c r="D130" s="75">
        <v>0</v>
      </c>
      <c r="F130" s="59"/>
      <c r="G130" s="85"/>
    </row>
    <row r="131" spans="1:7" x14ac:dyDescent="0.2">
      <c r="A131" s="76">
        <v>1124</v>
      </c>
      <c r="B131" s="90" t="s">
        <v>458</v>
      </c>
      <c r="C131" s="91">
        <v>0</v>
      </c>
      <c r="D131" s="75">
        <v>0</v>
      </c>
      <c r="F131" s="59"/>
      <c r="G131" s="85"/>
    </row>
    <row r="132" spans="1:7" x14ac:dyDescent="0.2">
      <c r="A132" s="76">
        <v>1124</v>
      </c>
      <c r="B132" s="90" t="s">
        <v>457</v>
      </c>
      <c r="C132" s="91">
        <v>0</v>
      </c>
      <c r="D132" s="75">
        <v>0</v>
      </c>
      <c r="F132" s="59"/>
      <c r="G132" s="85"/>
    </row>
    <row r="133" spans="1:7" x14ac:dyDescent="0.2">
      <c r="A133" s="76">
        <v>1124</v>
      </c>
      <c r="B133" s="90" t="s">
        <v>456</v>
      </c>
      <c r="C133" s="91">
        <v>0</v>
      </c>
      <c r="D133" s="75">
        <v>0</v>
      </c>
      <c r="F133" s="59"/>
      <c r="G133" s="85"/>
    </row>
    <row r="134" spans="1:7" x14ac:dyDescent="0.2">
      <c r="A134" s="76">
        <v>1124</v>
      </c>
      <c r="B134" s="90" t="s">
        <v>455</v>
      </c>
      <c r="C134" s="75">
        <v>0</v>
      </c>
      <c r="D134" s="75">
        <v>0</v>
      </c>
      <c r="F134" s="59"/>
      <c r="G134" s="85"/>
    </row>
    <row r="135" spans="1:7" x14ac:dyDescent="0.2">
      <c r="A135" s="76">
        <v>1124</v>
      </c>
      <c r="B135" s="90" t="s">
        <v>454</v>
      </c>
      <c r="C135" s="75">
        <v>0</v>
      </c>
      <c r="D135" s="75">
        <v>0</v>
      </c>
      <c r="F135" s="59"/>
      <c r="G135" s="85"/>
    </row>
    <row r="136" spans="1:7" x14ac:dyDescent="0.2">
      <c r="A136" s="76">
        <v>1122</v>
      </c>
      <c r="B136" s="90" t="s">
        <v>453</v>
      </c>
      <c r="C136" s="75">
        <v>0</v>
      </c>
      <c r="D136" s="75">
        <v>0</v>
      </c>
      <c r="F136" s="59"/>
      <c r="G136" s="85"/>
    </row>
    <row r="137" spans="1:7" x14ac:dyDescent="0.2">
      <c r="A137" s="76">
        <v>1122</v>
      </c>
      <c r="B137" s="90" t="s">
        <v>452</v>
      </c>
      <c r="C137" s="91">
        <v>0</v>
      </c>
      <c r="D137" s="75">
        <v>0</v>
      </c>
      <c r="F137" s="59"/>
      <c r="G137" s="85"/>
    </row>
    <row r="138" spans="1:7" x14ac:dyDescent="0.2">
      <c r="A138" s="76">
        <v>1122</v>
      </c>
      <c r="B138" s="90" t="s">
        <v>451</v>
      </c>
      <c r="C138" s="75">
        <v>0</v>
      </c>
      <c r="D138" s="75">
        <v>0</v>
      </c>
      <c r="F138" s="59"/>
      <c r="G138" s="85"/>
    </row>
    <row r="139" spans="1:7" x14ac:dyDescent="0.2">
      <c r="A139" s="76"/>
      <c r="B139" s="89" t="s">
        <v>450</v>
      </c>
      <c r="C139" s="88">
        <f>C48+C49-C103-C106</f>
        <v>25602058.509999998</v>
      </c>
      <c r="D139" s="88">
        <f>D48+D49-D103-D106</f>
        <v>24967235.810000002</v>
      </c>
      <c r="F139" s="87"/>
      <c r="G139" s="86"/>
    </row>
    <row r="140" spans="1:7" x14ac:dyDescent="0.2">
      <c r="F140" s="59"/>
      <c r="G140" s="85"/>
    </row>
    <row r="141" spans="1:7" x14ac:dyDescent="0.2">
      <c r="B141" s="74" t="s">
        <v>0</v>
      </c>
      <c r="F141" s="87"/>
      <c r="G141" s="86"/>
    </row>
    <row r="142" spans="1:7" x14ac:dyDescent="0.2">
      <c r="F142" s="59"/>
      <c r="G142" s="85"/>
    </row>
    <row r="143" spans="1:7" x14ac:dyDescent="0.2">
      <c r="F143" s="59"/>
      <c r="G143" s="8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 xr:uid="{74B2E52B-4E48-4C57-8D04-9F70C7AB4D55}"/>
    <dataValidation allowBlank="1" showInputMessage="1" showErrorMessage="1" prompt="Saldo al 31 de diciembre del año anterior que se presenta" sqref="D8 D47 D20" xr:uid="{1F314BD7-72E1-4E2E-BA06-F55CE254978F}"/>
    <dataValidation allowBlank="1" showInputMessage="1" showErrorMessage="1" prompt="Importe del trimestre anterior" sqref="D63 D54 C49:D49 C54:C65" xr:uid="{CE5263C7-E0A0-4893-8FD9-8B5396AE2867}"/>
  </dataValidations>
  <pageMargins left="0.7" right="0.7" top="0.75" bottom="0.75" header="0.3" footer="0.3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AE5B-4EDC-43ED-81A9-1061C3C62D9A}">
  <sheetPr>
    <tabColor rgb="FF0070C0"/>
  </sheetPr>
  <dimension ref="A1:C23"/>
  <sheetViews>
    <sheetView showGridLines="0" zoomScaleNormal="100" workbookViewId="0">
      <selection activeCell="A45" sqref="A45:D45"/>
    </sheetView>
  </sheetViews>
  <sheetFormatPr baseColWidth="10" defaultColWidth="10.88671875" defaultRowHeight="10.199999999999999" x14ac:dyDescent="0.2"/>
  <cols>
    <col min="1" max="1" width="3.21875" style="120" customWidth="1"/>
    <col min="2" max="2" width="60" style="120" customWidth="1"/>
    <col min="3" max="3" width="16.77734375" style="120" customWidth="1"/>
    <col min="4" max="16384" width="10.88671875" style="120"/>
  </cols>
  <sheetData>
    <row r="1" spans="1:3" s="149" customFormat="1" ht="14.55" customHeight="1" x14ac:dyDescent="0.3">
      <c r="A1" s="155" t="s">
        <v>69</v>
      </c>
      <c r="B1" s="154"/>
      <c r="C1" s="153"/>
    </row>
    <row r="2" spans="1:3" s="149" customFormat="1" ht="14.55" customHeight="1" x14ac:dyDescent="0.3">
      <c r="A2" s="152" t="s">
        <v>508</v>
      </c>
      <c r="B2" s="151"/>
      <c r="C2" s="150"/>
    </row>
    <row r="3" spans="1:3" s="149" customFormat="1" ht="14.55" customHeight="1" x14ac:dyDescent="0.3">
      <c r="A3" s="152" t="s">
        <v>64</v>
      </c>
      <c r="B3" s="151"/>
      <c r="C3" s="150"/>
    </row>
    <row r="4" spans="1:3" s="142" customFormat="1" ht="14.55" customHeight="1" x14ac:dyDescent="0.2">
      <c r="A4" s="148" t="s">
        <v>507</v>
      </c>
      <c r="B4" s="147"/>
      <c r="C4" s="146"/>
    </row>
    <row r="5" spans="1:3" s="142" customFormat="1" ht="18" customHeight="1" x14ac:dyDescent="0.2">
      <c r="A5" s="145" t="s">
        <v>506</v>
      </c>
      <c r="B5" s="144"/>
      <c r="C5" s="143">
        <v>2025</v>
      </c>
    </row>
    <row r="6" spans="1:3" x14ac:dyDescent="0.2">
      <c r="A6" s="141" t="s">
        <v>505</v>
      </c>
      <c r="B6" s="141"/>
      <c r="C6" s="122">
        <v>141145891.13</v>
      </c>
    </row>
    <row r="7" spans="1:3" x14ac:dyDescent="0.2">
      <c r="B7" s="133"/>
      <c r="C7" s="133"/>
    </row>
    <row r="8" spans="1:3" x14ac:dyDescent="0.2">
      <c r="A8" s="134" t="s">
        <v>504</v>
      </c>
      <c r="B8" s="134"/>
      <c r="C8" s="132">
        <f>SUM(C9:C14)</f>
        <v>0</v>
      </c>
    </row>
    <row r="9" spans="1:3" x14ac:dyDescent="0.2">
      <c r="A9" s="140" t="s">
        <v>503</v>
      </c>
      <c r="B9" s="139" t="s">
        <v>209</v>
      </c>
      <c r="C9" s="129">
        <v>0</v>
      </c>
    </row>
    <row r="10" spans="1:3" x14ac:dyDescent="0.2">
      <c r="A10" s="138" t="s">
        <v>502</v>
      </c>
      <c r="B10" s="130" t="s">
        <v>501</v>
      </c>
      <c r="C10" s="129">
        <v>0</v>
      </c>
    </row>
    <row r="11" spans="1:3" x14ac:dyDescent="0.2">
      <c r="A11" s="138" t="s">
        <v>500</v>
      </c>
      <c r="B11" s="130" t="s">
        <v>200</v>
      </c>
      <c r="C11" s="129">
        <v>0</v>
      </c>
    </row>
    <row r="12" spans="1:3" x14ac:dyDescent="0.2">
      <c r="A12" s="138" t="s">
        <v>499</v>
      </c>
      <c r="B12" s="130" t="s">
        <v>199</v>
      </c>
      <c r="C12" s="129">
        <v>0</v>
      </c>
    </row>
    <row r="13" spans="1:3" x14ac:dyDescent="0.2">
      <c r="A13" s="138" t="s">
        <v>498</v>
      </c>
      <c r="B13" s="130" t="s">
        <v>193</v>
      </c>
      <c r="C13" s="129">
        <v>0</v>
      </c>
    </row>
    <row r="14" spans="1:3" x14ac:dyDescent="0.2">
      <c r="A14" s="137" t="s">
        <v>497</v>
      </c>
      <c r="B14" s="127" t="s">
        <v>496</v>
      </c>
      <c r="C14" s="129">
        <v>0</v>
      </c>
    </row>
    <row r="15" spans="1:3" x14ac:dyDescent="0.2">
      <c r="B15" s="136"/>
      <c r="C15" s="135"/>
    </row>
    <row r="16" spans="1:3" x14ac:dyDescent="0.2">
      <c r="A16" s="134" t="s">
        <v>495</v>
      </c>
      <c r="B16" s="133"/>
      <c r="C16" s="132">
        <f>SUM(C17:C19)</f>
        <v>0</v>
      </c>
    </row>
    <row r="17" spans="1:3" x14ac:dyDescent="0.2">
      <c r="A17" s="131">
        <v>3.1</v>
      </c>
      <c r="B17" s="130" t="s">
        <v>494</v>
      </c>
      <c r="C17" s="129">
        <v>0</v>
      </c>
    </row>
    <row r="18" spans="1:3" x14ac:dyDescent="0.2">
      <c r="A18" s="128">
        <v>3.2</v>
      </c>
      <c r="B18" s="130" t="s">
        <v>493</v>
      </c>
      <c r="C18" s="129">
        <v>0</v>
      </c>
    </row>
    <row r="19" spans="1:3" x14ac:dyDescent="0.2">
      <c r="A19" s="128">
        <v>3.3</v>
      </c>
      <c r="B19" s="127" t="s">
        <v>492</v>
      </c>
      <c r="C19" s="126">
        <v>0</v>
      </c>
    </row>
    <row r="20" spans="1:3" x14ac:dyDescent="0.2">
      <c r="B20" s="125"/>
      <c r="C20" s="124"/>
    </row>
    <row r="21" spans="1:3" x14ac:dyDescent="0.2">
      <c r="A21" s="123" t="s">
        <v>491</v>
      </c>
      <c r="B21" s="123"/>
      <c r="C21" s="122">
        <f>C6+C8-C16</f>
        <v>141145891.13</v>
      </c>
    </row>
    <row r="23" spans="1:3" ht="22.2" customHeight="1" x14ac:dyDescent="0.3">
      <c r="B23" s="121" t="s">
        <v>0</v>
      </c>
      <c r="C23" s="121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9716-678D-43AE-B4D5-2CE9D8AFA6CA}">
  <sheetPr>
    <tabColor rgb="FF0070C0"/>
  </sheetPr>
  <dimension ref="A1:C42"/>
  <sheetViews>
    <sheetView showGridLines="0" topLeftCell="A5" zoomScaleNormal="100" workbookViewId="0">
      <selection activeCell="A45" sqref="A45:D45"/>
    </sheetView>
  </sheetViews>
  <sheetFormatPr baseColWidth="10" defaultColWidth="10.88671875" defaultRowHeight="10.199999999999999" x14ac:dyDescent="0.2"/>
  <cols>
    <col min="1" max="1" width="3.44140625" style="120" customWidth="1"/>
    <col min="2" max="2" width="59" style="120" customWidth="1"/>
    <col min="3" max="3" width="16.77734375" style="120" customWidth="1"/>
    <col min="4" max="16384" width="10.88671875" style="120"/>
  </cols>
  <sheetData>
    <row r="1" spans="1:3" s="177" customFormat="1" ht="14.55" customHeight="1" x14ac:dyDescent="0.3">
      <c r="A1" s="183" t="s">
        <v>69</v>
      </c>
      <c r="B1" s="182"/>
      <c r="C1" s="181"/>
    </row>
    <row r="2" spans="1:3" s="177" customFormat="1" ht="14.55" customHeight="1" x14ac:dyDescent="0.3">
      <c r="A2" s="180" t="s">
        <v>545</v>
      </c>
      <c r="B2" s="179"/>
      <c r="C2" s="178"/>
    </row>
    <row r="3" spans="1:3" s="177" customFormat="1" ht="14.55" customHeight="1" x14ac:dyDescent="0.3">
      <c r="A3" s="180" t="s">
        <v>64</v>
      </c>
      <c r="B3" s="179"/>
      <c r="C3" s="178"/>
    </row>
    <row r="4" spans="1:3" ht="14.55" customHeight="1" x14ac:dyDescent="0.2">
      <c r="A4" s="148" t="s">
        <v>507</v>
      </c>
      <c r="B4" s="147"/>
      <c r="C4" s="146"/>
    </row>
    <row r="5" spans="1:3" ht="22.2" customHeight="1" x14ac:dyDescent="0.2">
      <c r="A5" s="176" t="s">
        <v>506</v>
      </c>
      <c r="B5" s="175"/>
      <c r="C5" s="143">
        <v>2025</v>
      </c>
    </row>
    <row r="6" spans="1:3" ht="10.95" customHeight="1" x14ac:dyDescent="0.2">
      <c r="A6" s="174" t="s">
        <v>544</v>
      </c>
      <c r="B6" s="141"/>
      <c r="C6" s="173">
        <v>123083787.17</v>
      </c>
    </row>
    <row r="7" spans="1:3" x14ac:dyDescent="0.2">
      <c r="A7" s="158"/>
      <c r="B7" s="133"/>
      <c r="C7" s="172"/>
    </row>
    <row r="8" spans="1:3" x14ac:dyDescent="0.2">
      <c r="A8" s="134" t="s">
        <v>543</v>
      </c>
      <c r="B8" s="171"/>
      <c r="C8" s="132">
        <f>SUM(C9:C29)</f>
        <v>7430740.4299999997</v>
      </c>
    </row>
    <row r="9" spans="1:3" x14ac:dyDescent="0.2">
      <c r="A9" s="170">
        <v>2.1</v>
      </c>
      <c r="B9" s="160" t="s">
        <v>175</v>
      </c>
      <c r="C9" s="162">
        <v>0</v>
      </c>
    </row>
    <row r="10" spans="1:3" x14ac:dyDescent="0.2">
      <c r="A10" s="170">
        <v>2.2000000000000002</v>
      </c>
      <c r="B10" s="160" t="s">
        <v>178</v>
      </c>
      <c r="C10" s="162">
        <v>0</v>
      </c>
    </row>
    <row r="11" spans="1:3" x14ac:dyDescent="0.2">
      <c r="A11" s="161">
        <v>2.2999999999999998</v>
      </c>
      <c r="B11" s="163" t="s">
        <v>369</v>
      </c>
      <c r="C11" s="162">
        <v>7399633.75</v>
      </c>
    </row>
    <row r="12" spans="1:3" x14ac:dyDescent="0.2">
      <c r="A12" s="161">
        <v>2.4</v>
      </c>
      <c r="B12" s="163" t="s">
        <v>368</v>
      </c>
      <c r="C12" s="162">
        <v>16917.68</v>
      </c>
    </row>
    <row r="13" spans="1:3" x14ac:dyDescent="0.2">
      <c r="A13" s="161">
        <v>2.5</v>
      </c>
      <c r="B13" s="163" t="s">
        <v>367</v>
      </c>
      <c r="C13" s="162">
        <v>8120</v>
      </c>
    </row>
    <row r="14" spans="1:3" x14ac:dyDescent="0.2">
      <c r="A14" s="161">
        <v>2.6</v>
      </c>
      <c r="B14" s="163" t="s">
        <v>366</v>
      </c>
      <c r="C14" s="162">
        <v>0</v>
      </c>
    </row>
    <row r="15" spans="1:3" x14ac:dyDescent="0.2">
      <c r="A15" s="161">
        <v>2.7</v>
      </c>
      <c r="B15" s="163" t="s">
        <v>365</v>
      </c>
      <c r="C15" s="162">
        <v>0</v>
      </c>
    </row>
    <row r="16" spans="1:3" x14ac:dyDescent="0.2">
      <c r="A16" s="161">
        <v>2.8</v>
      </c>
      <c r="B16" s="163" t="s">
        <v>364</v>
      </c>
      <c r="C16" s="162">
        <v>6069</v>
      </c>
    </row>
    <row r="17" spans="1:3" x14ac:dyDescent="0.2">
      <c r="A17" s="161">
        <v>2.9</v>
      </c>
      <c r="B17" s="163" t="s">
        <v>362</v>
      </c>
      <c r="C17" s="162">
        <v>0</v>
      </c>
    </row>
    <row r="18" spans="1:3" x14ac:dyDescent="0.2">
      <c r="A18" s="161" t="s">
        <v>542</v>
      </c>
      <c r="B18" s="163" t="s">
        <v>541</v>
      </c>
      <c r="C18" s="162">
        <v>0</v>
      </c>
    </row>
    <row r="19" spans="1:3" x14ac:dyDescent="0.2">
      <c r="A19" s="161" t="s">
        <v>540</v>
      </c>
      <c r="B19" s="163" t="s">
        <v>355</v>
      </c>
      <c r="C19" s="162">
        <v>0</v>
      </c>
    </row>
    <row r="20" spans="1:3" x14ac:dyDescent="0.2">
      <c r="A20" s="161" t="s">
        <v>539</v>
      </c>
      <c r="B20" s="163" t="s">
        <v>538</v>
      </c>
      <c r="C20" s="162">
        <v>0</v>
      </c>
    </row>
    <row r="21" spans="1:3" x14ac:dyDescent="0.2">
      <c r="A21" s="161" t="s">
        <v>537</v>
      </c>
      <c r="B21" s="163" t="s">
        <v>536</v>
      </c>
      <c r="C21" s="162">
        <v>0</v>
      </c>
    </row>
    <row r="22" spans="1:3" x14ac:dyDescent="0.2">
      <c r="A22" s="161" t="s">
        <v>535</v>
      </c>
      <c r="B22" s="163" t="s">
        <v>534</v>
      </c>
      <c r="C22" s="162">
        <v>0</v>
      </c>
    </row>
    <row r="23" spans="1:3" x14ac:dyDescent="0.2">
      <c r="A23" s="161" t="s">
        <v>533</v>
      </c>
      <c r="B23" s="163" t="s">
        <v>532</v>
      </c>
      <c r="C23" s="162">
        <v>0</v>
      </c>
    </row>
    <row r="24" spans="1:3" x14ac:dyDescent="0.2">
      <c r="A24" s="161" t="s">
        <v>531</v>
      </c>
      <c r="B24" s="163" t="s">
        <v>530</v>
      </c>
      <c r="C24" s="162">
        <v>0</v>
      </c>
    </row>
    <row r="25" spans="1:3" x14ac:dyDescent="0.2">
      <c r="A25" s="161" t="s">
        <v>529</v>
      </c>
      <c r="B25" s="163" t="s">
        <v>528</v>
      </c>
      <c r="C25" s="162">
        <v>0</v>
      </c>
    </row>
    <row r="26" spans="1:3" x14ac:dyDescent="0.2">
      <c r="A26" s="161" t="s">
        <v>527</v>
      </c>
      <c r="B26" s="163" t="s">
        <v>526</v>
      </c>
      <c r="C26" s="162">
        <v>0</v>
      </c>
    </row>
    <row r="27" spans="1:3" x14ac:dyDescent="0.2">
      <c r="A27" s="161" t="s">
        <v>525</v>
      </c>
      <c r="B27" s="163" t="s">
        <v>524</v>
      </c>
      <c r="C27" s="162">
        <v>0</v>
      </c>
    </row>
    <row r="28" spans="1:3" x14ac:dyDescent="0.2">
      <c r="A28" s="161" t="s">
        <v>523</v>
      </c>
      <c r="B28" s="163" t="s">
        <v>522</v>
      </c>
      <c r="C28" s="162">
        <v>0</v>
      </c>
    </row>
    <row r="29" spans="1:3" x14ac:dyDescent="0.2">
      <c r="A29" s="161" t="s">
        <v>521</v>
      </c>
      <c r="B29" s="160" t="s">
        <v>520</v>
      </c>
      <c r="C29" s="162">
        <v>0</v>
      </c>
    </row>
    <row r="30" spans="1:3" x14ac:dyDescent="0.2">
      <c r="A30" s="169"/>
      <c r="B30" s="168"/>
      <c r="C30" s="167"/>
    </row>
    <row r="31" spans="1:3" x14ac:dyDescent="0.2">
      <c r="A31" s="166" t="s">
        <v>519</v>
      </c>
      <c r="B31" s="165"/>
      <c r="C31" s="164">
        <f>SUM(C32:C38)</f>
        <v>10666958.869999999</v>
      </c>
    </row>
    <row r="32" spans="1:3" x14ac:dyDescent="0.2">
      <c r="A32" s="161" t="s">
        <v>518</v>
      </c>
      <c r="B32" s="163" t="s">
        <v>100</v>
      </c>
      <c r="C32" s="162">
        <v>10666961.52</v>
      </c>
    </row>
    <row r="33" spans="1:3" x14ac:dyDescent="0.2">
      <c r="A33" s="161" t="s">
        <v>517</v>
      </c>
      <c r="B33" s="163" t="s">
        <v>91</v>
      </c>
      <c r="C33" s="162">
        <v>0</v>
      </c>
    </row>
    <row r="34" spans="1:3" x14ac:dyDescent="0.2">
      <c r="A34" s="161" t="s">
        <v>516</v>
      </c>
      <c r="B34" s="163" t="s">
        <v>88</v>
      </c>
      <c r="C34" s="162">
        <v>0</v>
      </c>
    </row>
    <row r="35" spans="1:3" x14ac:dyDescent="0.2">
      <c r="A35" s="161" t="s">
        <v>515</v>
      </c>
      <c r="B35" s="163" t="s">
        <v>82</v>
      </c>
      <c r="C35" s="162">
        <v>-2.65</v>
      </c>
    </row>
    <row r="36" spans="1:3" x14ac:dyDescent="0.2">
      <c r="A36" s="161" t="s">
        <v>514</v>
      </c>
      <c r="B36" s="163" t="s">
        <v>71</v>
      </c>
      <c r="C36" s="162">
        <v>0</v>
      </c>
    </row>
    <row r="37" spans="1:3" x14ac:dyDescent="0.2">
      <c r="A37" s="161" t="s">
        <v>513</v>
      </c>
      <c r="B37" s="163" t="s">
        <v>512</v>
      </c>
      <c r="C37" s="162">
        <v>0</v>
      </c>
    </row>
    <row r="38" spans="1:3" x14ac:dyDescent="0.2">
      <c r="A38" s="161" t="s">
        <v>511</v>
      </c>
      <c r="B38" s="160" t="s">
        <v>510</v>
      </c>
      <c r="C38" s="159">
        <v>0</v>
      </c>
    </row>
    <row r="39" spans="1:3" x14ac:dyDescent="0.2">
      <c r="A39" s="158"/>
      <c r="B39" s="157"/>
      <c r="C39" s="156"/>
    </row>
    <row r="40" spans="1:3" x14ac:dyDescent="0.2">
      <c r="A40" s="141" t="s">
        <v>509</v>
      </c>
      <c r="B40" s="141"/>
      <c r="C40" s="122">
        <f>C6-C8+C31</f>
        <v>126320005.61000001</v>
      </c>
    </row>
    <row r="42" spans="1:3" ht="21.6" customHeight="1" x14ac:dyDescent="0.3">
      <c r="B42" s="121" t="s">
        <v>0</v>
      </c>
      <c r="C42" s="121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EC1C-1A7E-4138-8522-58C3931A20C7}">
  <sheetPr>
    <tabColor rgb="FF0070C0"/>
  </sheetPr>
  <dimension ref="A1:J59"/>
  <sheetViews>
    <sheetView topLeftCell="A16" zoomScale="90" zoomScaleNormal="90" workbookViewId="0">
      <selection activeCell="A45" sqref="A45:D45"/>
    </sheetView>
  </sheetViews>
  <sheetFormatPr baseColWidth="10" defaultColWidth="8.6640625" defaultRowHeight="10.199999999999999" x14ac:dyDescent="0.2"/>
  <cols>
    <col min="1" max="1" width="9.5546875" style="74" customWidth="1"/>
    <col min="2" max="2" width="65.109375" style="74" bestFit="1" customWidth="1"/>
    <col min="3" max="6" width="15" style="74" customWidth="1"/>
    <col min="7" max="10" width="15.88671875" style="74" customWidth="1"/>
    <col min="11" max="16384" width="8.6640625" style="74"/>
  </cols>
  <sheetData>
    <row r="1" spans="1:10" ht="12" customHeight="1" x14ac:dyDescent="0.2">
      <c r="A1" s="83" t="s">
        <v>69</v>
      </c>
      <c r="B1" s="199"/>
      <c r="C1" s="199"/>
      <c r="D1" s="199"/>
      <c r="E1" s="199"/>
      <c r="F1" s="199"/>
      <c r="G1" s="82" t="s">
        <v>68</v>
      </c>
      <c r="H1" s="81">
        <v>2025</v>
      </c>
    </row>
    <row r="2" spans="1:10" ht="12" customHeight="1" x14ac:dyDescent="0.2">
      <c r="A2" s="83" t="s">
        <v>595</v>
      </c>
      <c r="B2" s="199"/>
      <c r="C2" s="199"/>
      <c r="D2" s="199"/>
      <c r="E2" s="199"/>
      <c r="F2" s="199"/>
      <c r="G2" s="82" t="s">
        <v>66</v>
      </c>
      <c r="H2" s="81" t="s">
        <v>65</v>
      </c>
    </row>
    <row r="3" spans="1:10" ht="12" customHeight="1" x14ac:dyDescent="0.2">
      <c r="A3" s="198" t="s">
        <v>64</v>
      </c>
      <c r="B3" s="197"/>
      <c r="C3" s="197"/>
      <c r="D3" s="197"/>
      <c r="E3" s="197"/>
      <c r="F3" s="197"/>
      <c r="G3" s="82" t="s">
        <v>63</v>
      </c>
      <c r="H3" s="81" t="s">
        <v>62</v>
      </c>
    </row>
    <row r="4" spans="1:10" ht="12" customHeight="1" x14ac:dyDescent="0.2">
      <c r="A4" s="198" t="str">
        <f>'Notas a los Edos Financieros'!A4</f>
        <v>(Cifras en Pesos)</v>
      </c>
      <c r="B4" s="197"/>
      <c r="C4" s="197"/>
      <c r="D4" s="197"/>
      <c r="E4" s="197"/>
      <c r="F4" s="197"/>
      <c r="G4" s="196"/>
      <c r="H4" s="196"/>
    </row>
    <row r="5" spans="1:10" x14ac:dyDescent="0.2">
      <c r="A5" s="80" t="s">
        <v>265</v>
      </c>
      <c r="B5" s="79"/>
      <c r="C5" s="79"/>
      <c r="D5" s="79"/>
      <c r="E5" s="79"/>
      <c r="F5" s="79"/>
      <c r="G5" s="79"/>
      <c r="H5" s="79"/>
    </row>
    <row r="8" spans="1:10" s="119" customFormat="1" ht="16.5" customHeight="1" x14ac:dyDescent="0.3">
      <c r="A8" s="195" t="s">
        <v>191</v>
      </c>
      <c r="B8" s="195" t="s">
        <v>506</v>
      </c>
      <c r="C8" s="195" t="s">
        <v>594</v>
      </c>
      <c r="D8" s="195" t="s">
        <v>593</v>
      </c>
      <c r="E8" s="195" t="s">
        <v>592</v>
      </c>
      <c r="F8" s="195" t="s">
        <v>591</v>
      </c>
      <c r="G8" s="195" t="s">
        <v>586</v>
      </c>
      <c r="H8" s="195" t="s">
        <v>590</v>
      </c>
      <c r="I8" s="195" t="s">
        <v>589</v>
      </c>
      <c r="J8" s="195" t="s">
        <v>588</v>
      </c>
    </row>
    <row r="9" spans="1:10" s="113" customFormat="1" x14ac:dyDescent="0.2">
      <c r="A9" s="93">
        <v>7000</v>
      </c>
      <c r="B9" s="113" t="s">
        <v>587</v>
      </c>
    </row>
    <row r="10" spans="1:10" x14ac:dyDescent="0.2">
      <c r="A10" s="74">
        <v>7110</v>
      </c>
      <c r="B10" s="74" t="s">
        <v>586</v>
      </c>
      <c r="C10" s="75">
        <v>0</v>
      </c>
      <c r="D10" s="75">
        <v>0</v>
      </c>
      <c r="E10" s="75">
        <v>0</v>
      </c>
      <c r="F10" s="75">
        <f>C10+D10+E10</f>
        <v>0</v>
      </c>
      <c r="G10" s="74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74">
        <v>7120</v>
      </c>
      <c r="B11" s="74" t="s">
        <v>585</v>
      </c>
      <c r="C11" s="75">
        <v>0</v>
      </c>
      <c r="D11" s="75">
        <v>0</v>
      </c>
      <c r="E11" s="75">
        <v>0</v>
      </c>
      <c r="F11" s="75">
        <f>C11+D11+E11</f>
        <v>0</v>
      </c>
    </row>
    <row r="12" spans="1:10" x14ac:dyDescent="0.2">
      <c r="A12" s="74">
        <v>7130</v>
      </c>
      <c r="B12" s="74" t="s">
        <v>584</v>
      </c>
      <c r="C12" s="75">
        <v>0</v>
      </c>
      <c r="D12" s="75">
        <v>0</v>
      </c>
      <c r="E12" s="75">
        <v>0</v>
      </c>
      <c r="F12" s="75">
        <f>C12+D12+E12</f>
        <v>0</v>
      </c>
    </row>
    <row r="13" spans="1:10" x14ac:dyDescent="0.2">
      <c r="A13" s="74">
        <v>7140</v>
      </c>
      <c r="B13" s="74" t="s">
        <v>583</v>
      </c>
      <c r="C13" s="75">
        <v>0</v>
      </c>
      <c r="D13" s="75">
        <v>0</v>
      </c>
      <c r="E13" s="75">
        <v>0</v>
      </c>
      <c r="F13" s="75">
        <f>C13+D13+E13</f>
        <v>0</v>
      </c>
    </row>
    <row r="14" spans="1:10" x14ac:dyDescent="0.2">
      <c r="A14" s="74">
        <v>7150</v>
      </c>
      <c r="B14" s="74" t="s">
        <v>582</v>
      </c>
      <c r="C14" s="75">
        <v>0</v>
      </c>
      <c r="D14" s="75">
        <v>0</v>
      </c>
      <c r="E14" s="75">
        <v>0</v>
      </c>
      <c r="F14" s="75">
        <f>C14+D14+E14</f>
        <v>0</v>
      </c>
    </row>
    <row r="15" spans="1:10" x14ac:dyDescent="0.2">
      <c r="A15" s="74">
        <v>7160</v>
      </c>
      <c r="B15" s="74" t="s">
        <v>581</v>
      </c>
      <c r="C15" s="75">
        <v>0</v>
      </c>
      <c r="D15" s="75">
        <v>0</v>
      </c>
      <c r="E15" s="75">
        <v>0</v>
      </c>
      <c r="F15" s="75">
        <f>C15+D15+E15</f>
        <v>0</v>
      </c>
    </row>
    <row r="16" spans="1:10" x14ac:dyDescent="0.2">
      <c r="A16" s="74">
        <v>7210</v>
      </c>
      <c r="B16" s="74" t="s">
        <v>580</v>
      </c>
      <c r="C16" s="75">
        <v>0</v>
      </c>
      <c r="D16" s="75">
        <v>0</v>
      </c>
      <c r="E16" s="75">
        <v>0</v>
      </c>
      <c r="F16" s="75">
        <f>C16+D16+E16</f>
        <v>0</v>
      </c>
    </row>
    <row r="17" spans="1:6" x14ac:dyDescent="0.2">
      <c r="A17" s="74">
        <v>7220</v>
      </c>
      <c r="B17" s="74" t="s">
        <v>579</v>
      </c>
      <c r="C17" s="75">
        <v>0</v>
      </c>
      <c r="D17" s="75">
        <v>0</v>
      </c>
      <c r="E17" s="75">
        <v>0</v>
      </c>
      <c r="F17" s="75">
        <f>C17+D17+E17</f>
        <v>0</v>
      </c>
    </row>
    <row r="18" spans="1:6" x14ac:dyDescent="0.2">
      <c r="A18" s="74">
        <v>7230</v>
      </c>
      <c r="B18" s="74" t="s">
        <v>578</v>
      </c>
      <c r="C18" s="75">
        <v>0</v>
      </c>
      <c r="D18" s="75">
        <v>0</v>
      </c>
      <c r="E18" s="75">
        <v>0</v>
      </c>
      <c r="F18" s="75">
        <f>C18+D18+E18</f>
        <v>0</v>
      </c>
    </row>
    <row r="19" spans="1:6" x14ac:dyDescent="0.2">
      <c r="A19" s="74">
        <v>7240</v>
      </c>
      <c r="B19" s="74" t="s">
        <v>577</v>
      </c>
      <c r="C19" s="75">
        <v>0</v>
      </c>
      <c r="D19" s="75">
        <v>0</v>
      </c>
      <c r="E19" s="75">
        <v>0</v>
      </c>
      <c r="F19" s="75">
        <f>C19+D19+E19</f>
        <v>0</v>
      </c>
    </row>
    <row r="20" spans="1:6" x14ac:dyDescent="0.2">
      <c r="A20" s="74">
        <v>7250</v>
      </c>
      <c r="B20" s="74" t="s">
        <v>576</v>
      </c>
      <c r="C20" s="75">
        <v>0</v>
      </c>
      <c r="D20" s="75">
        <v>0</v>
      </c>
      <c r="E20" s="75">
        <v>0</v>
      </c>
      <c r="F20" s="75">
        <f>C20+D20+E20</f>
        <v>0</v>
      </c>
    </row>
    <row r="21" spans="1:6" x14ac:dyDescent="0.2">
      <c r="A21" s="74">
        <v>7260</v>
      </c>
      <c r="B21" s="74" t="s">
        <v>575</v>
      </c>
      <c r="C21" s="75">
        <v>0</v>
      </c>
      <c r="D21" s="75">
        <v>0</v>
      </c>
      <c r="E21" s="75">
        <v>0</v>
      </c>
      <c r="F21" s="75">
        <f>C21+D21+E21</f>
        <v>0</v>
      </c>
    </row>
    <row r="22" spans="1:6" x14ac:dyDescent="0.2">
      <c r="A22" s="74">
        <v>7310</v>
      </c>
      <c r="B22" s="74" t="s">
        <v>574</v>
      </c>
      <c r="C22" s="75">
        <v>0</v>
      </c>
      <c r="D22" s="75">
        <v>0</v>
      </c>
      <c r="E22" s="75">
        <v>0</v>
      </c>
      <c r="F22" s="75">
        <f>C22+D22+E22</f>
        <v>0</v>
      </c>
    </row>
    <row r="23" spans="1:6" x14ac:dyDescent="0.2">
      <c r="A23" s="74">
        <v>7320</v>
      </c>
      <c r="B23" s="74" t="s">
        <v>573</v>
      </c>
      <c r="C23" s="75">
        <v>0</v>
      </c>
      <c r="D23" s="75">
        <v>0</v>
      </c>
      <c r="E23" s="75">
        <v>0</v>
      </c>
      <c r="F23" s="75">
        <f>C23+D23+E23</f>
        <v>0</v>
      </c>
    </row>
    <row r="24" spans="1:6" x14ac:dyDescent="0.2">
      <c r="A24" s="74">
        <v>7330</v>
      </c>
      <c r="B24" s="74" t="s">
        <v>572</v>
      </c>
      <c r="C24" s="75">
        <v>0</v>
      </c>
      <c r="D24" s="75">
        <v>0</v>
      </c>
      <c r="E24" s="75">
        <v>0</v>
      </c>
      <c r="F24" s="75">
        <f>C24+D24+E24</f>
        <v>0</v>
      </c>
    </row>
    <row r="25" spans="1:6" x14ac:dyDescent="0.2">
      <c r="A25" s="74">
        <v>7340</v>
      </c>
      <c r="B25" s="74" t="s">
        <v>571</v>
      </c>
      <c r="C25" s="75">
        <v>0</v>
      </c>
      <c r="D25" s="75">
        <v>0</v>
      </c>
      <c r="E25" s="75">
        <v>0</v>
      </c>
      <c r="F25" s="75">
        <f>C25+D25+E25</f>
        <v>0</v>
      </c>
    </row>
    <row r="26" spans="1:6" x14ac:dyDescent="0.2">
      <c r="A26" s="74">
        <v>7350</v>
      </c>
      <c r="B26" s="74" t="s">
        <v>570</v>
      </c>
      <c r="C26" s="75">
        <v>0</v>
      </c>
      <c r="D26" s="75">
        <v>0</v>
      </c>
      <c r="E26" s="75">
        <v>0</v>
      </c>
      <c r="F26" s="75">
        <f>C26+D26+E26</f>
        <v>0</v>
      </c>
    </row>
    <row r="27" spans="1:6" x14ac:dyDescent="0.2">
      <c r="A27" s="74">
        <v>7360</v>
      </c>
      <c r="B27" s="74" t="s">
        <v>569</v>
      </c>
      <c r="C27" s="75">
        <v>0</v>
      </c>
      <c r="D27" s="75">
        <v>0</v>
      </c>
      <c r="E27" s="75">
        <v>0</v>
      </c>
      <c r="F27" s="75">
        <f>C27+D27+E27</f>
        <v>0</v>
      </c>
    </row>
    <row r="28" spans="1:6" x14ac:dyDescent="0.2">
      <c r="A28" s="74">
        <v>7410</v>
      </c>
      <c r="B28" s="74" t="s">
        <v>568</v>
      </c>
      <c r="C28" s="75">
        <v>0</v>
      </c>
      <c r="D28" s="75">
        <v>0</v>
      </c>
      <c r="E28" s="75">
        <v>0</v>
      </c>
      <c r="F28" s="75">
        <f>C28+D28+E28</f>
        <v>0</v>
      </c>
    </row>
    <row r="29" spans="1:6" x14ac:dyDescent="0.2">
      <c r="A29" s="74">
        <v>7420</v>
      </c>
      <c r="B29" s="74" t="s">
        <v>567</v>
      </c>
      <c r="C29" s="75">
        <v>0</v>
      </c>
      <c r="D29" s="75">
        <v>0</v>
      </c>
      <c r="E29" s="75">
        <v>0</v>
      </c>
      <c r="F29" s="75">
        <f>C29+D29+E29</f>
        <v>0</v>
      </c>
    </row>
    <row r="30" spans="1:6" x14ac:dyDescent="0.2">
      <c r="A30" s="74">
        <v>7510</v>
      </c>
      <c r="B30" s="74" t="s">
        <v>566</v>
      </c>
      <c r="C30" s="75">
        <v>0</v>
      </c>
      <c r="D30" s="75">
        <v>0</v>
      </c>
      <c r="E30" s="75">
        <v>0</v>
      </c>
      <c r="F30" s="75">
        <f>C30+D30+E30</f>
        <v>0</v>
      </c>
    </row>
    <row r="31" spans="1:6" x14ac:dyDescent="0.2">
      <c r="A31" s="74">
        <v>7520</v>
      </c>
      <c r="B31" s="74" t="s">
        <v>565</v>
      </c>
      <c r="C31" s="75">
        <v>0</v>
      </c>
      <c r="D31" s="75">
        <v>0</v>
      </c>
      <c r="E31" s="75">
        <v>0</v>
      </c>
      <c r="F31" s="75">
        <f>C31+D31+E31</f>
        <v>0</v>
      </c>
    </row>
    <row r="32" spans="1:6" x14ac:dyDescent="0.2">
      <c r="A32" s="74">
        <v>7610</v>
      </c>
      <c r="B32" s="74" t="s">
        <v>564</v>
      </c>
      <c r="C32" s="75">
        <v>0</v>
      </c>
      <c r="D32" s="75">
        <v>0</v>
      </c>
      <c r="E32" s="75">
        <v>0</v>
      </c>
      <c r="F32" s="75">
        <f>C32+D32+E32</f>
        <v>0</v>
      </c>
    </row>
    <row r="33" spans="1:6" x14ac:dyDescent="0.2">
      <c r="A33" s="74">
        <v>7620</v>
      </c>
      <c r="B33" s="74" t="s">
        <v>563</v>
      </c>
      <c r="C33" s="75">
        <v>0</v>
      </c>
      <c r="D33" s="75">
        <v>0</v>
      </c>
      <c r="E33" s="75">
        <v>0</v>
      </c>
      <c r="F33" s="75">
        <f>C33+D33+E33</f>
        <v>0</v>
      </c>
    </row>
    <row r="34" spans="1:6" x14ac:dyDescent="0.2">
      <c r="A34" s="74">
        <v>7630</v>
      </c>
      <c r="B34" s="74" t="s">
        <v>562</v>
      </c>
      <c r="C34" s="75">
        <v>0</v>
      </c>
      <c r="D34" s="75">
        <v>0</v>
      </c>
      <c r="E34" s="75">
        <v>0</v>
      </c>
      <c r="F34" s="75">
        <f>C34+D34+E34</f>
        <v>0</v>
      </c>
    </row>
    <row r="35" spans="1:6" x14ac:dyDescent="0.2">
      <c r="A35" s="74">
        <v>7640</v>
      </c>
      <c r="B35" s="74" t="s">
        <v>561</v>
      </c>
      <c r="C35" s="75">
        <v>0</v>
      </c>
      <c r="D35" s="75">
        <v>0</v>
      </c>
      <c r="E35" s="75">
        <v>0</v>
      </c>
      <c r="F35" s="75">
        <f>C35+D35+E35</f>
        <v>0</v>
      </c>
    </row>
    <row r="36" spans="1:6" x14ac:dyDescent="0.2">
      <c r="C36" s="75"/>
      <c r="D36" s="75"/>
      <c r="E36" s="75"/>
      <c r="F36" s="75"/>
    </row>
    <row r="37" spans="1:6" s="113" customFormat="1" x14ac:dyDescent="0.2">
      <c r="A37" s="93">
        <v>8000</v>
      </c>
      <c r="B37" s="113" t="s">
        <v>560</v>
      </c>
    </row>
    <row r="38" spans="1:6" x14ac:dyDescent="0.2">
      <c r="C38" s="189"/>
      <c r="D38" s="189"/>
      <c r="E38" s="189"/>
      <c r="F38" s="189"/>
    </row>
    <row r="39" spans="1:6" ht="11.55" customHeight="1" x14ac:dyDescent="0.2">
      <c r="B39" s="188" t="s">
        <v>559</v>
      </c>
      <c r="C39" s="188"/>
      <c r="D39" s="189"/>
      <c r="E39" s="189"/>
      <c r="F39" s="189"/>
    </row>
    <row r="40" spans="1:6" ht="11.55" customHeight="1" x14ac:dyDescent="0.2">
      <c r="B40" s="194" t="s">
        <v>506</v>
      </c>
      <c r="C40" s="186">
        <f>H1</f>
        <v>2025</v>
      </c>
      <c r="D40" s="189"/>
      <c r="E40" s="189"/>
      <c r="F40" s="189"/>
    </row>
    <row r="41" spans="1:6" x14ac:dyDescent="0.2">
      <c r="A41" s="74">
        <v>8110</v>
      </c>
      <c r="B41" s="185" t="s">
        <v>558</v>
      </c>
      <c r="C41" s="129">
        <v>129270876.23</v>
      </c>
      <c r="D41" s="189"/>
      <c r="E41" s="189"/>
      <c r="F41" s="189"/>
    </row>
    <row r="42" spans="1:6" x14ac:dyDescent="0.2">
      <c r="A42" s="74">
        <v>8120</v>
      </c>
      <c r="B42" s="185" t="s">
        <v>557</v>
      </c>
      <c r="C42" s="129">
        <v>-22942465.280000001</v>
      </c>
      <c r="D42" s="189"/>
      <c r="E42" s="189"/>
      <c r="F42" s="189"/>
    </row>
    <row r="43" spans="1:6" x14ac:dyDescent="0.2">
      <c r="A43" s="74">
        <v>8130</v>
      </c>
      <c r="B43" s="185" t="s">
        <v>556</v>
      </c>
      <c r="C43" s="129">
        <v>34817480.179999992</v>
      </c>
      <c r="D43" s="189"/>
      <c r="E43" s="189"/>
      <c r="F43" s="189"/>
    </row>
    <row r="44" spans="1:6" x14ac:dyDescent="0.2">
      <c r="A44" s="74">
        <v>8140</v>
      </c>
      <c r="B44" s="185" t="s">
        <v>555</v>
      </c>
      <c r="C44" s="129">
        <v>0</v>
      </c>
      <c r="D44" s="189"/>
      <c r="E44" s="189"/>
      <c r="F44" s="189"/>
    </row>
    <row r="45" spans="1:6" x14ac:dyDescent="0.2">
      <c r="A45" s="74">
        <v>8150</v>
      </c>
      <c r="B45" s="185" t="s">
        <v>554</v>
      </c>
      <c r="C45" s="129">
        <v>-141145891.13</v>
      </c>
      <c r="D45" s="189"/>
      <c r="E45" s="189"/>
      <c r="F45" s="189"/>
    </row>
    <row r="46" spans="1:6" x14ac:dyDescent="0.2">
      <c r="B46" s="193"/>
      <c r="C46" s="192"/>
      <c r="D46" s="189"/>
      <c r="E46" s="189"/>
      <c r="F46" s="189"/>
    </row>
    <row r="47" spans="1:6" x14ac:dyDescent="0.2">
      <c r="B47" s="191"/>
      <c r="C47" s="190"/>
      <c r="D47" s="189"/>
      <c r="E47" s="189"/>
      <c r="F47" s="189"/>
    </row>
    <row r="48" spans="1:6" ht="13.5" customHeight="1" x14ac:dyDescent="0.2">
      <c r="B48" s="188" t="s">
        <v>553</v>
      </c>
      <c r="C48" s="188"/>
    </row>
    <row r="49" spans="1:3" ht="13.5" customHeight="1" x14ac:dyDescent="0.2">
      <c r="B49" s="187" t="s">
        <v>506</v>
      </c>
      <c r="C49" s="186">
        <f>H1</f>
        <v>2025</v>
      </c>
    </row>
    <row r="50" spans="1:3" x14ac:dyDescent="0.2">
      <c r="A50" s="74">
        <v>8210</v>
      </c>
      <c r="B50" s="185" t="s">
        <v>552</v>
      </c>
      <c r="C50" s="184">
        <v>-129270876.23</v>
      </c>
    </row>
    <row r="51" spans="1:3" x14ac:dyDescent="0.2">
      <c r="A51" s="74">
        <v>8220</v>
      </c>
      <c r="B51" s="185" t="s">
        <v>551</v>
      </c>
      <c r="C51" s="184">
        <v>34391970.579999998</v>
      </c>
    </row>
    <row r="52" spans="1:3" x14ac:dyDescent="0.2">
      <c r="A52" s="74">
        <v>8230</v>
      </c>
      <c r="B52" s="185" t="s">
        <v>550</v>
      </c>
      <c r="C52" s="184">
        <v>-30081984.129999999</v>
      </c>
    </row>
    <row r="53" spans="1:3" x14ac:dyDescent="0.2">
      <c r="A53" s="74">
        <v>8240</v>
      </c>
      <c r="B53" s="185" t="s">
        <v>549</v>
      </c>
      <c r="C53" s="184">
        <v>1877102.61</v>
      </c>
    </row>
    <row r="54" spans="1:3" x14ac:dyDescent="0.2">
      <c r="A54" s="74">
        <v>8250</v>
      </c>
      <c r="B54" s="185" t="s">
        <v>548</v>
      </c>
      <c r="C54" s="184">
        <v>109214.12</v>
      </c>
    </row>
    <row r="55" spans="1:3" x14ac:dyDescent="0.2">
      <c r="A55" s="74">
        <v>8260</v>
      </c>
      <c r="B55" s="185" t="s">
        <v>547</v>
      </c>
      <c r="C55" s="184">
        <v>0</v>
      </c>
    </row>
    <row r="56" spans="1:3" x14ac:dyDescent="0.2">
      <c r="A56" s="74">
        <v>8270</v>
      </c>
      <c r="B56" s="185" t="s">
        <v>546</v>
      </c>
      <c r="C56" s="184">
        <v>122974573.05</v>
      </c>
    </row>
    <row r="59" spans="1:3" x14ac:dyDescent="0.2">
      <c r="B59" s="28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Notas ACT</vt:lpstr>
      <vt:lpstr>Notas ESF</vt:lpstr>
      <vt:lpstr>Notas VHP</vt:lpstr>
      <vt:lpstr>Notas EFE</vt:lpstr>
      <vt:lpstr>Conciliacion_Ig</vt:lpstr>
      <vt:lpstr>Conciliacion_Eg</vt:lpstr>
      <vt:lpstr>Memoria</vt:lpstr>
      <vt:lpstr>Conciliacion_Eg!Área_de_impresión</vt:lpstr>
      <vt:lpstr>Conciliacion_Ig!Área_de_impresión</vt:lpstr>
      <vt:lpstr>'Notas ESF'!Área_de_impresión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2026-02-06T15:21:26Z</dcterms:created>
  <dcterms:modified xsi:type="dcterms:W3CDTF">2026-02-06T15:22:06Z</dcterms:modified>
</cp:coreProperties>
</file>