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6475bFinanzas\Desktop\1ER TRIM 2018 PUBLIC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Hoja1!$A$1:$J$427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7" i="1" l="1"/>
  <c r="D427" i="1"/>
  <c r="C427" i="1"/>
  <c r="E405" i="1"/>
  <c r="E414" i="1" s="1"/>
  <c r="E386" i="1"/>
  <c r="E372" i="1"/>
  <c r="E365" i="1"/>
  <c r="E378" i="1" s="1"/>
  <c r="D354" i="1"/>
  <c r="D350" i="1" s="1"/>
  <c r="C354" i="1"/>
  <c r="D351" i="1"/>
  <c r="C350" i="1"/>
  <c r="C347" i="1"/>
  <c r="E338" i="1"/>
  <c r="D338" i="1"/>
  <c r="C338" i="1"/>
  <c r="E316" i="1"/>
  <c r="D316" i="1"/>
  <c r="C316" i="1"/>
  <c r="E295" i="1"/>
  <c r="D295" i="1"/>
  <c r="C295" i="1"/>
  <c r="D276" i="1"/>
  <c r="C276" i="1"/>
  <c r="C219" i="1"/>
  <c r="C213" i="1"/>
  <c r="C198" i="1"/>
  <c r="C193" i="1"/>
  <c r="C188" i="1"/>
  <c r="C182" i="1"/>
  <c r="F176" i="1"/>
  <c r="E176" i="1"/>
  <c r="D176" i="1"/>
  <c r="C176" i="1"/>
  <c r="C141" i="1"/>
  <c r="E130" i="1"/>
  <c r="D130" i="1"/>
  <c r="C130" i="1"/>
  <c r="E124" i="1"/>
  <c r="D124" i="1"/>
  <c r="C124" i="1"/>
  <c r="C74" i="1"/>
  <c r="C67" i="1"/>
  <c r="C60" i="1"/>
  <c r="C53" i="1"/>
  <c r="C47" i="1"/>
  <c r="F42" i="1"/>
  <c r="E42" i="1"/>
  <c r="D42" i="1"/>
  <c r="C42" i="1"/>
  <c r="E32" i="1"/>
  <c r="D32" i="1"/>
  <c r="C32" i="1"/>
  <c r="E22" i="1"/>
  <c r="C22" i="1"/>
</calcChain>
</file>

<file path=xl/sharedStrings.xml><?xml version="1.0" encoding="utf-8"?>
<sst xmlns="http://schemas.openxmlformats.org/spreadsheetml/2006/main" count="419" uniqueCount="311">
  <si>
    <t xml:space="preserve">NOTAS A LOS ESTADOS FINANCIEROS </t>
  </si>
  <si>
    <t>Al 31 de Marzo del 2018</t>
  </si>
  <si>
    <t>Ente Público:</t>
  </si>
  <si>
    <t>CENTRO DE EVALUACION Y CONTROL DE CONFIANZA DEL ESTADO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</si>
  <si>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</si>
  <si>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</si>
  <si>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</si>
  <si>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</si>
  <si>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</si>
  <si>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</si>
  <si>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</si>
  <si>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</si>
  <si>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1121102008  INV BANCOMER 0191264672</t>
  </si>
  <si>
    <t>1121102019  INV BANCOMER 0104990013</t>
  </si>
  <si>
    <t>1121102021  INV BANCOMER 0101010935</t>
  </si>
  <si>
    <t>* DERECHOSA RECIBIR EFECTIVO Y EQUIVALENTES Y BIENES O SERVICIOS A RECIBIR</t>
  </si>
  <si>
    <t>ESF-02 INGRESOS P/RECUPERAR</t>
  </si>
  <si>
    <t>2017</t>
  </si>
  <si>
    <t>2016</t>
  </si>
  <si>
    <t>1122602001  CUENTAS POR COBRAR A</t>
  </si>
  <si>
    <t>1122902001  OTRAS CUENTAS POR COBRAR</t>
  </si>
  <si>
    <t>ESF-03 DEUDORES P/RECUPERAR</t>
  </si>
  <si>
    <t>90 DIAS</t>
  </si>
  <si>
    <t>180 DIAS</t>
  </si>
  <si>
    <t>365 DIAS</t>
  </si>
  <si>
    <t>1123101002 GASTOS A RESERVA DE COMPROBAR</t>
  </si>
  <si>
    <t>1123102001 FUNCIONARIOS Y EMPLEADOS</t>
  </si>
  <si>
    <t>1123103301 SUBSIDIO AL EMPLEO</t>
  </si>
  <si>
    <t>1123104301 IMPUESTO A CARGO DEL TRABAJADOR</t>
  </si>
  <si>
    <t>1123106001 OTROS DEUDORES DIVERSOS</t>
  </si>
  <si>
    <t>ESF-03 DERECHOS A RECIBIR BIENES O SERVICIOS</t>
  </si>
  <si>
    <t>METODO</t>
  </si>
  <si>
    <t>1131001001 ANTICIPO A PROVEEDORES</t>
  </si>
  <si>
    <t>* BIENES DISPONIBLES PARA SU TRANSFORMACIÓN</t>
  </si>
  <si>
    <t>ESF-04 BIENES DISPONIBLES PARA SU TRANSFORMACION</t>
  </si>
  <si>
    <t>NO APLICA</t>
  </si>
  <si>
    <t>* BIENES DISPONIBLES PARA SU TRANSFORMACIÓN O CONSUMO.</t>
  </si>
  <si>
    <t>ESF-05 INVENTARIO Y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</si>
  <si>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</si>
  <si>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</si>
  <si>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</si>
  <si>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</si>
  <si>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</si>
  <si>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ESF-07 PARTICIPACIONES Y APORTACIONES DE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</si>
  <si>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</si>
  <si>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</si>
  <si>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</si>
  <si>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</si>
  <si>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</si>
  <si>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</si>
  <si>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</si>
  <si>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   1233058300  EDIFICIOS NO HABITACIONALES</t>
  </si>
  <si>
    <t>Anual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</si>
  <si>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</si>
  <si>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</si>
  <si>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</si>
  <si>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</si>
  <si>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</si>
  <si>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</si>
  <si>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</si>
  <si>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</si>
  <si>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</si>
  <si>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1242952901  OTRO MOBIL. 2010</t>
  </si>
  <si>
    <t xml:space="preserve">   1243153100  EQUIPO MÉDICO Y DE LABORATORIO</t>
  </si>
  <si>
    <t xml:space="preserve">   1243153101  EQ. MÉDICO 2010</t>
  </si>
  <si>
    <t xml:space="preserve">   1243253200  INSTRU. MÉDICO 2011</t>
  </si>
  <si>
    <t xml:space="preserve">   1244154100  AUTOMÓVILES Y CAMIONES</t>
  </si>
  <si>
    <t xml:space="preserve">   1244154101  AUTOMÓVILES Y CAMIONES 2010</t>
  </si>
  <si>
    <t xml:space="preserve">   1245055100  EQUIPO DE DEFENSA Y SEGURIDAD</t>
  </si>
  <si>
    <t xml:space="preserve">   1245055101  EQ. DE DEFENSA 2010</t>
  </si>
  <si>
    <t xml:space="preserve">   1246456400  SISTEMAS DE AIRE ACO</t>
  </si>
  <si>
    <t xml:space="preserve">   1246556500  EQ. COMUNICACI 2011</t>
  </si>
  <si>
    <t xml:space="preserve">   1246556501  EQ. COMUNICACI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</si>
  <si>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</si>
  <si>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</si>
  <si>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</si>
  <si>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1246956900  OTROS EQUIPOS</t>
  </si>
  <si>
    <t xml:space="preserve">   1246956901  OTROS EQUIPOS 2010</t>
  </si>
  <si>
    <t xml:space="preserve">   1261258301  DEP. ACUM. DE EDIFIC</t>
  </si>
  <si>
    <t xml:space="preserve">   1263151101  MUEBLES DE OFICINA Y</t>
  </si>
  <si>
    <t xml:space="preserve">   1263151201  MUEBLES, EXCEPTO DE</t>
  </si>
  <si>
    <t xml:space="preserve">   1263151501  EPO. DE COMPUTO Y DE</t>
  </si>
  <si>
    <t xml:space="preserve">   1263151901  OTROS MOBILIARIOS Y</t>
  </si>
  <si>
    <t xml:space="preserve">   1263252101  EQUIPOS Y APARATOS A</t>
  </si>
  <si>
    <t xml:space="preserve">   1263252301  CAMARAS FOTOGRAFICAS</t>
  </si>
  <si>
    <t xml:space="preserve">   1263252901  OTRO MOBILIARIO Y EP</t>
  </si>
  <si>
    <t xml:space="preserve">   1263353101  EQUIPO MÉDICO Y DE L</t>
  </si>
  <si>
    <t xml:space="preserve">   1263353201  INSTRUMENTAL MÉDICO</t>
  </si>
  <si>
    <t xml:space="preserve">   1263454101  AUTOMÓVILES Y CAMIONES 2010</t>
  </si>
  <si>
    <t xml:space="preserve">   1263555101  EQUIPO DE DEFENSA Y SEGURIDAD</t>
  </si>
  <si>
    <t xml:space="preserve">   1263656401  SISTEMAS DE AIRE ACO</t>
  </si>
  <si>
    <t xml:space="preserve">   1263656501  EQUIPO DE COMUNICACI</t>
  </si>
  <si>
    <t xml:space="preserve">   1263656601  EQUIPOS DE GENERACIÓ</t>
  </si>
  <si>
    <t xml:space="preserve">   1263656701  HERRAMIENTAS Y MÁQUI</t>
  </si>
  <si>
    <t xml:space="preserve">   1263656901  OTROS EQUIPOS 2010</t>
  </si>
  <si>
    <t>ESF-09 INTANGIBLES Y DIFERIDOS</t>
  </si>
  <si>
    <t>1251059100  SOFTWARE</t>
  </si>
  <si>
    <t>1254159700 LICENCIAS INFORMATICAS</t>
  </si>
  <si>
    <t>ESF-10   ESTIMACIONES Y DETERIOROS</t>
  </si>
  <si>
    <t>ESF-11 OTROS ACTIVOS</t>
  </si>
  <si>
    <t>CARACTERÍSTICAS</t>
  </si>
  <si>
    <t>PASIVO</t>
  </si>
  <si>
    <t>ESF-12 CUENTAS Y DOCUMENTOS POR PAGAR</t>
  </si>
  <si>
    <t xml:space="preserve">  2111101001  SUELDOS POR PAGAR</t>
  </si>
  <si>
    <t xml:space="preserve">  2111101002  SUELDOS DEVENGADOS</t>
  </si>
  <si>
    <t xml:space="preserve">  2111102001  SUELDOS DEVENGADOS E</t>
  </si>
  <si>
    <t xml:space="preserve">  2111401001  APORTACIÓN PATRONAL ISSEG</t>
  </si>
  <si>
    <t xml:space="preserve">  2111401002  APORTACION PATRONAL ISSSTE</t>
  </si>
  <si>
    <t xml:space="preserve">  2112101001  PROVEEDORES DE BIENE</t>
  </si>
  <si>
    <t xml:space="preserve">  2112199099  EM/RF</t>
  </si>
  <si>
    <t xml:space="preserve">  2117101001  ISR NOMINA</t>
  </si>
  <si>
    <t xml:space="preserve">  2117101015  ISR A PAGAR RETENCIÓ</t>
  </si>
  <si>
    <t xml:space="preserve">  2117101019  IMPUESTO A FAVOR DEL TRABAJADOR</t>
  </si>
  <si>
    <t xml:space="preserve">  2117102003  CEDULAR ARRENDAMIENTO A PAGAR</t>
  </si>
  <si>
    <t xml:space="preserve">  2117202002  APORTACIÓN TRABAJADOR ISSEG</t>
  </si>
  <si>
    <t xml:space="preserve">  2117502101  IMPUESTO SOBRE NOMINAS</t>
  </si>
  <si>
    <t xml:space="preserve">  2117904001  ASEGURADORAS VIDA</t>
  </si>
  <si>
    <t xml:space="preserve">  2117911001  ISSEG</t>
  </si>
  <si>
    <t xml:space="preserve">  2117912001  OPTICAS</t>
  </si>
  <si>
    <t xml:space="preserve">  2117916001  FINANCIERAS</t>
  </si>
  <si>
    <t xml:space="preserve">  2119904001  ENTIDADES</t>
  </si>
  <si>
    <t xml:space="preserve">  2119904002  CXP A GEG</t>
  </si>
  <si>
    <t xml:space="preserve">  2119904003  CXP GEG POR RENDIMIENTOS</t>
  </si>
  <si>
    <t xml:space="preserve">  2119904004  CXP GEG POR RECTIFICACIONES</t>
  </si>
  <si>
    <t xml:space="preserve">  2119904005  CXP POR REMANENTES</t>
  </si>
  <si>
    <t xml:space="preserve">  2119904008  CXP REMANENTE EN SOL</t>
  </si>
  <si>
    <t xml:space="preserve">  2119905001  ACREEDORES DIVERSOS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</si>
  <si>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</si>
  <si>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</si>
  <si>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</si>
  <si>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</si>
  <si>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</si>
  <si>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 xml:space="preserve">  2191002001  ING PEND DE C ODES</t>
  </si>
  <si>
    <t>II) NOTAS AL ESTADO DE ACTIVIDADES</t>
  </si>
  <si>
    <t>INGRESOS DE GESTIÓN</t>
  </si>
  <si>
    <t>ERA-01 INGRESOS</t>
  </si>
  <si>
    <t>NOTA</t>
  </si>
  <si>
    <t xml:space="preserve">     4169610009  OTROS INGRESOS</t>
  </si>
  <si>
    <t xml:space="preserve">     4169610155  EXAMENES EXTRAORDINA</t>
  </si>
  <si>
    <t xml:space="preserve">     4212827002  FASP MAT. Y SUMINIS.</t>
  </si>
  <si>
    <t xml:space="preserve">     4221911000  SERVICIOS PERSONALES</t>
  </si>
  <si>
    <t xml:space="preserve">     4221912000  MATERIALES Y SUMINISTROS</t>
  </si>
  <si>
    <t xml:space="preserve">     4221913000  SERVICIOS GENERALES</t>
  </si>
  <si>
    <t xml:space="preserve">     4221914000  AYUDAS Y SUBSIDIOS</t>
  </si>
  <si>
    <t>ERA-02 OTROS INGRESOS Y BENEFICIOS</t>
  </si>
  <si>
    <t>4311 Int.Ganados de Val.,Créditos, Bonos</t>
  </si>
  <si>
    <t>GASTOS Y OTRAS PÉRDIDAS</t>
  </si>
  <si>
    <t>ERA-03 GASTOS</t>
  </si>
  <si>
    <t>%GASTO</t>
  </si>
  <si>
    <t>EXPLICACION</t>
  </si>
  <si>
    <t xml:space="preserve">  5111113000  SUELDOS BASE AL PERS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</si>
  <si>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</si>
  <si>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</si>
  <si>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</si>
  <si>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</si>
  <si>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5114144000  SEGUROS MÚLTIPLES</t>
  </si>
  <si>
    <t xml:space="preserve">  5115153000  SEGURO DE RETIRO (AP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</si>
  <si>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</si>
  <si>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</si>
  <si>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</si>
  <si>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5121211000  MATERIALES Y ÚTILES DE OFICINA</t>
  </si>
  <si>
    <t xml:space="preserve">  5121214000  MAT.,UTILES Y EQUIPO</t>
  </si>
  <si>
    <t xml:space="preserve">  5121216000  MATERIAL DE LIMPIEZA</t>
  </si>
  <si>
    <t xml:space="preserve">  5122223000  UTENSILIOS PARA EL S</t>
  </si>
  <si>
    <t xml:space="preserve">  5124246000  MATERIAL ELECTRICO Y</t>
  </si>
  <si>
    <t xml:space="preserve">  5124249000  OTROS MATERIALES Y A</t>
  </si>
  <si>
    <t xml:space="preserve">  5125251000  SUSTANCIAS QUÍMICAS</t>
  </si>
  <si>
    <t xml:space="preserve">  5125255000  MAT., ACCESORIOS Y</t>
  </si>
  <si>
    <t xml:space="preserve">  5126261000  COMBUSTIBLES, LUBRI</t>
  </si>
  <si>
    <t xml:space="preserve">  5129292000  REFACCIONES, ACCESO</t>
  </si>
  <si>
    <t xml:space="preserve">  5129294000  REFACCIONES Y ACCESO</t>
  </si>
  <si>
    <t xml:space="preserve">  5129296000  REF. EQ. TRANSP.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</si>
  <si>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</si>
  <si>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</si>
  <si>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</si>
  <si>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</si>
  <si>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SERV. ACCESO A INTE</t>
  </si>
  <si>
    <t xml:space="preserve">  5131318000  SERVICIOS POSTALES Y</t>
  </si>
  <si>
    <t xml:space="preserve">  5132327000  ARRE. ACT. INTANG</t>
  </si>
  <si>
    <t xml:space="preserve">  5132329000  OTROS ARRENDAMIENTOS</t>
  </si>
  <si>
    <t xml:space="preserve">  5133333000  SERVS. CONSULT. ADM</t>
  </si>
  <si>
    <t xml:space="preserve">  5133334000  CAPACITACIÓN</t>
  </si>
  <si>
    <t xml:space="preserve">  5133336000  SERVS. APOYO ADMVO.</t>
  </si>
  <si>
    <t xml:space="preserve">  5133338000  SERVICIOS DE VIGILANCIA</t>
  </si>
  <si>
    <t xml:space="preserve">  5135351000  CONSERV. Y MANTENIMI</t>
  </si>
  <si>
    <t xml:space="preserve">  5135352000  INST., REPAR. MTTO.</t>
  </si>
  <si>
    <t xml:space="preserve">  5135353000  INST., REPAR. Y MTT</t>
  </si>
  <si>
    <t xml:space="preserve">  5135354000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</si>
  <si>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</si>
  <si>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</si>
  <si>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</si>
  <si>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5135359000  SERVICIOS DE JARDINE</t>
  </si>
  <si>
    <t xml:space="preserve">  5137372000  PASAJES TERRESTRES</t>
  </si>
  <si>
    <t xml:space="preserve">  5137375000  VIATICOS EN EL PAIS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</si>
  <si>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</si>
  <si>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</si>
  <si>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</si>
  <si>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</si>
  <si>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5252452000  JUBILACIONES</t>
  </si>
  <si>
    <t xml:space="preserve">  5599000006  Diferencia por Redondeo</t>
  </si>
  <si>
    <t>III) NOTAS AL ESTADO DE VARIACIÓN A LA HACIEDA PÚBLICA</t>
  </si>
  <si>
    <t>VHP-01 PATRIMONIO CONTRIBUIDO</t>
  </si>
  <si>
    <t>MODIFICACION</t>
  </si>
  <si>
    <t>3110000002  BAJA DE ACTIVO FIJO</t>
  </si>
  <si>
    <t>3010915000 BIENES MUEBLES E INMUEBLES</t>
  </si>
  <si>
    <t>3113827005  FASP BIENES MUEBLES</t>
  </si>
  <si>
    <t>3113827006  FASP OBRA PUBLICA EJE ANTERIORES</t>
  </si>
  <si>
    <t>3113828006  FAFEF OBRA PÚBLICA E</t>
  </si>
  <si>
    <t>3113836000  CONVENIO DE OBRA PUBLICA EJER ANT</t>
  </si>
  <si>
    <t>3113914205  ESTATALES DE EJERCIC</t>
  </si>
  <si>
    <t>3113915000  ESTATALES DE EJERCIC</t>
  </si>
  <si>
    <t>3113916000  OBRA PÚBLICA EJER ANTERIORES</t>
  </si>
  <si>
    <t>3115101001 REASIGNACION BIENES</t>
  </si>
  <si>
    <t>VHP-02 PATRIMONIO GENERADO</t>
  </si>
  <si>
    <t xml:space="preserve">   3210 Resultado del Ejercicio (Ahorro/Des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</si>
  <si>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</si>
  <si>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</si>
  <si>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</si>
  <si>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</si>
  <si>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</si>
  <si>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3220000022  RESULTADO DEL EJERCICIO 2014</t>
  </si>
  <si>
    <t xml:space="preserve">   3220000023  RESULTADO DEL EJERCICIO 2015</t>
  </si>
  <si>
    <t xml:space="preserve">   3220000024  RESULTADO DEL EJERCICIO 2016</t>
  </si>
  <si>
    <t xml:space="preserve">   3220000025  RESULTADO DEL EJERCICIO 2017</t>
  </si>
  <si>
    <t xml:space="preserve">   3220001000  CAPITALIZACIÓN RECUR</t>
  </si>
  <si>
    <t xml:space="preserve">   3220001001  CAPITALIZACIÓN REMANENTES</t>
  </si>
  <si>
    <t xml:space="preserve">   3220690201  APLICACIÓN DE REMANENTE PROPIO</t>
  </si>
  <si>
    <t xml:space="preserve">   3220690211  APLICACIÓN DE REMANENTE PROPIO</t>
  </si>
  <si>
    <t xml:space="preserve">   3252000001  AJUSTES Y CORRECCIONES</t>
  </si>
  <si>
    <r>
      <rPr>
        <b/>
        <sz val="10"/>
        <color theme="1"/>
        <rFont val="Arial"/>
        <family val="2"/>
      </rPr>
      <t>III.I)</t>
    </r>
    <r>
      <rPr>
        <sz val="10"/>
        <color theme="1"/>
        <rFont val="Arial"/>
        <family val="2"/>
      </rPr>
      <t xml:space="preserve"> Se hace la aclaracion que en el Estado de Variacion de la Hacienda Pública, existen variaciones en el rubro de Resultados de ejercicios anteriores, debido a que se aplican Remanentes de resultados de ejercicios anteriores en el presente ejercicio</t>
    </r>
  </si>
  <si>
    <t>IV) NOTAS AL ESTADO DE FLUJO DE EFECTIVO</t>
  </si>
  <si>
    <t>EFE-01 FLUJO DE EFECTIVO</t>
  </si>
  <si>
    <t xml:space="preserve">   1112102005  BANCOMER 0189359400</t>
  </si>
  <si>
    <t xml:space="preserve">   1112102006  BANCOMER 0189359613</t>
  </si>
  <si>
    <t xml:space="preserve">   1112102008  BANCOMER 0191264672</t>
  </si>
  <si>
    <t xml:space="preserve">   1112102011  BANCOMER 0194438663</t>
  </si>
  <si>
    <t xml:space="preserve">   1112102013  BANCOMER 0195526272</t>
  </si>
  <si>
    <t xml:space="preserve">   1112102014  BANCOMER 0198059373</t>
  </si>
  <si>
    <t xml:space="preserve">   1112102015  BANCOMER 0101061631</t>
  </si>
  <si>
    <t xml:space="preserve">   1112102017  BANCOMER 0198059497 FASP 2015</t>
  </si>
  <si>
    <t xml:space="preserve">   1112102018  BANCOMER 0103783847</t>
  </si>
  <si>
    <t xml:space="preserve">   1112102019  BANCOMER 0104990013</t>
  </si>
  <si>
    <t xml:space="preserve">   1112102020  BANCOMER 0107049870</t>
  </si>
  <si>
    <t xml:space="preserve">   1112102021  BANCOMER 0110100935</t>
  </si>
  <si>
    <t xml:space="preserve">   1112102022  BANCOMER 0110606278</t>
  </si>
  <si>
    <t xml:space="preserve">   1112102023  BANCOMER 0110606286</t>
  </si>
  <si>
    <t xml:space="preserve">   1112102024  BANCOMER 0111361651</t>
  </si>
  <si>
    <t>EFE-02 ADQ. BIENES MUEBLES E INMUEBLES</t>
  </si>
  <si>
    <t>% SUB</t>
  </si>
  <si>
    <t>1241 Equipo de Cómputo y Tecnologías de la Información</t>
  </si>
  <si>
    <t>1242 Mobiliario y Equipo Educacional y R</t>
  </si>
  <si>
    <t>1244 Equipo de Transporte</t>
  </si>
  <si>
    <t>1246 Maquinaria, Otros Equipos y Herrami</t>
  </si>
  <si>
    <t>1254 Licencias Informaticas e Intelectuales</t>
  </si>
  <si>
    <t>EFE-03 CONCILIACION DEL FLUJO DE EFECTIVO</t>
  </si>
  <si>
    <t>OTROS GASTOS Y PÉRDIDAS EXTRAORDINARIAS</t>
  </si>
  <si>
    <t>5510 Estimaciones, depreciaciones, deterioros, obsolescencia y amortizaciones</t>
  </si>
  <si>
    <t>5513 Depreciación de bienes inmuebles</t>
  </si>
  <si>
    <t>5515 Depreciación de bienes muebles</t>
  </si>
  <si>
    <t>5590 Otros Gastos</t>
  </si>
  <si>
    <t>5599 Otros Gastos Varios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</si>
  <si>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</si>
  <si>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</si>
  <si>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</si>
  <si>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</si>
  <si>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</si>
  <si>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</si>
  <si>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</si>
  <si>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</si>
  <si>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</si>
  <si>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</si>
  <si>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</si>
  <si>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</si>
  <si>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</si>
  <si>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</si>
  <si>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</si>
  <si>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</si>
  <si>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</si>
  <si>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</si>
  <si>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</si>
  <si>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</si>
  <si>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</si>
  <si>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</si>
  <si>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</si>
  <si>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</si>
  <si>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</si>
  <si>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</si>
  <si>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</si>
  <si>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Sistema de aire acondicionado</t>
  </si>
  <si>
    <t>Equipo de Comunicación y Telecomunicacion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</si>
  <si>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</si>
  <si>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</si>
  <si>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</si>
  <si>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</si>
  <si>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</si>
  <si>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</si>
  <si>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</si>
  <si>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</si>
  <si>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</si>
  <si>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</si>
  <si>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</si>
  <si>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</si>
  <si>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</si>
  <si>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</si>
  <si>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</si>
  <si>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</si>
  <si>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</si>
  <si>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</si>
  <si>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Nota: Los otros Gastos corresponden al registro contable afectado a traves del modulo MM de la PEI SAP/R3 al momento de registrar el pedido, el cual no se refleja presupuestalmente en el reporte emitido del SAP</t>
  </si>
  <si>
    <t>NOTAS DE MEMORIA</t>
  </si>
  <si>
    <t>NOTAS DE MEMORIA.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</si>
</sst>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\-#,##0.00;&quot; &quot;"/>
    <numFmt numFmtId="165" formatCode="#,##0.00_-;#,##0.00\-;&quot; &quot;"/>
    <numFmt numFmtId="166" formatCode="#,##0_-;#,##0\-;&quot; &quot;"/>
    <numFmt numFmtId="167" formatCode="#,##0.000000000"/>
    <numFmt numFmtId="168" formatCode="#,##0;\-#,##0;&quot; &quot;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</cellStyleXfs>
  <cellXfs count="159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7" fillId="3" borderId="1" xfId="0" applyFont="1" applyFill="1" applyBorder="1"/>
    <xf numFmtId="0" fontId="8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7" fillId="3" borderId="0" xfId="0" applyFont="1" applyFill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3" borderId="0" xfId="0" applyFont="1" applyFill="1" applyBorder="1"/>
    <xf numFmtId="0" fontId="11" fillId="3" borderId="0" xfId="0" applyFont="1" applyFill="1" applyBorder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left"/>
    </xf>
    <xf numFmtId="43" fontId="6" fillId="3" borderId="3" xfId="1" applyFont="1" applyFill="1" applyBorder="1"/>
    <xf numFmtId="164" fontId="6" fillId="3" borderId="4" xfId="0" applyNumberFormat="1" applyFont="1" applyFill="1" applyBorder="1"/>
    <xf numFmtId="164" fontId="6" fillId="3" borderId="3" xfId="0" applyNumberFormat="1" applyFont="1" applyFill="1" applyBorder="1"/>
    <xf numFmtId="49" fontId="4" fillId="3" borderId="5" xfId="0" applyNumberFormat="1" applyFont="1" applyFill="1" applyBorder="1" applyAlignment="1">
      <alignment horizontal="left"/>
    </xf>
    <xf numFmtId="43" fontId="6" fillId="3" borderId="5" xfId="1" applyFont="1" applyFill="1" applyBorder="1"/>
    <xf numFmtId="164" fontId="6" fillId="3" borderId="5" xfId="0" applyNumberFormat="1" applyFont="1" applyFill="1" applyBorder="1"/>
    <xf numFmtId="43" fontId="4" fillId="2" borderId="2" xfId="1" applyFont="1" applyFill="1" applyBorder="1" applyAlignment="1">
      <alignment horizontal="center" vertical="center"/>
    </xf>
    <xf numFmtId="0" fontId="13" fillId="3" borderId="0" xfId="0" applyFont="1" applyFill="1" applyBorder="1"/>
    <xf numFmtId="49" fontId="4" fillId="3" borderId="4" xfId="0" applyNumberFormat="1" applyFont="1" applyFill="1" applyBorder="1" applyAlignment="1">
      <alignment horizontal="left"/>
    </xf>
    <xf numFmtId="43" fontId="6" fillId="0" borderId="4" xfId="1" applyFont="1" applyFill="1" applyBorder="1"/>
    <xf numFmtId="43" fontId="3" fillId="3" borderId="0" xfId="1" applyFont="1" applyFill="1"/>
    <xf numFmtId="43" fontId="6" fillId="0" borderId="3" xfId="1" applyFont="1" applyFill="1" applyBorder="1"/>
    <xf numFmtId="43" fontId="3" fillId="3" borderId="5" xfId="1" applyFont="1" applyFill="1" applyBorder="1"/>
    <xf numFmtId="43" fontId="4" fillId="3" borderId="0" xfId="1" applyFont="1" applyFill="1" applyBorder="1" applyAlignment="1">
      <alignment horizontal="center" vertical="center"/>
    </xf>
    <xf numFmtId="43" fontId="6" fillId="0" borderId="6" xfId="1" applyFont="1" applyFill="1" applyBorder="1"/>
    <xf numFmtId="43" fontId="3" fillId="3" borderId="3" xfId="1" applyFont="1" applyFill="1" applyBorder="1"/>
    <xf numFmtId="43" fontId="6" fillId="0" borderId="7" xfId="1" applyFont="1" applyFill="1" applyBorder="1"/>
    <xf numFmtId="43" fontId="3" fillId="3" borderId="8" xfId="1" applyFont="1" applyFill="1" applyBorder="1"/>
    <xf numFmtId="0" fontId="3" fillId="3" borderId="5" xfId="0" applyFont="1" applyFill="1" applyBorder="1"/>
    <xf numFmtId="43" fontId="4" fillId="2" borderId="9" xfId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/>
    </xf>
    <xf numFmtId="49" fontId="4" fillId="3" borderId="0" xfId="0" applyNumberFormat="1" applyFont="1" applyFill="1" applyBorder="1" applyAlignment="1">
      <alignment horizontal="left"/>
    </xf>
    <xf numFmtId="0" fontId="11" fillId="3" borderId="0" xfId="0" applyFont="1" applyFill="1"/>
    <xf numFmtId="49" fontId="4" fillId="4" borderId="3" xfId="0" applyNumberFormat="1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/>
    <xf numFmtId="164" fontId="6" fillId="3" borderId="6" xfId="0" applyNumberFormat="1" applyFont="1" applyFill="1" applyBorder="1"/>
    <xf numFmtId="49" fontId="4" fillId="3" borderId="10" xfId="0" applyNumberFormat="1" applyFont="1" applyFill="1" applyBorder="1" applyAlignment="1">
      <alignment horizontal="left"/>
    </xf>
    <xf numFmtId="164" fontId="6" fillId="3" borderId="1" xfId="0" applyNumberFormat="1" applyFont="1" applyFill="1" applyBorder="1"/>
    <xf numFmtId="164" fontId="6" fillId="3" borderId="8" xfId="0" applyNumberFormat="1" applyFont="1" applyFill="1" applyBorder="1"/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2" borderId="9" xfId="0" applyNumberFormat="1" applyFont="1" applyFill="1" applyBorder="1"/>
    <xf numFmtId="164" fontId="4" fillId="3" borderId="0" xfId="0" applyNumberFormat="1" applyFont="1" applyFill="1" applyBorder="1"/>
    <xf numFmtId="49" fontId="4" fillId="2" borderId="1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/>
    <xf numFmtId="43" fontId="3" fillId="3" borderId="3" xfId="1" applyFont="1" applyFill="1" applyBorder="1" applyAlignment="1">
      <alignment horizontal="center"/>
    </xf>
    <xf numFmtId="43" fontId="6" fillId="3" borderId="4" xfId="1" applyFont="1" applyFill="1" applyBorder="1"/>
    <xf numFmtId="0" fontId="11" fillId="2" borderId="4" xfId="2" applyFont="1" applyFill="1" applyBorder="1" applyAlignment="1">
      <alignment horizontal="left" vertical="center" wrapText="1"/>
    </xf>
    <xf numFmtId="4" fontId="11" fillId="2" borderId="4" xfId="3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3" borderId="10" xfId="0" applyFont="1" applyFill="1" applyBorder="1"/>
    <xf numFmtId="43" fontId="11" fillId="2" borderId="4" xfId="1" applyFont="1" applyFill="1" applyBorder="1" applyAlignment="1">
      <alignment horizontal="center" vertical="center" wrapText="1"/>
    </xf>
    <xf numFmtId="43" fontId="3" fillId="3" borderId="4" xfId="1" applyFont="1" applyFill="1" applyBorder="1"/>
    <xf numFmtId="49" fontId="3" fillId="0" borderId="4" xfId="0" applyNumberFormat="1" applyFont="1" applyFill="1" applyBorder="1" applyAlignment="1">
      <alignment wrapText="1"/>
    </xf>
    <xf numFmtId="4" fontId="3" fillId="0" borderId="14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1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/>
    </xf>
    <xf numFmtId="43" fontId="4" fillId="3" borderId="5" xfId="1" applyFont="1" applyFill="1" applyBorder="1"/>
    <xf numFmtId="164" fontId="4" fillId="3" borderId="5" xfId="0" applyNumberFormat="1" applyFont="1" applyFill="1" applyBorder="1"/>
    <xf numFmtId="0" fontId="11" fillId="2" borderId="2" xfId="2" applyFont="1" applyFill="1" applyBorder="1" applyAlignment="1">
      <alignment horizontal="left" vertical="center" wrapText="1"/>
    </xf>
    <xf numFmtId="43" fontId="11" fillId="2" borderId="2" xfId="1" applyFont="1" applyFill="1" applyBorder="1" applyAlignment="1">
      <alignment horizontal="center" vertical="center" wrapText="1"/>
    </xf>
    <xf numFmtId="165" fontId="0" fillId="0" borderId="3" xfId="0" applyNumberFormat="1" applyFill="1" applyBorder="1"/>
    <xf numFmtId="164" fontId="3" fillId="3" borderId="4" xfId="0" applyNumberFormat="1" applyFont="1" applyFill="1" applyBorder="1"/>
    <xf numFmtId="164" fontId="3" fillId="3" borderId="5" xfId="0" applyNumberFormat="1" applyFont="1" applyFill="1" applyBorder="1"/>
    <xf numFmtId="4" fontId="11" fillId="2" borderId="2" xfId="3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49" fontId="4" fillId="3" borderId="15" xfId="0" applyNumberFormat="1" applyFont="1" applyFill="1" applyBorder="1" applyAlignment="1">
      <alignment horizontal="left"/>
    </xf>
    <xf numFmtId="164" fontId="6" fillId="3" borderId="16" xfId="0" applyNumberFormat="1" applyFont="1" applyFill="1" applyBorder="1"/>
    <xf numFmtId="49" fontId="4" fillId="3" borderId="7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vertical="center"/>
    </xf>
    <xf numFmtId="0" fontId="6" fillId="3" borderId="0" xfId="0" applyFont="1" applyFill="1"/>
    <xf numFmtId="0" fontId="11" fillId="2" borderId="2" xfId="2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left" vertical="center" wrapText="1"/>
    </xf>
    <xf numFmtId="166" fontId="0" fillId="0" borderId="3" xfId="0" applyNumberFormat="1" applyFill="1" applyBorder="1"/>
    <xf numFmtId="165" fontId="0" fillId="0" borderId="4" xfId="0" applyNumberFormat="1" applyFill="1" applyBorder="1"/>
    <xf numFmtId="165" fontId="2" fillId="0" borderId="3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5" fontId="0" fillId="0" borderId="3" xfId="0" applyNumberFormat="1" applyFont="1" applyFill="1" applyBorder="1"/>
    <xf numFmtId="166" fontId="0" fillId="0" borderId="3" xfId="0" applyNumberFormat="1" applyFont="1" applyFill="1" applyBorder="1"/>
    <xf numFmtId="49" fontId="7" fillId="3" borderId="5" xfId="0" applyNumberFormat="1" applyFont="1" applyFill="1" applyBorder="1" applyAlignment="1">
      <alignment horizontal="left"/>
    </xf>
    <xf numFmtId="165" fontId="0" fillId="0" borderId="5" xfId="0" applyNumberFormat="1" applyFont="1" applyFill="1" applyBorder="1"/>
    <xf numFmtId="0" fontId="3" fillId="0" borderId="0" xfId="0" applyFont="1"/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4" fontId="3" fillId="3" borderId="0" xfId="0" applyNumberFormat="1" applyFont="1" applyFill="1" applyBorder="1"/>
    <xf numFmtId="0" fontId="15" fillId="2" borderId="1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43" fontId="15" fillId="2" borderId="2" xfId="1" applyFont="1" applyFill="1" applyBorder="1" applyAlignment="1">
      <alignment horizontal="center" vertical="center"/>
    </xf>
    <xf numFmtId="0" fontId="3" fillId="3" borderId="0" xfId="0" applyFont="1" applyFill="1" applyBorder="1"/>
    <xf numFmtId="0" fontId="15" fillId="0" borderId="2" xfId="0" applyFont="1" applyBorder="1" applyAlignment="1">
      <alignment vertical="center" wrapText="1"/>
    </xf>
    <xf numFmtId="43" fontId="3" fillId="0" borderId="2" xfId="1" applyFont="1" applyBorder="1"/>
    <xf numFmtId="43" fontId="16" fillId="0" borderId="2" xfId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43" fontId="17" fillId="0" borderId="2" xfId="1" applyFont="1" applyBorder="1" applyAlignment="1">
      <alignment horizontal="center" vertical="center"/>
    </xf>
    <xf numFmtId="43" fontId="16" fillId="3" borderId="0" xfId="1" applyFont="1" applyFill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3" fontId="3" fillId="3" borderId="0" xfId="1" applyFont="1" applyFill="1" applyBorder="1"/>
    <xf numFmtId="0" fontId="17" fillId="0" borderId="1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3" fontId="16" fillId="3" borderId="0" xfId="1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43" fontId="3" fillId="3" borderId="0" xfId="1" applyFont="1" applyFill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4" fontId="3" fillId="3" borderId="0" xfId="0" applyNumberFormat="1" applyFont="1" applyFill="1"/>
    <xf numFmtId="0" fontId="18" fillId="0" borderId="0" xfId="0" applyFont="1"/>
    <xf numFmtId="0" fontId="17" fillId="0" borderId="11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5" fillId="2" borderId="2" xfId="0" applyFont="1" applyFill="1" applyBorder="1" applyAlignment="1">
      <alignment vertical="center"/>
    </xf>
    <xf numFmtId="43" fontId="3" fillId="3" borderId="0" xfId="1" applyNumberFormat="1" applyFont="1" applyFill="1" applyBorder="1"/>
    <xf numFmtId="167" fontId="3" fillId="3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168" fontId="6" fillId="3" borderId="16" xfId="0" applyNumberFormat="1" applyFont="1" applyFill="1" applyBorder="1"/>
    <xf numFmtId="168" fontId="6" fillId="3" borderId="6" xfId="0" applyNumberFormat="1" applyFont="1" applyFill="1" applyBorder="1"/>
    <xf numFmtId="168" fontId="4" fillId="3" borderId="8" xfId="0" applyNumberFormat="1" applyFont="1" applyFill="1" applyBorder="1"/>
    <xf numFmtId="164" fontId="4" fillId="3" borderId="8" xfId="0" applyNumberFormat="1" applyFont="1" applyFill="1" applyBorder="1"/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3"/>
  <sheetViews>
    <sheetView tabSelected="1" workbookViewId="0"/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2" spans="1:10" ht="4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24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>
      <c r="B5" s="4"/>
      <c r="C5" s="5"/>
      <c r="D5" s="6"/>
      <c r="E5" s="6"/>
      <c r="F5" s="6"/>
    </row>
    <row r="7" spans="1:10">
      <c r="B7" s="7" t="s">
        <v>2</v>
      </c>
      <c r="C7" s="8" t="s">
        <v>3</v>
      </c>
      <c r="D7" s="9"/>
      <c r="E7" s="10"/>
      <c r="F7" s="11"/>
      <c r="G7" s="10"/>
    </row>
    <row r="9" spans="1:10" ht="1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>
      <c r="B10" s="13"/>
      <c r="C10" s="14"/>
      <c r="D10" s="15"/>
      <c r="E10" s="16"/>
      <c r="F10" s="17"/>
    </row>
    <row r="11" spans="1:10">
      <c r="B11" s="18" t="s">
        <v>5</v>
      </c>
      <c r="C11" s="19"/>
      <c r="D11" s="6"/>
      <c r="E11" s="6"/>
      <c r="F11" s="6"/>
    </row>
    <row r="12" spans="1:10">
      <c r="B12" s="20"/>
      <c r="C12" s="5"/>
      <c r="D12" s="6"/>
      <c r="E12" s="6"/>
      <c r="F12" s="6"/>
    </row>
    <row r="13" spans="1:10">
      <c r="B13" s="21" t="s">
        <v>6</v>
      </c>
      <c r="C13" s="5"/>
      <c r="D13" s="6"/>
      <c r="E13" s="6"/>
      <c r="F13" s="6"/>
    </row>
    <row r="14" spans="1:10">
      <c r="C14" s="5"/>
    </row>
    <row r="15" spans="1:10">
      <c r="B15" s="22" t="s">
        <v>7</v>
      </c>
      <c r="C15" s="16"/>
      <c r="D15" s="16"/>
      <c r="E15" s="16"/>
    </row>
    <row r="16" spans="1:10">
      <c r="B16" s="23"/>
      <c r="C16" s="16"/>
      <c r="D16" s="16"/>
      <c r="E16" s="16"/>
    </row>
    <row r="17" spans="2:6" ht="20.25" customHeight="1">
      <c r="B17" s="24" t="s">
        <v>8</v>
      </c>
      <c r="C17" s="25" t="s">
        <v>9</v>
      </c>
      <c r="D17" s="25" t="s">
        <v>10</v>
      </c>
      <c r="E17" s="25" t="s">
        <v>11</v>
      </c>
    </row>
    <row r="18" spans="2:6">
      <c r="B18" s="26" t="s">
        <v>12</v>
      </c>
      <c r="C18" s="27">
        <v>29023620.07</v>
      </c>
      <c r="D18" s="28">
        <v>0</v>
      </c>
      <c r="E18" s="28">
        <v>0</v>
      </c>
    </row>
    <row r="19" spans="2:6">
      <c r="B19" s="26" t="s">
        <v>13</v>
      </c>
      <c r="C19" s="27">
        <v>118506.07</v>
      </c>
      <c r="D19" s="29">
        <v>0</v>
      </c>
      <c r="E19" s="29">
        <v>0</v>
      </c>
    </row>
    <row r="20" spans="2:6">
      <c r="B20" s="26" t="s">
        <v>14</v>
      </c>
      <c r="C20" s="27">
        <v>0.02</v>
      </c>
      <c r="D20" s="29"/>
      <c r="E20" s="29"/>
    </row>
    <row r="21" spans="2:6">
      <c r="B21" s="30"/>
      <c r="C21" s="31"/>
      <c r="D21" s="32">
        <v>0</v>
      </c>
      <c r="E21" s="32">
        <v>0</v>
      </c>
    </row>
    <row r="22" spans="2:6">
      <c r="B22" s="23"/>
      <c r="C22" s="33">
        <f>SUM(C18:C21)</f>
        <v>29142126.16</v>
      </c>
      <c r="D22" s="25"/>
      <c r="E22" s="25">
        <f>SUM(E18:E21)</f>
        <v>0</v>
      </c>
    </row>
    <row r="23" spans="2:6">
      <c r="B23" s="23"/>
      <c r="C23" s="16"/>
      <c r="D23" s="16"/>
      <c r="E23" s="16"/>
    </row>
    <row r="24" spans="2:6">
      <c r="B24" s="23"/>
      <c r="C24" s="16"/>
      <c r="D24" s="16"/>
      <c r="E24" s="16"/>
    </row>
    <row r="25" spans="2:6">
      <c r="B25" s="23"/>
      <c r="C25" s="16"/>
      <c r="D25" s="16"/>
      <c r="E25" s="16"/>
    </row>
    <row r="26" spans="2:6">
      <c r="B26" s="22" t="s">
        <v>15</v>
      </c>
      <c r="C26" s="34"/>
      <c r="D26" s="16"/>
      <c r="E26" s="16"/>
    </row>
    <row r="28" spans="2:6" ht="18.75" customHeight="1">
      <c r="B28" s="24" t="s">
        <v>16</v>
      </c>
      <c r="C28" s="25" t="s">
        <v>9</v>
      </c>
      <c r="D28" s="25" t="s">
        <v>17</v>
      </c>
      <c r="E28" s="25" t="s">
        <v>18</v>
      </c>
    </row>
    <row r="29" spans="2:6">
      <c r="B29" s="35" t="s">
        <v>19</v>
      </c>
      <c r="C29" s="36"/>
      <c r="D29" s="36">
        <v>0</v>
      </c>
      <c r="E29" s="36">
        <v>0</v>
      </c>
      <c r="F29" s="37"/>
    </row>
    <row r="30" spans="2:6">
      <c r="B30" s="26" t="s">
        <v>20</v>
      </c>
      <c r="C30" s="38">
        <v>0</v>
      </c>
      <c r="D30" s="38">
        <v>80000</v>
      </c>
      <c r="E30" s="38">
        <v>0</v>
      </c>
      <c r="F30" s="37"/>
    </row>
    <row r="31" spans="2:6" ht="14.25" customHeight="1">
      <c r="B31" s="30"/>
      <c r="C31" s="39"/>
      <c r="D31" s="39"/>
      <c r="E31" s="39"/>
      <c r="F31" s="37"/>
    </row>
    <row r="32" spans="2:6" ht="14.25" customHeight="1">
      <c r="C32" s="33">
        <f>SUM(C29:C31)</f>
        <v>0</v>
      </c>
      <c r="D32" s="33">
        <f>SUM(D29:D31)</f>
        <v>80000</v>
      </c>
      <c r="E32" s="33">
        <f>SUM(E29:E31)</f>
        <v>0</v>
      </c>
      <c r="F32" s="37"/>
    </row>
    <row r="33" spans="2:8" ht="14.25" customHeight="1">
      <c r="C33" s="40"/>
      <c r="D33" s="40"/>
      <c r="E33" s="40"/>
      <c r="F33" s="37"/>
    </row>
    <row r="34" spans="2:8" ht="14.25" customHeight="1">
      <c r="C34" s="37"/>
      <c r="D34" s="37"/>
      <c r="E34" s="37"/>
      <c r="F34" s="37"/>
    </row>
    <row r="35" spans="2:8" ht="23.25" customHeight="1">
      <c r="B35" s="24" t="s">
        <v>21</v>
      </c>
      <c r="C35" s="33" t="s">
        <v>9</v>
      </c>
      <c r="D35" s="33" t="s">
        <v>22</v>
      </c>
      <c r="E35" s="33" t="s">
        <v>23</v>
      </c>
      <c r="F35" s="33" t="s">
        <v>24</v>
      </c>
      <c r="H35" s="16"/>
    </row>
    <row r="36" spans="2:8" ht="14.25" customHeight="1">
      <c r="B36" s="35" t="s">
        <v>25</v>
      </c>
      <c r="C36" s="41">
        <v>18305.14</v>
      </c>
      <c r="D36" s="41">
        <v>18305.14</v>
      </c>
      <c r="E36" s="42"/>
      <c r="F36" s="42"/>
      <c r="G36" s="43"/>
      <c r="H36" s="16"/>
    </row>
    <row r="37" spans="2:8" ht="14.25" customHeight="1">
      <c r="B37" s="26" t="s">
        <v>26</v>
      </c>
      <c r="C37" s="41">
        <v>2854.74</v>
      </c>
      <c r="D37" s="41">
        <v>2854.74</v>
      </c>
      <c r="E37" s="42"/>
      <c r="F37" s="42"/>
      <c r="G37" s="43"/>
      <c r="H37" s="16"/>
    </row>
    <row r="38" spans="2:8" ht="14.25" customHeight="1">
      <c r="B38" s="26" t="s">
        <v>27</v>
      </c>
      <c r="C38" s="41">
        <v>409.6</v>
      </c>
      <c r="D38" s="41">
        <v>409.6</v>
      </c>
      <c r="E38" s="42"/>
      <c r="F38" s="42"/>
      <c r="G38" s="43"/>
      <c r="H38" s="16"/>
    </row>
    <row r="39" spans="2:8" ht="14.25" customHeight="1">
      <c r="B39" s="26" t="s">
        <v>28</v>
      </c>
      <c r="C39" s="41">
        <v>-215.55</v>
      </c>
      <c r="D39" s="41">
        <v>-215.55</v>
      </c>
      <c r="E39" s="42"/>
      <c r="F39" s="42"/>
      <c r="G39" s="43"/>
      <c r="H39" s="16"/>
    </row>
    <row r="40" spans="2:8" ht="14.25" customHeight="1">
      <c r="B40" s="26" t="s">
        <v>29</v>
      </c>
      <c r="C40" s="41">
        <v>260583.15</v>
      </c>
      <c r="D40" s="41">
        <v>260583.15</v>
      </c>
      <c r="E40" s="42"/>
      <c r="F40" s="42"/>
    </row>
    <row r="41" spans="2:8" ht="14.25" customHeight="1">
      <c r="B41" s="26"/>
      <c r="C41" s="44"/>
      <c r="D41" s="39"/>
      <c r="E41" s="39"/>
      <c r="F41" s="39"/>
    </row>
    <row r="42" spans="2:8" ht="14.25" customHeight="1">
      <c r="B42" s="45"/>
      <c r="C42" s="46">
        <f>SUM(C35:C40)</f>
        <v>281937.08</v>
      </c>
      <c r="D42" s="33">
        <f>SUM(D35:D40)</f>
        <v>281937.08</v>
      </c>
      <c r="E42" s="33">
        <f>SUM(E35:E40)</f>
        <v>0</v>
      </c>
      <c r="F42" s="33">
        <f>SUM(F35:F40)</f>
        <v>0</v>
      </c>
    </row>
    <row r="43" spans="2:8" ht="14.25" customHeight="1"/>
    <row r="44" spans="2:8" ht="14.25" customHeight="1">
      <c r="B44" s="24" t="s">
        <v>30</v>
      </c>
      <c r="C44" s="25" t="s">
        <v>9</v>
      </c>
      <c r="D44" s="25" t="s">
        <v>31</v>
      </c>
    </row>
    <row r="45" spans="2:8" ht="14.25" customHeight="1">
      <c r="B45" s="47" t="s">
        <v>32</v>
      </c>
      <c r="C45" s="28">
        <v>76503.45</v>
      </c>
      <c r="D45" s="28"/>
    </row>
    <row r="46" spans="2:8" ht="14.25" customHeight="1">
      <c r="B46" s="30"/>
      <c r="C46" s="32"/>
      <c r="D46" s="32">
        <v>0</v>
      </c>
    </row>
    <row r="47" spans="2:8" ht="14.25" customHeight="1">
      <c r="B47" s="48"/>
      <c r="C47" s="33">
        <f>SUM(C44:C46)</f>
        <v>76503.45</v>
      </c>
      <c r="D47" s="25"/>
    </row>
    <row r="48" spans="2:8" ht="14.25" customHeight="1">
      <c r="B48" s="22" t="s">
        <v>33</v>
      </c>
    </row>
    <row r="49" spans="2:7" ht="14.25" customHeight="1">
      <c r="B49" s="49"/>
    </row>
    <row r="50" spans="2:7" ht="14.25" customHeight="1">
      <c r="B50" s="24" t="s">
        <v>34</v>
      </c>
      <c r="C50" s="25" t="s">
        <v>9</v>
      </c>
      <c r="D50" s="25" t="s">
        <v>31</v>
      </c>
    </row>
    <row r="51" spans="2:7" ht="14.25" customHeight="1">
      <c r="B51" s="50" t="s">
        <v>35</v>
      </c>
      <c r="C51" s="28"/>
      <c r="D51" s="28">
        <v>0</v>
      </c>
    </row>
    <row r="52" spans="2:7" ht="14.25" customHeight="1">
      <c r="B52" s="30"/>
      <c r="C52" s="32"/>
      <c r="D52" s="32">
        <v>0</v>
      </c>
    </row>
    <row r="53" spans="2:7" ht="14.25" customHeight="1">
      <c r="B53" s="48"/>
      <c r="C53" s="25">
        <f>SUM(C50:C52)</f>
        <v>0</v>
      </c>
      <c r="D53" s="25"/>
    </row>
    <row r="54" spans="2:7" ht="14.25" customHeight="1"/>
    <row r="55" spans="2:7" ht="14.25" customHeight="1">
      <c r="B55" s="22" t="s">
        <v>36</v>
      </c>
    </row>
    <row r="56" spans="2:7" ht="14.25" customHeight="1">
      <c r="B56" s="49"/>
    </row>
    <row r="57" spans="2:7" ht="24" customHeight="1">
      <c r="B57" s="24" t="s">
        <v>37</v>
      </c>
      <c r="C57" s="25" t="s">
        <v>9</v>
      </c>
      <c r="D57" s="25" t="s">
        <v>31</v>
      </c>
    </row>
    <row r="58" spans="2:7" ht="14.25" customHeight="1">
      <c r="B58" s="50" t="s">
        <v>35</v>
      </c>
      <c r="C58" s="28"/>
      <c r="D58" s="28">
        <v>0</v>
      </c>
    </row>
    <row r="59" spans="2:7" ht="14.25" customHeight="1">
      <c r="B59" s="30"/>
      <c r="C59" s="32"/>
      <c r="D59" s="32">
        <v>0</v>
      </c>
    </row>
    <row r="60" spans="2:7" ht="14.25" customHeight="1">
      <c r="B60" s="48"/>
      <c r="C60" s="25">
        <f>SUM(C57:C59)</f>
        <v>0</v>
      </c>
      <c r="D60" s="25"/>
    </row>
    <row r="61" spans="2:7" ht="14.25" customHeight="1"/>
    <row r="62" spans="2:7" ht="14.25" customHeight="1">
      <c r="B62" s="22" t="s">
        <v>38</v>
      </c>
    </row>
    <row r="63" spans="2:7" ht="14.25" customHeight="1">
      <c r="B63" s="49"/>
    </row>
    <row r="64" spans="2:7" ht="27.75" customHeight="1">
      <c r="B64" s="24" t="s">
        <v>39</v>
      </c>
      <c r="C64" s="25" t="s">
        <v>9</v>
      </c>
      <c r="D64" s="25" t="s">
        <v>10</v>
      </c>
      <c r="E64" s="25" t="s">
        <v>40</v>
      </c>
      <c r="F64" s="51" t="s">
        <v>41</v>
      </c>
      <c r="G64" s="25" t="s">
        <v>42</v>
      </c>
    </row>
    <row r="65" spans="2:7" ht="14.25" customHeight="1">
      <c r="B65" s="50" t="s">
        <v>35</v>
      </c>
      <c r="C65" s="52"/>
      <c r="D65" s="52">
        <v>0</v>
      </c>
      <c r="E65" s="52">
        <v>0</v>
      </c>
      <c r="F65" s="52">
        <v>0</v>
      </c>
      <c r="G65" s="53">
        <v>0</v>
      </c>
    </row>
    <row r="66" spans="2:7" ht="14.25" customHeight="1">
      <c r="B66" s="54"/>
      <c r="C66" s="55"/>
      <c r="D66" s="55">
        <v>0</v>
      </c>
      <c r="E66" s="55">
        <v>0</v>
      </c>
      <c r="F66" s="55">
        <v>0</v>
      </c>
      <c r="G66" s="56">
        <v>0</v>
      </c>
    </row>
    <row r="67" spans="2:7" ht="15" customHeight="1">
      <c r="B67" s="48"/>
      <c r="C67" s="25">
        <f>SUM(C64:C66)</f>
        <v>0</v>
      </c>
      <c r="D67" s="57">
        <v>0</v>
      </c>
      <c r="E67" s="58">
        <v>0</v>
      </c>
      <c r="F67" s="58">
        <v>0</v>
      </c>
      <c r="G67" s="59">
        <v>0</v>
      </c>
    </row>
    <row r="68" spans="2:7">
      <c r="B68" s="48"/>
      <c r="C68" s="60"/>
      <c r="D68" s="60"/>
      <c r="E68" s="60"/>
      <c r="F68" s="60"/>
      <c r="G68" s="60"/>
    </row>
    <row r="69" spans="2:7">
      <c r="B69" s="48"/>
      <c r="C69" s="60"/>
      <c r="D69" s="60"/>
      <c r="E69" s="60"/>
      <c r="F69" s="60"/>
      <c r="G69" s="60"/>
    </row>
    <row r="70" spans="2:7">
      <c r="B70" s="48"/>
      <c r="C70" s="60"/>
      <c r="D70" s="60"/>
      <c r="E70" s="60"/>
      <c r="F70" s="60"/>
      <c r="G70" s="60"/>
    </row>
    <row r="71" spans="2:7" ht="26.25" customHeight="1">
      <c r="B71" s="24" t="s">
        <v>43</v>
      </c>
      <c r="C71" s="25" t="s">
        <v>9</v>
      </c>
      <c r="D71" s="25" t="s">
        <v>10</v>
      </c>
      <c r="E71" s="25" t="s">
        <v>44</v>
      </c>
      <c r="F71" s="60"/>
      <c r="G71" s="60"/>
    </row>
    <row r="72" spans="2:7">
      <c r="B72" s="50" t="s">
        <v>35</v>
      </c>
      <c r="C72" s="53"/>
      <c r="D72" s="29">
        <v>0</v>
      </c>
      <c r="E72" s="29">
        <v>0</v>
      </c>
      <c r="F72" s="60"/>
      <c r="G72" s="60"/>
    </row>
    <row r="73" spans="2:7">
      <c r="B73" s="30"/>
      <c r="C73" s="53"/>
      <c r="D73" s="29">
        <v>0</v>
      </c>
      <c r="E73" s="29">
        <v>0</v>
      </c>
      <c r="F73" s="60"/>
      <c r="G73" s="60"/>
    </row>
    <row r="74" spans="2:7" ht="16.5" customHeight="1">
      <c r="B74" s="48"/>
      <c r="C74" s="25">
        <f>SUM(C72:C73)</f>
        <v>0</v>
      </c>
      <c r="D74" s="61"/>
      <c r="E74" s="62"/>
      <c r="F74" s="60"/>
      <c r="G74" s="60"/>
    </row>
    <row r="75" spans="2:7">
      <c r="B75" s="48"/>
      <c r="C75" s="60"/>
      <c r="D75" s="60"/>
      <c r="E75" s="60"/>
      <c r="F75" s="60"/>
      <c r="G75" s="60"/>
    </row>
    <row r="76" spans="2:7">
      <c r="B76" s="48"/>
      <c r="C76" s="60"/>
      <c r="D76" s="60"/>
      <c r="E76" s="60"/>
      <c r="F76" s="60"/>
      <c r="G76" s="60"/>
    </row>
    <row r="77" spans="2:7">
      <c r="B77" s="22" t="s">
        <v>45</v>
      </c>
    </row>
    <row r="79" spans="2:7">
      <c r="B79" s="49"/>
    </row>
    <row r="80" spans="2:7" ht="24" customHeight="1">
      <c r="B80" s="24" t="s">
        <v>46</v>
      </c>
      <c r="C80" s="25" t="s">
        <v>47</v>
      </c>
      <c r="D80" s="25" t="s">
        <v>48</v>
      </c>
      <c r="E80" s="25" t="s">
        <v>49</v>
      </c>
      <c r="F80" s="25" t="s">
        <v>50</v>
      </c>
    </row>
    <row r="81" spans="2:6">
      <c r="B81" s="26" t="s">
        <v>51</v>
      </c>
      <c r="C81" s="63">
        <v>111912833.81</v>
      </c>
      <c r="D81" s="63">
        <v>111912833.81</v>
      </c>
      <c r="E81" s="63">
        <v>0</v>
      </c>
      <c r="F81" s="64" t="s">
        <v>52</v>
      </c>
    </row>
    <row r="82" spans="2:6">
      <c r="B82" s="26" t="s">
        <v>53</v>
      </c>
      <c r="C82" s="63">
        <v>4486772.1399999997</v>
      </c>
      <c r="D82" s="63">
        <v>4486772.1399999997</v>
      </c>
      <c r="E82" s="63">
        <v>0</v>
      </c>
      <c r="F82" s="64" t="s">
        <v>52</v>
      </c>
    </row>
    <row r="83" spans="2:6">
      <c r="B83" s="26" t="s">
        <v>54</v>
      </c>
      <c r="C83" s="63">
        <v>1052195.82</v>
      </c>
      <c r="D83" s="63">
        <v>1052195.82</v>
      </c>
      <c r="E83" s="63">
        <v>0</v>
      </c>
      <c r="F83" s="64" t="s">
        <v>52</v>
      </c>
    </row>
    <row r="84" spans="2:6">
      <c r="B84" s="26" t="s">
        <v>55</v>
      </c>
      <c r="C84" s="63">
        <v>13145</v>
      </c>
      <c r="D84" s="63">
        <v>13145</v>
      </c>
      <c r="E84" s="63">
        <v>0</v>
      </c>
      <c r="F84" s="64" t="s">
        <v>52</v>
      </c>
    </row>
    <row r="85" spans="2:6">
      <c r="B85" s="26" t="s">
        <v>56</v>
      </c>
      <c r="C85" s="63">
        <v>17047450.649999999</v>
      </c>
      <c r="D85" s="63">
        <v>17047450.649999999</v>
      </c>
      <c r="E85" s="63">
        <v>0</v>
      </c>
      <c r="F85" s="64" t="s">
        <v>52</v>
      </c>
    </row>
    <row r="86" spans="2:6">
      <c r="B86" s="26" t="s">
        <v>57</v>
      </c>
      <c r="C86" s="63">
        <v>4962882.29</v>
      </c>
      <c r="D86" s="63">
        <v>4962882.29</v>
      </c>
      <c r="E86" s="63">
        <v>0</v>
      </c>
      <c r="F86" s="64" t="s">
        <v>52</v>
      </c>
    </row>
    <row r="87" spans="2:6">
      <c r="B87" s="26" t="s">
        <v>58</v>
      </c>
      <c r="C87" s="63">
        <v>513568.77</v>
      </c>
      <c r="D87" s="63">
        <v>513568.77</v>
      </c>
      <c r="E87" s="63">
        <v>0</v>
      </c>
      <c r="F87" s="64" t="s">
        <v>52</v>
      </c>
    </row>
    <row r="88" spans="2:6">
      <c r="B88" s="26" t="s">
        <v>59</v>
      </c>
      <c r="C88" s="63">
        <v>228595.16</v>
      </c>
      <c r="D88" s="63">
        <v>228595.16</v>
      </c>
      <c r="E88" s="63">
        <v>0</v>
      </c>
      <c r="F88" s="64" t="s">
        <v>52</v>
      </c>
    </row>
    <row r="89" spans="2:6">
      <c r="B89" s="26" t="s">
        <v>60</v>
      </c>
      <c r="C89" s="63">
        <v>104664</v>
      </c>
      <c r="D89" s="63">
        <v>104664</v>
      </c>
      <c r="E89" s="63">
        <v>0</v>
      </c>
      <c r="F89" s="64" t="s">
        <v>52</v>
      </c>
    </row>
    <row r="90" spans="2:6">
      <c r="B90" s="26" t="s">
        <v>61</v>
      </c>
      <c r="C90" s="63">
        <v>25509.3</v>
      </c>
      <c r="D90" s="63">
        <v>25509.3</v>
      </c>
      <c r="E90" s="63">
        <v>0</v>
      </c>
      <c r="F90" s="64" t="s">
        <v>52</v>
      </c>
    </row>
    <row r="91" spans="2:6">
      <c r="B91" s="26" t="s">
        <v>62</v>
      </c>
      <c r="C91" s="63">
        <v>72500</v>
      </c>
      <c r="D91" s="63">
        <v>72500</v>
      </c>
      <c r="E91" s="63">
        <v>0</v>
      </c>
      <c r="F91" s="64" t="s">
        <v>52</v>
      </c>
    </row>
    <row r="92" spans="2:6">
      <c r="B92" s="26" t="s">
        <v>63</v>
      </c>
      <c r="C92" s="63">
        <v>5036482.51</v>
      </c>
      <c r="D92" s="63">
        <v>5036482.51</v>
      </c>
      <c r="E92" s="63">
        <v>0</v>
      </c>
      <c r="F92" s="64" t="s">
        <v>52</v>
      </c>
    </row>
    <row r="93" spans="2:6">
      <c r="B93" s="26" t="s">
        <v>64</v>
      </c>
      <c r="C93" s="63">
        <v>548289.43999999994</v>
      </c>
      <c r="D93" s="63">
        <v>548289.43999999994</v>
      </c>
      <c r="E93" s="63">
        <v>0</v>
      </c>
      <c r="F93" s="64" t="s">
        <v>52</v>
      </c>
    </row>
    <row r="94" spans="2:6">
      <c r="B94" s="26" t="s">
        <v>65</v>
      </c>
      <c r="C94" s="63">
        <v>20880</v>
      </c>
      <c r="D94" s="63">
        <v>20880</v>
      </c>
      <c r="E94" s="63">
        <v>0</v>
      </c>
      <c r="F94" s="64" t="s">
        <v>52</v>
      </c>
    </row>
    <row r="95" spans="2:6">
      <c r="B95" s="26" t="s">
        <v>66</v>
      </c>
      <c r="C95" s="63">
        <v>3652868.58</v>
      </c>
      <c r="D95" s="63">
        <v>3652868.58</v>
      </c>
      <c r="E95" s="63">
        <v>0</v>
      </c>
      <c r="F95" s="64" t="s">
        <v>52</v>
      </c>
    </row>
    <row r="96" spans="2:6">
      <c r="B96" s="26" t="s">
        <v>67</v>
      </c>
      <c r="C96" s="63">
        <v>2698742</v>
      </c>
      <c r="D96" s="63">
        <v>2698742</v>
      </c>
      <c r="E96" s="63">
        <v>0</v>
      </c>
      <c r="F96" s="64" t="s">
        <v>52</v>
      </c>
    </row>
    <row r="97" spans="2:6">
      <c r="B97" s="26" t="s">
        <v>68</v>
      </c>
      <c r="C97" s="63">
        <v>7363375.6500000004</v>
      </c>
      <c r="D97" s="63">
        <v>7363375.6500000004</v>
      </c>
      <c r="E97" s="63">
        <v>0</v>
      </c>
      <c r="F97" s="64" t="s">
        <v>52</v>
      </c>
    </row>
    <row r="98" spans="2:6">
      <c r="B98" s="26" t="s">
        <v>69</v>
      </c>
      <c r="C98" s="63">
        <v>5940086.2999999998</v>
      </c>
      <c r="D98" s="63">
        <v>5940086.2999999998</v>
      </c>
      <c r="E98" s="63">
        <v>0</v>
      </c>
      <c r="F98" s="64" t="s">
        <v>52</v>
      </c>
    </row>
    <row r="99" spans="2:6">
      <c r="B99" s="26" t="s">
        <v>70</v>
      </c>
      <c r="C99" s="63">
        <v>45673.81</v>
      </c>
      <c r="D99" s="63">
        <v>45673.81</v>
      </c>
      <c r="E99" s="63">
        <v>0</v>
      </c>
      <c r="F99" s="64" t="s">
        <v>52</v>
      </c>
    </row>
    <row r="100" spans="2:6">
      <c r="B100" s="26" t="s">
        <v>71</v>
      </c>
      <c r="C100" s="63">
        <v>432488.76</v>
      </c>
      <c r="D100" s="63">
        <v>432488.76</v>
      </c>
      <c r="E100" s="63">
        <v>0</v>
      </c>
      <c r="F100" s="64" t="s">
        <v>52</v>
      </c>
    </row>
    <row r="101" spans="2:6">
      <c r="B101" s="26" t="s">
        <v>72</v>
      </c>
      <c r="C101" s="63">
        <v>770435.67</v>
      </c>
      <c r="D101" s="63">
        <v>770435.67</v>
      </c>
      <c r="E101" s="63">
        <v>0</v>
      </c>
      <c r="F101" s="64" t="s">
        <v>52</v>
      </c>
    </row>
    <row r="102" spans="2:6">
      <c r="B102" s="26" t="s">
        <v>73</v>
      </c>
      <c r="C102" s="63">
        <v>1479925</v>
      </c>
      <c r="D102" s="63">
        <v>1479925</v>
      </c>
      <c r="E102" s="63">
        <v>0</v>
      </c>
      <c r="F102" s="64" t="s">
        <v>52</v>
      </c>
    </row>
    <row r="103" spans="2:6">
      <c r="B103" s="26" t="s">
        <v>74</v>
      </c>
      <c r="C103" s="63">
        <v>1600000</v>
      </c>
      <c r="D103" s="63">
        <v>1600000</v>
      </c>
      <c r="E103" s="63">
        <v>0</v>
      </c>
      <c r="F103" s="64" t="s">
        <v>52</v>
      </c>
    </row>
    <row r="104" spans="2:6">
      <c r="B104" s="26" t="s">
        <v>75</v>
      </c>
      <c r="C104" s="63">
        <v>30690</v>
      </c>
      <c r="D104" s="63">
        <v>30690</v>
      </c>
      <c r="E104" s="63">
        <v>0</v>
      </c>
      <c r="F104" s="64" t="s">
        <v>52</v>
      </c>
    </row>
    <row r="105" spans="2:6">
      <c r="B105" s="26" t="s">
        <v>76</v>
      </c>
      <c r="C105" s="63">
        <v>1501615.25</v>
      </c>
      <c r="D105" s="63">
        <v>1501615.25</v>
      </c>
      <c r="E105" s="63">
        <v>0</v>
      </c>
      <c r="F105" s="64" t="s">
        <v>52</v>
      </c>
    </row>
    <row r="106" spans="2:6">
      <c r="B106" s="26" t="s">
        <v>77</v>
      </c>
      <c r="C106" s="63">
        <v>2419760</v>
      </c>
      <c r="D106" s="63">
        <v>2419760</v>
      </c>
      <c r="E106" s="63">
        <v>0</v>
      </c>
      <c r="F106" s="64" t="s">
        <v>52</v>
      </c>
    </row>
    <row r="107" spans="2:6">
      <c r="B107" s="26" t="s">
        <v>78</v>
      </c>
      <c r="C107" s="63">
        <v>-12123890.33</v>
      </c>
      <c r="D107" s="63">
        <v>-12123890.33</v>
      </c>
      <c r="E107" s="63">
        <v>0</v>
      </c>
      <c r="F107" s="64" t="s">
        <v>52</v>
      </c>
    </row>
    <row r="108" spans="2:6">
      <c r="B108" s="26" t="s">
        <v>79</v>
      </c>
      <c r="C108" s="63">
        <v>-2379060.4700000002</v>
      </c>
      <c r="D108" s="63">
        <v>-2379060.4700000002</v>
      </c>
      <c r="E108" s="63">
        <v>0</v>
      </c>
      <c r="F108" s="64" t="s">
        <v>52</v>
      </c>
    </row>
    <row r="109" spans="2:6">
      <c r="B109" s="26" t="s">
        <v>80</v>
      </c>
      <c r="C109" s="63">
        <v>-3662.08</v>
      </c>
      <c r="D109" s="63">
        <v>-3662.08</v>
      </c>
      <c r="E109" s="63">
        <v>0</v>
      </c>
      <c r="F109" s="64" t="s">
        <v>52</v>
      </c>
    </row>
    <row r="110" spans="2:6">
      <c r="B110" s="26" t="s">
        <v>81</v>
      </c>
      <c r="C110" s="63">
        <v>-15897883.189999999</v>
      </c>
      <c r="D110" s="63">
        <v>-15897883.189999999</v>
      </c>
      <c r="E110" s="63">
        <v>0</v>
      </c>
      <c r="F110" s="64" t="s">
        <v>52</v>
      </c>
    </row>
    <row r="111" spans="2:6">
      <c r="B111" s="26" t="s">
        <v>82</v>
      </c>
      <c r="C111" s="63">
        <v>-297766.75</v>
      </c>
      <c r="D111" s="63">
        <v>-297766.75</v>
      </c>
      <c r="E111" s="63">
        <v>0</v>
      </c>
      <c r="F111" s="64" t="s">
        <v>52</v>
      </c>
    </row>
    <row r="112" spans="2:6">
      <c r="B112" s="26" t="s">
        <v>83</v>
      </c>
      <c r="C112" s="63">
        <v>-29548.46</v>
      </c>
      <c r="D112" s="63">
        <v>-29548.46</v>
      </c>
      <c r="E112" s="63">
        <v>0</v>
      </c>
      <c r="F112" s="64" t="s">
        <v>52</v>
      </c>
    </row>
    <row r="113" spans="2:6">
      <c r="B113" s="26" t="s">
        <v>84</v>
      </c>
      <c r="C113" s="63">
        <v>-6751.4</v>
      </c>
      <c r="D113" s="63">
        <v>-6751.4</v>
      </c>
      <c r="E113" s="63">
        <v>0</v>
      </c>
      <c r="F113" s="64" t="s">
        <v>52</v>
      </c>
    </row>
    <row r="114" spans="2:6">
      <c r="B114" s="26" t="s">
        <v>85</v>
      </c>
      <c r="C114" s="63">
        <v>-44104.25</v>
      </c>
      <c r="D114" s="63">
        <v>-44104.25</v>
      </c>
      <c r="E114" s="63">
        <v>0</v>
      </c>
      <c r="F114" s="64" t="s">
        <v>52</v>
      </c>
    </row>
    <row r="115" spans="2:6">
      <c r="B115" s="26" t="s">
        <v>86</v>
      </c>
      <c r="C115" s="63">
        <v>-1811281.29</v>
      </c>
      <c r="D115" s="63">
        <v>-1811281.29</v>
      </c>
      <c r="E115" s="63">
        <v>0</v>
      </c>
      <c r="F115" s="64" t="s">
        <v>52</v>
      </c>
    </row>
    <row r="116" spans="2:6">
      <c r="B116" s="26" t="s">
        <v>87</v>
      </c>
      <c r="C116" s="63">
        <v>-20880</v>
      </c>
      <c r="D116" s="63">
        <v>-20880</v>
      </c>
      <c r="E116" s="63">
        <v>0</v>
      </c>
      <c r="F116" s="64" t="s">
        <v>52</v>
      </c>
    </row>
    <row r="117" spans="2:6">
      <c r="B117" s="26" t="s">
        <v>88</v>
      </c>
      <c r="C117" s="63">
        <v>-4789112.8</v>
      </c>
      <c r="D117" s="63">
        <v>-4789112.8</v>
      </c>
      <c r="E117" s="63">
        <v>0</v>
      </c>
      <c r="F117" s="64" t="s">
        <v>52</v>
      </c>
    </row>
    <row r="118" spans="2:6">
      <c r="B118" s="26" t="s">
        <v>89</v>
      </c>
      <c r="C118" s="63">
        <v>-3539327.76</v>
      </c>
      <c r="D118" s="63">
        <v>-3539327.76</v>
      </c>
      <c r="E118" s="63">
        <v>0</v>
      </c>
      <c r="F118" s="64" t="s">
        <v>52</v>
      </c>
    </row>
    <row r="119" spans="2:6">
      <c r="B119" s="26" t="s">
        <v>90</v>
      </c>
      <c r="C119" s="63">
        <v>-2957.47</v>
      </c>
      <c r="D119" s="63">
        <v>-2957.47</v>
      </c>
      <c r="E119" s="63">
        <v>0</v>
      </c>
      <c r="F119" s="64" t="s">
        <v>52</v>
      </c>
    </row>
    <row r="120" spans="2:6">
      <c r="B120" s="26" t="s">
        <v>91</v>
      </c>
      <c r="C120" s="63">
        <v>-993310.32</v>
      </c>
      <c r="D120" s="63">
        <v>-993310.32</v>
      </c>
      <c r="E120" s="63">
        <v>0</v>
      </c>
      <c r="F120" s="64" t="s">
        <v>52</v>
      </c>
    </row>
    <row r="121" spans="2:6">
      <c r="B121" s="26" t="s">
        <v>92</v>
      </c>
      <c r="C121" s="63">
        <v>-1710994.38</v>
      </c>
      <c r="D121" s="63">
        <v>-1710994.38</v>
      </c>
      <c r="E121" s="63">
        <v>0</v>
      </c>
      <c r="F121" s="64" t="s">
        <v>52</v>
      </c>
    </row>
    <row r="122" spans="2:6">
      <c r="B122" s="26" t="s">
        <v>93</v>
      </c>
      <c r="C122" s="63">
        <v>-16558</v>
      </c>
      <c r="D122" s="63">
        <v>-16558</v>
      </c>
      <c r="E122" s="63">
        <v>0</v>
      </c>
      <c r="F122" s="64" t="s">
        <v>52</v>
      </c>
    </row>
    <row r="123" spans="2:6">
      <c r="B123" s="30" t="s">
        <v>94</v>
      </c>
      <c r="C123" s="63">
        <v>-2106991.36</v>
      </c>
      <c r="D123" s="63">
        <v>-2106991.36</v>
      </c>
      <c r="E123" s="63">
        <v>0</v>
      </c>
      <c r="F123" s="64" t="s">
        <v>52</v>
      </c>
    </row>
    <row r="124" spans="2:6" ht="27" customHeight="1">
      <c r="C124" s="33">
        <f>SUM(C81:C123)</f>
        <v>128187349.59999996</v>
      </c>
      <c r="D124" s="33">
        <f>SUM(D81:D123)</f>
        <v>128187349.59999996</v>
      </c>
      <c r="E124" s="33">
        <f>SUM(E81:E123)</f>
        <v>0</v>
      </c>
      <c r="F124" s="33"/>
    </row>
    <row r="125" spans="2:6" ht="15">
      <c r="B125"/>
    </row>
    <row r="127" spans="2:6">
      <c r="B127" s="24" t="s">
        <v>95</v>
      </c>
      <c r="C127" s="25" t="s">
        <v>47</v>
      </c>
      <c r="D127" s="25" t="s">
        <v>48</v>
      </c>
      <c r="E127" s="25" t="s">
        <v>49</v>
      </c>
      <c r="F127" s="33" t="s">
        <v>50</v>
      </c>
    </row>
    <row r="128" spans="2:6">
      <c r="B128" s="35" t="s">
        <v>96</v>
      </c>
      <c r="C128" s="28">
        <v>742400</v>
      </c>
      <c r="D128" s="28">
        <v>742400</v>
      </c>
      <c r="E128" s="28"/>
      <c r="F128" s="65"/>
    </row>
    <row r="129" spans="2:6">
      <c r="B129" s="30" t="s">
        <v>97</v>
      </c>
      <c r="C129" s="32">
        <v>336168</v>
      </c>
      <c r="D129" s="32">
        <v>336168</v>
      </c>
      <c r="E129" s="32">
        <v>0</v>
      </c>
      <c r="F129" s="31"/>
    </row>
    <row r="130" spans="2:6">
      <c r="C130" s="33">
        <f>SUM(C128:C129)</f>
        <v>1078568</v>
      </c>
      <c r="D130" s="33">
        <f>SUM(D128:D129)</f>
        <v>1078568</v>
      </c>
      <c r="E130" s="33">
        <f>SUM(E128:E129)</f>
        <v>0</v>
      </c>
      <c r="F130" s="33"/>
    </row>
    <row r="131" spans="2:6">
      <c r="F131" s="37"/>
    </row>
    <row r="132" spans="2:6">
      <c r="B132" s="24" t="s">
        <v>98</v>
      </c>
      <c r="C132" s="25" t="s">
        <v>9</v>
      </c>
      <c r="F132" s="37"/>
    </row>
    <row r="133" spans="2:6">
      <c r="B133" s="50" t="s">
        <v>35</v>
      </c>
      <c r="C133" s="29"/>
      <c r="F133" s="37"/>
    </row>
    <row r="134" spans="2:6">
      <c r="B134" s="30"/>
      <c r="C134" s="32"/>
      <c r="F134" s="37"/>
    </row>
    <row r="135" spans="2:6">
      <c r="C135" s="33"/>
      <c r="F135" s="37"/>
    </row>
    <row r="138" spans="2:6" ht="22.5" customHeight="1">
      <c r="B138" s="66" t="s">
        <v>99</v>
      </c>
      <c r="C138" s="67" t="s">
        <v>9</v>
      </c>
      <c r="D138" s="68" t="s">
        <v>100</v>
      </c>
    </row>
    <row r="139" spans="2:6">
      <c r="B139" s="50" t="s">
        <v>35</v>
      </c>
      <c r="C139" s="69"/>
      <c r="D139" s="70"/>
    </row>
    <row r="140" spans="2:6">
      <c r="B140" s="71"/>
      <c r="C140" s="45"/>
      <c r="D140" s="45"/>
    </row>
    <row r="141" spans="2:6" ht="14.25" customHeight="1">
      <c r="C141" s="25">
        <f>SUM(C140:C140)</f>
        <v>0</v>
      </c>
      <c r="D141" s="25"/>
    </row>
    <row r="145" spans="2:6">
      <c r="B145" s="18" t="s">
        <v>101</v>
      </c>
    </row>
    <row r="147" spans="2:6" ht="20.25" customHeight="1">
      <c r="B147" s="66" t="s">
        <v>102</v>
      </c>
      <c r="C147" s="72" t="s">
        <v>9</v>
      </c>
      <c r="D147" s="33" t="s">
        <v>22</v>
      </c>
      <c r="E147" s="33" t="s">
        <v>23</v>
      </c>
      <c r="F147" s="33" t="s">
        <v>24</v>
      </c>
    </row>
    <row r="148" spans="2:6">
      <c r="B148" s="35" t="s">
        <v>103</v>
      </c>
      <c r="C148" s="73">
        <v>25214.39</v>
      </c>
      <c r="D148" s="73">
        <v>25214.38</v>
      </c>
      <c r="E148" s="73"/>
      <c r="F148" s="73"/>
    </row>
    <row r="149" spans="2:6">
      <c r="B149" s="26" t="s">
        <v>104</v>
      </c>
      <c r="C149" s="42">
        <v>9041.5300000000007</v>
      </c>
      <c r="D149" s="42">
        <v>9041.5300000000007</v>
      </c>
      <c r="E149" s="42"/>
      <c r="F149" s="42"/>
    </row>
    <row r="150" spans="2:6">
      <c r="B150" s="26" t="s">
        <v>105</v>
      </c>
      <c r="C150" s="42">
        <v>0.01</v>
      </c>
      <c r="D150" s="42">
        <v>0.01</v>
      </c>
      <c r="E150" s="42"/>
      <c r="F150" s="42"/>
    </row>
    <row r="151" spans="2:6">
      <c r="B151" s="26" t="s">
        <v>106</v>
      </c>
      <c r="C151" s="42">
        <v>1444.41</v>
      </c>
      <c r="D151" s="42">
        <v>1444.41</v>
      </c>
      <c r="E151" s="42"/>
      <c r="F151" s="42"/>
    </row>
    <row r="152" spans="2:6">
      <c r="B152" s="26" t="s">
        <v>107</v>
      </c>
      <c r="C152" s="42">
        <v>0.1</v>
      </c>
      <c r="D152" s="42">
        <v>0.1</v>
      </c>
      <c r="E152" s="42"/>
      <c r="F152" s="42"/>
    </row>
    <row r="153" spans="2:6">
      <c r="B153" s="26" t="s">
        <v>108</v>
      </c>
      <c r="C153" s="42">
        <v>2752.92</v>
      </c>
      <c r="D153" s="42">
        <v>2752.92</v>
      </c>
      <c r="E153" s="42"/>
      <c r="F153" s="42"/>
    </row>
    <row r="154" spans="2:6">
      <c r="B154" s="26" t="s">
        <v>109</v>
      </c>
      <c r="C154" s="42">
        <v>211278.72</v>
      </c>
      <c r="D154" s="42">
        <v>211278.72</v>
      </c>
      <c r="E154" s="42"/>
      <c r="F154" s="42"/>
    </row>
    <row r="155" spans="2:6">
      <c r="B155" s="26" t="s">
        <v>110</v>
      </c>
      <c r="C155" s="42">
        <v>785535.86</v>
      </c>
      <c r="D155" s="42">
        <v>785535.86</v>
      </c>
      <c r="E155" s="42"/>
      <c r="F155" s="42"/>
    </row>
    <row r="156" spans="2:6">
      <c r="B156" s="26" t="s">
        <v>111</v>
      </c>
      <c r="C156" s="42">
        <v>17888.59</v>
      </c>
      <c r="D156" s="42">
        <v>17888.59</v>
      </c>
      <c r="E156" s="42"/>
      <c r="F156" s="42"/>
    </row>
    <row r="157" spans="2:6">
      <c r="B157" s="26" t="s">
        <v>112</v>
      </c>
      <c r="C157" s="42">
        <v>-1</v>
      </c>
      <c r="D157" s="42">
        <v>-1</v>
      </c>
      <c r="E157" s="42"/>
      <c r="F157" s="42"/>
    </row>
    <row r="158" spans="2:6">
      <c r="B158" s="26" t="s">
        <v>113</v>
      </c>
      <c r="C158" s="42">
        <v>0.38</v>
      </c>
      <c r="D158" s="42">
        <v>0.38</v>
      </c>
      <c r="E158" s="42"/>
      <c r="F158" s="42"/>
    </row>
    <row r="159" spans="2:6">
      <c r="B159" s="26" t="s">
        <v>114</v>
      </c>
      <c r="C159" s="42">
        <v>1375.9</v>
      </c>
      <c r="D159" s="42">
        <v>1375.9</v>
      </c>
      <c r="E159" s="42"/>
      <c r="F159" s="42"/>
    </row>
    <row r="160" spans="2:6">
      <c r="B160" s="26" t="s">
        <v>115</v>
      </c>
      <c r="C160" s="42">
        <v>70787.009999999995</v>
      </c>
      <c r="D160" s="42">
        <v>70787.009999999995</v>
      </c>
      <c r="E160" s="42"/>
      <c r="F160" s="42"/>
    </row>
    <row r="161" spans="2:6">
      <c r="B161" s="26" t="s">
        <v>116</v>
      </c>
      <c r="C161" s="42">
        <v>-2637.11</v>
      </c>
      <c r="D161" s="42">
        <v>-2637.11</v>
      </c>
      <c r="E161" s="42"/>
      <c r="F161" s="42"/>
    </row>
    <row r="162" spans="2:6">
      <c r="B162" s="26" t="s">
        <v>117</v>
      </c>
      <c r="C162" s="42">
        <v>1557.61</v>
      </c>
      <c r="D162" s="42">
        <v>1557.61</v>
      </c>
      <c r="E162" s="42"/>
      <c r="F162" s="42"/>
    </row>
    <row r="163" spans="2:6">
      <c r="B163" s="26" t="s">
        <v>118</v>
      </c>
      <c r="C163" s="42">
        <v>642.69000000000005</v>
      </c>
      <c r="D163" s="42">
        <v>642.69000000000005</v>
      </c>
      <c r="E163" s="42"/>
      <c r="F163" s="42"/>
    </row>
    <row r="164" spans="2:6">
      <c r="B164" s="26" t="s">
        <v>119</v>
      </c>
      <c r="C164" s="42">
        <v>947.13</v>
      </c>
      <c r="D164" s="42">
        <v>947.13</v>
      </c>
      <c r="E164" s="42"/>
      <c r="F164" s="42"/>
    </row>
    <row r="165" spans="2:6">
      <c r="B165" s="26" t="s">
        <v>120</v>
      </c>
      <c r="C165" s="42">
        <v>2658.14</v>
      </c>
      <c r="D165" s="42">
        <v>2658.14</v>
      </c>
      <c r="E165" s="42"/>
      <c r="F165" s="42"/>
    </row>
    <row r="166" spans="2:6">
      <c r="B166" s="26" t="s">
        <v>121</v>
      </c>
      <c r="C166" s="42">
        <v>29925.33</v>
      </c>
      <c r="D166" s="42">
        <v>29925.33</v>
      </c>
      <c r="E166" s="42"/>
      <c r="F166" s="42"/>
    </row>
    <row r="167" spans="2:6">
      <c r="B167" s="26" t="s">
        <v>122</v>
      </c>
      <c r="C167" s="42">
        <v>749211.02</v>
      </c>
      <c r="D167" s="42">
        <v>749211.02</v>
      </c>
      <c r="E167" s="42"/>
      <c r="F167" s="42"/>
    </row>
    <row r="168" spans="2:6">
      <c r="B168" s="26" t="s">
        <v>123</v>
      </c>
      <c r="C168" s="42">
        <v>20501.330000000002</v>
      </c>
      <c r="D168" s="42">
        <v>20501.330000000002</v>
      </c>
      <c r="E168" s="42"/>
      <c r="F168" s="42"/>
    </row>
    <row r="169" spans="2:6">
      <c r="B169" s="26" t="s">
        <v>124</v>
      </c>
      <c r="C169" s="42">
        <v>743.8</v>
      </c>
      <c r="D169" s="42">
        <v>743.8</v>
      </c>
      <c r="E169" s="42"/>
      <c r="F169" s="42"/>
    </row>
    <row r="170" spans="2:6">
      <c r="B170" s="26" t="s">
        <v>125</v>
      </c>
      <c r="C170" s="42">
        <v>-0.1</v>
      </c>
      <c r="D170" s="42">
        <v>-0.1</v>
      </c>
      <c r="E170" s="42"/>
      <c r="F170" s="42"/>
    </row>
    <row r="171" spans="2:6">
      <c r="B171" s="26" t="s">
        <v>126</v>
      </c>
      <c r="C171" s="42">
        <v>804.22</v>
      </c>
      <c r="D171" s="42">
        <v>804.22</v>
      </c>
      <c r="E171" s="42"/>
      <c r="F171" s="42"/>
    </row>
    <row r="172" spans="2:6">
      <c r="B172" s="26"/>
      <c r="C172" s="42"/>
      <c r="D172" s="42"/>
      <c r="E172" s="42"/>
      <c r="F172" s="42"/>
    </row>
    <row r="173" spans="2:6">
      <c r="B173" s="26"/>
      <c r="C173" s="42"/>
      <c r="D173" s="42"/>
      <c r="E173" s="42"/>
      <c r="F173" s="42"/>
    </row>
    <row r="174" spans="2:6">
      <c r="B174" s="26"/>
      <c r="C174" s="42"/>
      <c r="D174" s="42"/>
      <c r="E174" s="42"/>
      <c r="F174" s="42"/>
    </row>
    <row r="175" spans="2:6">
      <c r="B175" s="30"/>
      <c r="C175" s="39"/>
      <c r="D175" s="39"/>
      <c r="E175" s="39"/>
      <c r="F175" s="39"/>
    </row>
    <row r="176" spans="2:6" ht="16.5" customHeight="1">
      <c r="C176" s="33">
        <f>SUM(C148:C175)</f>
        <v>1929672.8799999997</v>
      </c>
      <c r="D176" s="33">
        <f>SUM(D148:D175)</f>
        <v>1929672.8699999996</v>
      </c>
      <c r="E176" s="33">
        <f>SUM(E175:E175)</f>
        <v>0</v>
      </c>
      <c r="F176" s="33">
        <f>SUM(F175:F175)</f>
        <v>0</v>
      </c>
    </row>
    <row r="179" spans="2:5" ht="20.25" customHeight="1">
      <c r="B179" s="66" t="s">
        <v>127</v>
      </c>
      <c r="C179" s="67" t="s">
        <v>9</v>
      </c>
      <c r="D179" s="25" t="s">
        <v>128</v>
      </c>
      <c r="E179" s="25" t="s">
        <v>100</v>
      </c>
    </row>
    <row r="180" spans="2:5">
      <c r="B180" s="50" t="s">
        <v>35</v>
      </c>
      <c r="C180" s="74"/>
      <c r="D180" s="75"/>
      <c r="E180" s="76"/>
    </row>
    <row r="181" spans="2:5">
      <c r="B181" s="77"/>
      <c r="C181" s="78"/>
      <c r="D181" s="79"/>
      <c r="E181" s="80"/>
    </row>
    <row r="182" spans="2:5" ht="16.5" customHeight="1">
      <c r="C182" s="25">
        <f>SUM(C181:C181)</f>
        <v>0</v>
      </c>
      <c r="D182" s="81"/>
      <c r="E182" s="82"/>
    </row>
    <row r="185" spans="2:5" ht="27.75" customHeight="1">
      <c r="B185" s="66" t="s">
        <v>129</v>
      </c>
      <c r="C185" s="67" t="s">
        <v>9</v>
      </c>
      <c r="D185" s="25" t="s">
        <v>128</v>
      </c>
      <c r="E185" s="25" t="s">
        <v>100</v>
      </c>
    </row>
    <row r="186" spans="2:5">
      <c r="B186" s="50" t="s">
        <v>35</v>
      </c>
      <c r="C186" s="74"/>
      <c r="D186" s="75"/>
      <c r="E186" s="76"/>
    </row>
    <row r="187" spans="2:5">
      <c r="B187" s="77"/>
      <c r="C187" s="78"/>
      <c r="D187" s="79"/>
      <c r="E187" s="80"/>
    </row>
    <row r="188" spans="2:5" ht="15" customHeight="1">
      <c r="C188" s="25">
        <f>SUM(C187:C187)</f>
        <v>0</v>
      </c>
      <c r="D188" s="81"/>
      <c r="E188" s="82"/>
    </row>
    <row r="190" spans="2:5" ht="24" customHeight="1">
      <c r="B190" s="66" t="s">
        <v>130</v>
      </c>
      <c r="C190" s="67" t="s">
        <v>9</v>
      </c>
      <c r="D190" s="25" t="s">
        <v>128</v>
      </c>
      <c r="E190" s="25" t="s">
        <v>100</v>
      </c>
    </row>
    <row r="191" spans="2:5">
      <c r="B191" s="50" t="s">
        <v>35</v>
      </c>
      <c r="C191" s="74"/>
      <c r="D191" s="75"/>
      <c r="E191" s="76"/>
    </row>
    <row r="192" spans="2:5">
      <c r="B192" s="77"/>
      <c r="C192" s="78"/>
      <c r="D192" s="79"/>
      <c r="E192" s="80"/>
    </row>
    <row r="193" spans="2:5" ht="16.5" customHeight="1">
      <c r="C193" s="25">
        <f>SUM(C192:C192)</f>
        <v>0</v>
      </c>
      <c r="D193" s="81"/>
      <c r="E193" s="82"/>
    </row>
    <row r="195" spans="2:5" ht="24" customHeight="1">
      <c r="B195" s="66" t="s">
        <v>131</v>
      </c>
      <c r="C195" s="67" t="s">
        <v>9</v>
      </c>
      <c r="D195" s="83" t="s">
        <v>128</v>
      </c>
      <c r="E195" s="83" t="s">
        <v>40</v>
      </c>
    </row>
    <row r="196" spans="2:5">
      <c r="B196" s="26" t="s">
        <v>132</v>
      </c>
      <c r="C196" s="65">
        <v>27705</v>
      </c>
      <c r="D196" s="28">
        <v>0</v>
      </c>
      <c r="E196" s="28">
        <v>0</v>
      </c>
    </row>
    <row r="197" spans="2:5">
      <c r="B197" s="30"/>
      <c r="C197" s="84"/>
      <c r="D197" s="85">
        <v>0</v>
      </c>
      <c r="E197" s="85">
        <v>0</v>
      </c>
    </row>
    <row r="198" spans="2:5" ht="18.75" customHeight="1">
      <c r="C198" s="33">
        <f>SUM(C196:C197)</f>
        <v>27705</v>
      </c>
      <c r="D198" s="81"/>
      <c r="E198" s="82"/>
    </row>
    <row r="199" spans="2:5">
      <c r="C199" s="37"/>
    </row>
    <row r="200" spans="2:5">
      <c r="B200" s="18" t="s">
        <v>133</v>
      </c>
      <c r="C200" s="37"/>
    </row>
    <row r="201" spans="2:5">
      <c r="B201" s="18"/>
      <c r="C201" s="37"/>
    </row>
    <row r="202" spans="2:5">
      <c r="B202" s="18" t="s">
        <v>134</v>
      </c>
      <c r="C202" s="37"/>
    </row>
    <row r="203" spans="2:5">
      <c r="C203" s="37"/>
    </row>
    <row r="204" spans="2:5" ht="24" customHeight="1">
      <c r="B204" s="86" t="s">
        <v>135</v>
      </c>
      <c r="C204" s="87" t="s">
        <v>9</v>
      </c>
      <c r="D204" s="25" t="s">
        <v>136</v>
      </c>
      <c r="E204" s="25" t="s">
        <v>40</v>
      </c>
    </row>
    <row r="205" spans="2:5" ht="15">
      <c r="B205" s="35" t="s">
        <v>137</v>
      </c>
      <c r="C205" s="88">
        <v>3495.51</v>
      </c>
      <c r="D205" s="89"/>
      <c r="E205" s="89"/>
    </row>
    <row r="206" spans="2:5" ht="15">
      <c r="B206" s="26" t="s">
        <v>138</v>
      </c>
      <c r="C206" s="88">
        <v>65600</v>
      </c>
      <c r="D206" s="63"/>
      <c r="E206" s="63"/>
    </row>
    <row r="207" spans="2:5" ht="15">
      <c r="B207" s="26" t="s">
        <v>139</v>
      </c>
      <c r="C207" s="88">
        <v>529237.77</v>
      </c>
      <c r="D207" s="63"/>
      <c r="E207" s="63"/>
    </row>
    <row r="208" spans="2:5" ht="15">
      <c r="B208" s="26" t="s">
        <v>140</v>
      </c>
      <c r="C208" s="88">
        <v>17981373.129999999</v>
      </c>
      <c r="D208" s="63"/>
      <c r="E208" s="63"/>
    </row>
    <row r="209" spans="2:5" ht="15">
      <c r="B209" s="26" t="s">
        <v>141</v>
      </c>
      <c r="C209" s="88">
        <v>824766.57</v>
      </c>
      <c r="D209" s="63"/>
      <c r="E209" s="63"/>
    </row>
    <row r="210" spans="2:5" ht="15">
      <c r="B210" s="26" t="s">
        <v>142</v>
      </c>
      <c r="C210" s="88">
        <v>297875.08</v>
      </c>
      <c r="D210" s="63"/>
      <c r="E210" s="63"/>
    </row>
    <row r="211" spans="2:5" ht="15">
      <c r="B211" s="26" t="s">
        <v>143</v>
      </c>
      <c r="C211" s="88">
        <v>10800</v>
      </c>
      <c r="D211" s="63"/>
      <c r="E211" s="63"/>
    </row>
    <row r="212" spans="2:5">
      <c r="B212" s="30"/>
      <c r="C212" s="39"/>
      <c r="D212" s="90"/>
      <c r="E212" s="90"/>
    </row>
    <row r="213" spans="2:5" ht="15.75" customHeight="1">
      <c r="C213" s="33">
        <f>SUM(C205:C212)</f>
        <v>19713148.059999999</v>
      </c>
      <c r="D213" s="81"/>
      <c r="E213" s="82"/>
    </row>
    <row r="216" spans="2:5" ht="24.75" customHeight="1">
      <c r="B216" s="86" t="s">
        <v>144</v>
      </c>
      <c r="C216" s="91" t="s">
        <v>9</v>
      </c>
      <c r="D216" s="25" t="s">
        <v>136</v>
      </c>
      <c r="E216" s="25" t="s">
        <v>40</v>
      </c>
    </row>
    <row r="217" spans="2:5" ht="15">
      <c r="B217" s="35" t="s">
        <v>145</v>
      </c>
      <c r="C217" s="88">
        <v>533379.65</v>
      </c>
      <c r="D217" s="89"/>
      <c r="E217" s="89"/>
    </row>
    <row r="218" spans="2:5">
      <c r="B218" s="30"/>
      <c r="C218" s="90"/>
      <c r="D218" s="90"/>
      <c r="E218" s="90"/>
    </row>
    <row r="219" spans="2:5" ht="16.5" customHeight="1">
      <c r="C219" s="33">
        <f>SUM(C217:C218)</f>
        <v>533379.65</v>
      </c>
      <c r="D219" s="81"/>
      <c r="E219" s="82"/>
    </row>
    <row r="222" spans="2:5">
      <c r="B222" s="18" t="s">
        <v>146</v>
      </c>
    </row>
    <row r="224" spans="2:5" ht="26.25" customHeight="1">
      <c r="B224" s="86" t="s">
        <v>147</v>
      </c>
      <c r="C224" s="91" t="s">
        <v>9</v>
      </c>
      <c r="D224" s="25" t="s">
        <v>148</v>
      </c>
      <c r="E224" s="25" t="s">
        <v>149</v>
      </c>
    </row>
    <row r="225" spans="2:5">
      <c r="B225" s="35" t="s">
        <v>150</v>
      </c>
      <c r="C225" s="63">
        <v>4676263.8499999996</v>
      </c>
      <c r="D225" s="63">
        <v>24.050799999999999</v>
      </c>
      <c r="E225" s="89">
        <v>0</v>
      </c>
    </row>
    <row r="226" spans="2:5">
      <c r="B226" s="26" t="s">
        <v>151</v>
      </c>
      <c r="C226" s="63">
        <v>7927.18</v>
      </c>
      <c r="D226" s="63">
        <v>4.0800000000000003E-2</v>
      </c>
      <c r="E226" s="63"/>
    </row>
    <row r="227" spans="2:5">
      <c r="B227" s="26" t="s">
        <v>152</v>
      </c>
      <c r="C227" s="63">
        <v>90707.16</v>
      </c>
      <c r="D227" s="63">
        <v>0.46650000000000003</v>
      </c>
      <c r="E227" s="63"/>
    </row>
    <row r="228" spans="2:5">
      <c r="B228" s="26" t="s">
        <v>153</v>
      </c>
      <c r="C228" s="63">
        <v>4446575.22</v>
      </c>
      <c r="D228" s="63">
        <v>22.869499999999999</v>
      </c>
      <c r="E228" s="63"/>
    </row>
    <row r="229" spans="2:5">
      <c r="B229" s="26" t="s">
        <v>154</v>
      </c>
      <c r="C229" s="63">
        <v>1447323.32</v>
      </c>
      <c r="D229" s="63">
        <v>7.4438000000000004</v>
      </c>
      <c r="E229" s="63"/>
    </row>
    <row r="230" spans="2:5">
      <c r="B230" s="26" t="s">
        <v>155</v>
      </c>
      <c r="C230" s="63">
        <v>20000</v>
      </c>
      <c r="D230" s="63">
        <v>0.10290000000000001</v>
      </c>
      <c r="E230" s="63"/>
    </row>
    <row r="231" spans="2:5">
      <c r="B231" s="26" t="s">
        <v>156</v>
      </c>
      <c r="C231" s="63">
        <v>264341.21999999997</v>
      </c>
      <c r="D231" s="63">
        <v>1.3594999999999999</v>
      </c>
      <c r="E231" s="63"/>
    </row>
    <row r="232" spans="2:5">
      <c r="B232" s="26" t="s">
        <v>157</v>
      </c>
      <c r="C232" s="63">
        <v>3449970.18</v>
      </c>
      <c r="D232" s="63">
        <v>17.7438</v>
      </c>
      <c r="E232" s="63"/>
    </row>
    <row r="233" spans="2:5">
      <c r="B233" s="26" t="s">
        <v>158</v>
      </c>
      <c r="C233" s="63">
        <v>38058</v>
      </c>
      <c r="D233" s="63">
        <v>0.19570000000000001</v>
      </c>
      <c r="E233" s="63"/>
    </row>
    <row r="234" spans="2:5">
      <c r="B234" s="26" t="s">
        <v>159</v>
      </c>
      <c r="C234" s="63">
        <v>1838510.84</v>
      </c>
      <c r="D234" s="63">
        <v>9.4558</v>
      </c>
      <c r="E234" s="63"/>
    </row>
    <row r="235" spans="2:5">
      <c r="B235" s="26" t="s">
        <v>160</v>
      </c>
      <c r="C235" s="63">
        <v>32285.39</v>
      </c>
      <c r="D235" s="63">
        <v>0.16600000000000001</v>
      </c>
      <c r="E235" s="63"/>
    </row>
    <row r="236" spans="2:5">
      <c r="B236" s="26" t="s">
        <v>161</v>
      </c>
      <c r="C236" s="63">
        <v>44970.3</v>
      </c>
      <c r="D236" s="63">
        <v>0.23130000000000001</v>
      </c>
      <c r="E236" s="63"/>
    </row>
    <row r="237" spans="2:5">
      <c r="B237" s="26" t="s">
        <v>162</v>
      </c>
      <c r="C237" s="63">
        <v>10088.459999999999</v>
      </c>
      <c r="D237" s="63">
        <v>5.1900000000000002E-2</v>
      </c>
      <c r="E237" s="63"/>
    </row>
    <row r="238" spans="2:5">
      <c r="B238" s="26" t="s">
        <v>163</v>
      </c>
      <c r="C238" s="63">
        <v>499</v>
      </c>
      <c r="D238" s="63">
        <v>2.5999999999999999E-3</v>
      </c>
      <c r="E238" s="63"/>
    </row>
    <row r="239" spans="2:5">
      <c r="B239" s="26" t="s">
        <v>164</v>
      </c>
      <c r="C239" s="63">
        <v>209</v>
      </c>
      <c r="D239" s="63">
        <v>1.1000000000000001E-3</v>
      </c>
      <c r="E239" s="63"/>
    </row>
    <row r="240" spans="2:5">
      <c r="B240" s="26" t="s">
        <v>165</v>
      </c>
      <c r="C240" s="63">
        <v>883.62</v>
      </c>
      <c r="D240" s="63">
        <v>4.4999999999999997E-3</v>
      </c>
      <c r="E240" s="63"/>
    </row>
    <row r="241" spans="2:5">
      <c r="B241" s="26" t="s">
        <v>166</v>
      </c>
      <c r="C241" s="63">
        <v>328800</v>
      </c>
      <c r="D241" s="63">
        <v>1.6911</v>
      </c>
      <c r="E241" s="63"/>
    </row>
    <row r="242" spans="2:5">
      <c r="B242" s="26" t="s">
        <v>167</v>
      </c>
      <c r="C242" s="63">
        <v>658220.61</v>
      </c>
      <c r="D242" s="63">
        <v>3.3853</v>
      </c>
      <c r="E242" s="63"/>
    </row>
    <row r="243" spans="2:5">
      <c r="B243" s="26" t="s">
        <v>168</v>
      </c>
      <c r="C243" s="63">
        <v>81159.39</v>
      </c>
      <c r="D243" s="63">
        <v>0.41739999999999999</v>
      </c>
      <c r="E243" s="63"/>
    </row>
    <row r="244" spans="2:5">
      <c r="B244" s="26" t="s">
        <v>169</v>
      </c>
      <c r="C244" s="63">
        <v>419.99</v>
      </c>
      <c r="D244" s="63">
        <v>2.2000000000000001E-3</v>
      </c>
      <c r="E244" s="63"/>
    </row>
    <row r="245" spans="2:5">
      <c r="B245" s="26" t="s">
        <v>170</v>
      </c>
      <c r="C245" s="63">
        <v>1604.99</v>
      </c>
      <c r="D245" s="63">
        <v>8.3000000000000001E-3</v>
      </c>
      <c r="E245" s="63"/>
    </row>
    <row r="246" spans="2:5">
      <c r="B246" s="26" t="s">
        <v>171</v>
      </c>
      <c r="C246" s="63">
        <v>1554.4</v>
      </c>
      <c r="D246" s="63">
        <v>8.0000000000000002E-3</v>
      </c>
      <c r="E246" s="63"/>
    </row>
    <row r="247" spans="2:5">
      <c r="B247" s="26" t="s">
        <v>172</v>
      </c>
      <c r="C247" s="63">
        <v>131471</v>
      </c>
      <c r="D247" s="63">
        <v>0.67620000000000002</v>
      </c>
      <c r="E247" s="63"/>
    </row>
    <row r="248" spans="2:5">
      <c r="B248" s="26" t="s">
        <v>173</v>
      </c>
      <c r="C248" s="63">
        <v>17859</v>
      </c>
      <c r="D248" s="63">
        <v>9.1899999999999996E-2</v>
      </c>
      <c r="E248" s="63"/>
    </row>
    <row r="249" spans="2:5">
      <c r="B249" s="26" t="s">
        <v>174</v>
      </c>
      <c r="C249" s="63">
        <v>38012.53</v>
      </c>
      <c r="D249" s="63">
        <v>0.19550000000000001</v>
      </c>
      <c r="E249" s="63"/>
    </row>
    <row r="250" spans="2:5">
      <c r="B250" s="26" t="s">
        <v>175</v>
      </c>
      <c r="C250" s="63">
        <v>993</v>
      </c>
      <c r="D250" s="63">
        <v>5.1000000000000004E-3</v>
      </c>
      <c r="E250" s="63"/>
    </row>
    <row r="251" spans="2:5">
      <c r="B251" s="26" t="s">
        <v>176</v>
      </c>
      <c r="C251" s="63">
        <v>115629.75</v>
      </c>
      <c r="D251" s="63">
        <v>0.59470000000000001</v>
      </c>
      <c r="E251" s="63"/>
    </row>
    <row r="252" spans="2:5">
      <c r="B252" s="26" t="s">
        <v>177</v>
      </c>
      <c r="C252" s="63">
        <v>364.82</v>
      </c>
      <c r="D252" s="63">
        <v>1.9E-3</v>
      </c>
      <c r="E252" s="63"/>
    </row>
    <row r="253" spans="2:5">
      <c r="B253" s="26" t="s">
        <v>178</v>
      </c>
      <c r="C253" s="63">
        <v>431560</v>
      </c>
      <c r="D253" s="63">
        <v>2.2195999999999998</v>
      </c>
      <c r="E253" s="63"/>
    </row>
    <row r="254" spans="2:5">
      <c r="B254" s="26" t="s">
        <v>179</v>
      </c>
      <c r="C254" s="63">
        <v>20201.400000000001</v>
      </c>
      <c r="D254" s="63">
        <v>0.10390000000000001</v>
      </c>
      <c r="E254" s="63"/>
    </row>
    <row r="255" spans="2:5">
      <c r="B255" s="26" t="s">
        <v>180</v>
      </c>
      <c r="C255" s="63">
        <v>20880</v>
      </c>
      <c r="D255" s="63">
        <v>0.1074</v>
      </c>
      <c r="E255" s="63"/>
    </row>
    <row r="256" spans="2:5">
      <c r="B256" s="26" t="s">
        <v>181</v>
      </c>
      <c r="C256" s="63">
        <v>35496</v>
      </c>
      <c r="D256" s="63">
        <v>0.18260000000000001</v>
      </c>
      <c r="E256" s="63"/>
    </row>
    <row r="257" spans="2:5">
      <c r="B257" s="26" t="s">
        <v>182</v>
      </c>
      <c r="C257" s="63">
        <v>8348.98</v>
      </c>
      <c r="D257" s="63">
        <v>4.2900000000000001E-2</v>
      </c>
      <c r="E257" s="63"/>
    </row>
    <row r="258" spans="2:5">
      <c r="B258" s="26" t="s">
        <v>183</v>
      </c>
      <c r="C258" s="63">
        <v>177542.55</v>
      </c>
      <c r="D258" s="63">
        <v>0.91310000000000002</v>
      </c>
      <c r="E258" s="63"/>
    </row>
    <row r="259" spans="2:5">
      <c r="B259" s="26" t="s">
        <v>184</v>
      </c>
      <c r="C259" s="63">
        <v>204501.25</v>
      </c>
      <c r="D259" s="63">
        <v>1.0518000000000001</v>
      </c>
      <c r="E259" s="63"/>
    </row>
    <row r="260" spans="2:5">
      <c r="B260" s="26" t="s">
        <v>185</v>
      </c>
      <c r="C260" s="63">
        <v>3665.6</v>
      </c>
      <c r="D260" s="63">
        <v>1.89E-2</v>
      </c>
      <c r="E260" s="63"/>
    </row>
    <row r="261" spans="2:5">
      <c r="B261" s="26" t="s">
        <v>186</v>
      </c>
      <c r="C261" s="63">
        <v>30023.83</v>
      </c>
      <c r="D261" s="63">
        <v>0.15440000000000001</v>
      </c>
      <c r="E261" s="63"/>
    </row>
    <row r="262" spans="2:5">
      <c r="B262" s="26" t="s">
        <v>187</v>
      </c>
      <c r="C262" s="63">
        <v>4640</v>
      </c>
      <c r="D262" s="63">
        <v>2.3900000000000001E-2</v>
      </c>
      <c r="E262" s="63"/>
    </row>
    <row r="263" spans="2:5">
      <c r="B263" s="26" t="s">
        <v>188</v>
      </c>
      <c r="C263" s="63">
        <v>42979.43</v>
      </c>
      <c r="D263" s="63">
        <v>0.22109999999999999</v>
      </c>
      <c r="E263" s="63"/>
    </row>
    <row r="264" spans="2:5">
      <c r="B264" s="26" t="s">
        <v>189</v>
      </c>
      <c r="C264" s="63">
        <v>120791</v>
      </c>
      <c r="D264" s="63">
        <v>0.62119999999999997</v>
      </c>
      <c r="E264" s="63"/>
    </row>
    <row r="265" spans="2:5">
      <c r="B265" s="26" t="s">
        <v>190</v>
      </c>
      <c r="C265" s="63">
        <v>112997.23</v>
      </c>
      <c r="D265" s="63">
        <v>0.58120000000000005</v>
      </c>
      <c r="E265" s="63"/>
    </row>
    <row r="266" spans="2:5">
      <c r="B266" s="26" t="s">
        <v>191</v>
      </c>
      <c r="C266" s="63">
        <v>34359.199999999997</v>
      </c>
      <c r="D266" s="63">
        <v>0.1767</v>
      </c>
      <c r="E266" s="63"/>
    </row>
    <row r="267" spans="2:5">
      <c r="B267" s="26" t="s">
        <v>192</v>
      </c>
      <c r="C267" s="63">
        <v>20426.490000000002</v>
      </c>
      <c r="D267" s="63">
        <v>0.1051</v>
      </c>
      <c r="E267" s="63"/>
    </row>
    <row r="268" spans="2:5">
      <c r="B268" s="26" t="s">
        <v>193</v>
      </c>
      <c r="C268" s="63">
        <v>24768.45</v>
      </c>
      <c r="D268" s="63">
        <v>0.12740000000000001</v>
      </c>
      <c r="E268" s="63"/>
    </row>
    <row r="269" spans="2:5">
      <c r="B269" s="26" t="s">
        <v>194</v>
      </c>
      <c r="C269" s="63">
        <v>1300</v>
      </c>
      <c r="D269" s="63">
        <v>6.7000000000000002E-3</v>
      </c>
      <c r="E269" s="63"/>
    </row>
    <row r="270" spans="2:5">
      <c r="B270" s="26" t="s">
        <v>195</v>
      </c>
      <c r="C270" s="63">
        <v>120611</v>
      </c>
      <c r="D270" s="63">
        <v>0.62029999999999996</v>
      </c>
      <c r="E270" s="63"/>
    </row>
    <row r="271" spans="2:5">
      <c r="B271" s="26" t="s">
        <v>196</v>
      </c>
      <c r="C271" s="63">
        <v>3695.98</v>
      </c>
      <c r="D271" s="63">
        <v>1.9E-2</v>
      </c>
      <c r="E271" s="63"/>
    </row>
    <row r="272" spans="2:5">
      <c r="B272" s="26" t="s">
        <v>197</v>
      </c>
      <c r="C272" s="63">
        <v>270886.67</v>
      </c>
      <c r="D272" s="63">
        <v>1.3932</v>
      </c>
      <c r="E272" s="63"/>
    </row>
    <row r="273" spans="2:7">
      <c r="B273" s="26" t="s">
        <v>198</v>
      </c>
      <c r="C273" s="63">
        <v>8918.5400000000009</v>
      </c>
      <c r="D273" s="63">
        <v>4.5900000000000003E-2</v>
      </c>
      <c r="E273" s="63"/>
    </row>
    <row r="274" spans="2:7">
      <c r="B274" s="26" t="s">
        <v>199</v>
      </c>
      <c r="C274" s="63">
        <v>-5.34</v>
      </c>
      <c r="D274" s="63">
        <v>0</v>
      </c>
      <c r="E274" s="63"/>
    </row>
    <row r="275" spans="2:7">
      <c r="B275" s="30"/>
      <c r="C275" s="90"/>
      <c r="D275" s="90"/>
      <c r="E275" s="90">
        <v>0</v>
      </c>
    </row>
    <row r="276" spans="2:7" ht="15.75" customHeight="1">
      <c r="C276" s="33">
        <f>SUM(C225:C275)</f>
        <v>19443290.479999997</v>
      </c>
      <c r="D276" s="33">
        <f>SUM(D225:D275)</f>
        <v>100.00039999999996</v>
      </c>
      <c r="E276" s="25"/>
    </row>
    <row r="280" spans="2:7">
      <c r="B280" s="18" t="s">
        <v>200</v>
      </c>
    </row>
    <row r="282" spans="2:7" ht="28.5" customHeight="1">
      <c r="B282" s="66" t="s">
        <v>201</v>
      </c>
      <c r="C282" s="91" t="s">
        <v>47</v>
      </c>
      <c r="D282" s="25" t="s">
        <v>48</v>
      </c>
      <c r="E282" s="25" t="s">
        <v>202</v>
      </c>
      <c r="F282" s="92" t="s">
        <v>10</v>
      </c>
      <c r="G282" s="67" t="s">
        <v>128</v>
      </c>
    </row>
    <row r="283" spans="2:7" ht="15">
      <c r="B283" s="93" t="s">
        <v>203</v>
      </c>
      <c r="C283" s="88">
        <v>-172052.63</v>
      </c>
      <c r="D283" s="88">
        <v>-172052.63</v>
      </c>
      <c r="E283" s="88">
        <v>0</v>
      </c>
      <c r="F283" s="65">
        <v>0</v>
      </c>
      <c r="G283" s="94">
        <v>0</v>
      </c>
    </row>
    <row r="284" spans="2:7" ht="15">
      <c r="B284" s="95" t="s">
        <v>204</v>
      </c>
      <c r="C284" s="88">
        <v>336168</v>
      </c>
      <c r="D284" s="88">
        <v>0</v>
      </c>
      <c r="E284" s="88">
        <v>-336168</v>
      </c>
      <c r="F284" s="27"/>
      <c r="G284" s="53"/>
    </row>
    <row r="285" spans="2:7" ht="15">
      <c r="B285" s="95" t="s">
        <v>205</v>
      </c>
      <c r="C285" s="88">
        <v>20028695.539999999</v>
      </c>
      <c r="D285" s="88">
        <v>20028695.539999999</v>
      </c>
      <c r="E285" s="88">
        <v>0</v>
      </c>
      <c r="F285" s="27">
        <v>0</v>
      </c>
      <c r="G285" s="53"/>
    </row>
    <row r="286" spans="2:7" ht="15">
      <c r="B286" s="95" t="s">
        <v>206</v>
      </c>
      <c r="C286" s="88">
        <v>18476648.710000001</v>
      </c>
      <c r="D286" s="88">
        <v>18476648.710000001</v>
      </c>
      <c r="E286" s="88">
        <v>0</v>
      </c>
      <c r="F286" s="27">
        <v>0</v>
      </c>
      <c r="G286" s="53"/>
    </row>
    <row r="287" spans="2:7" ht="15">
      <c r="B287" s="95" t="s">
        <v>207</v>
      </c>
      <c r="C287" s="88">
        <v>10892665</v>
      </c>
      <c r="D287" s="88">
        <v>10892665</v>
      </c>
      <c r="E287" s="88">
        <v>0</v>
      </c>
      <c r="F287" s="27">
        <v>0</v>
      </c>
      <c r="G287" s="53"/>
    </row>
    <row r="288" spans="2:7" ht="15">
      <c r="B288" s="95" t="s">
        <v>208</v>
      </c>
      <c r="C288" s="88">
        <v>40000000</v>
      </c>
      <c r="D288" s="88">
        <v>40000000</v>
      </c>
      <c r="E288" s="88">
        <v>0</v>
      </c>
      <c r="F288" s="27">
        <v>0</v>
      </c>
      <c r="G288" s="53"/>
    </row>
    <row r="289" spans="2:7" ht="15">
      <c r="B289" s="95" t="s">
        <v>209</v>
      </c>
      <c r="C289" s="88">
        <v>-534725.71</v>
      </c>
      <c r="D289" s="88">
        <v>-534725.71</v>
      </c>
      <c r="E289" s="88">
        <v>0</v>
      </c>
      <c r="F289" s="27">
        <v>0</v>
      </c>
      <c r="G289" s="53"/>
    </row>
    <row r="290" spans="2:7" ht="15">
      <c r="B290" s="95" t="s">
        <v>210</v>
      </c>
      <c r="C290" s="88">
        <v>27587784.899999999</v>
      </c>
      <c r="D290" s="88">
        <v>27923952.899999999</v>
      </c>
      <c r="E290" s="88">
        <v>336168</v>
      </c>
      <c r="F290" s="27">
        <v>0</v>
      </c>
      <c r="G290" s="53"/>
    </row>
    <row r="291" spans="2:7" ht="15">
      <c r="B291" s="26" t="s">
        <v>211</v>
      </c>
      <c r="C291" s="88">
        <v>6198739.4100000001</v>
      </c>
      <c r="D291" s="88">
        <v>6198739.4100000001</v>
      </c>
      <c r="E291" s="88">
        <v>0</v>
      </c>
      <c r="F291" s="27">
        <v>0</v>
      </c>
      <c r="G291" s="53"/>
    </row>
    <row r="292" spans="2:7" ht="15">
      <c r="B292" s="95" t="s">
        <v>212</v>
      </c>
      <c r="C292" s="88">
        <v>150800</v>
      </c>
      <c r="D292" s="88">
        <v>150800</v>
      </c>
      <c r="E292" s="88">
        <v>0</v>
      </c>
      <c r="F292" s="27">
        <v>0</v>
      </c>
      <c r="G292" s="53"/>
    </row>
    <row r="293" spans="2:7" ht="15">
      <c r="B293" s="95"/>
      <c r="C293" s="88"/>
      <c r="D293" s="88"/>
      <c r="E293" s="88"/>
      <c r="F293" s="27"/>
      <c r="G293" s="53"/>
    </row>
    <row r="294" spans="2:7" ht="15">
      <c r="B294" s="54"/>
      <c r="C294" s="88"/>
      <c r="D294" s="88"/>
      <c r="E294" s="88"/>
      <c r="F294" s="32"/>
      <c r="G294" s="56"/>
    </row>
    <row r="295" spans="2:7" ht="19.5" customHeight="1">
      <c r="C295" s="33">
        <f>SUM(C283:C294)</f>
        <v>122964723.22</v>
      </c>
      <c r="D295" s="33">
        <f>SUM(D283:D294)</f>
        <v>122964723.22</v>
      </c>
      <c r="E295" s="33">
        <f>SUM(E283:E294)</f>
        <v>0</v>
      </c>
      <c r="F295" s="96"/>
      <c r="G295" s="97"/>
    </row>
    <row r="298" spans="2:7">
      <c r="B298" s="98"/>
      <c r="C298" s="98"/>
      <c r="D298" s="98"/>
      <c r="E298" s="98"/>
      <c r="F298" s="98"/>
    </row>
    <row r="299" spans="2:7" ht="27" customHeight="1">
      <c r="B299" s="86" t="s">
        <v>213</v>
      </c>
      <c r="C299" s="91" t="s">
        <v>47</v>
      </c>
      <c r="D299" s="25" t="s">
        <v>48</v>
      </c>
      <c r="E299" s="25" t="s">
        <v>202</v>
      </c>
      <c r="F299" s="99" t="s">
        <v>128</v>
      </c>
    </row>
    <row r="300" spans="2:7" ht="15">
      <c r="B300" s="95" t="s">
        <v>214</v>
      </c>
      <c r="C300" s="88">
        <v>6418286.3200000003</v>
      </c>
      <c r="D300" s="88">
        <v>-803237.23</v>
      </c>
      <c r="E300" s="88">
        <v>-7221523.5499999998</v>
      </c>
      <c r="F300" s="65">
        <v>0</v>
      </c>
    </row>
    <row r="301" spans="2:7" ht="15">
      <c r="B301" s="95" t="s">
        <v>215</v>
      </c>
      <c r="C301" s="88">
        <v>63245.8</v>
      </c>
      <c r="D301" s="88">
        <v>63245.8</v>
      </c>
      <c r="E301" s="88">
        <v>0</v>
      </c>
      <c r="F301" s="27">
        <v>0</v>
      </c>
    </row>
    <row r="302" spans="2:7" ht="15">
      <c r="B302" s="95" t="s">
        <v>216</v>
      </c>
      <c r="C302" s="88">
        <v>109941.7</v>
      </c>
      <c r="D302" s="88">
        <v>109941.7</v>
      </c>
      <c r="E302" s="88">
        <v>0</v>
      </c>
      <c r="F302" s="27">
        <v>0</v>
      </c>
    </row>
    <row r="303" spans="2:7" ht="15">
      <c r="B303" s="95" t="s">
        <v>217</v>
      </c>
      <c r="C303" s="88">
        <v>-8585899.0800000001</v>
      </c>
      <c r="D303" s="88">
        <v>-8585899.0800000001</v>
      </c>
      <c r="E303" s="88">
        <v>0</v>
      </c>
      <c r="F303" s="27">
        <v>0</v>
      </c>
    </row>
    <row r="304" spans="2:7" ht="15">
      <c r="B304" s="95" t="s">
        <v>218</v>
      </c>
      <c r="C304" s="88">
        <v>9823651.5199999996</v>
      </c>
      <c r="D304" s="88">
        <v>9823651.5199999996</v>
      </c>
      <c r="E304" s="88">
        <v>0</v>
      </c>
      <c r="F304" s="27">
        <v>0</v>
      </c>
    </row>
    <row r="305" spans="2:6" ht="15">
      <c r="B305" s="95" t="s">
        <v>219</v>
      </c>
      <c r="C305" s="88">
        <v>34895335.619999997</v>
      </c>
      <c r="D305" s="88">
        <v>34895335.619999997</v>
      </c>
      <c r="E305" s="88">
        <v>0</v>
      </c>
      <c r="F305" s="27">
        <v>0</v>
      </c>
    </row>
    <row r="306" spans="2:6" ht="15">
      <c r="B306" s="95" t="s">
        <v>220</v>
      </c>
      <c r="C306" s="88">
        <v>23595817.129999999</v>
      </c>
      <c r="D306" s="88">
        <v>23924617.129999999</v>
      </c>
      <c r="E306" s="88">
        <v>328800</v>
      </c>
      <c r="F306" s="27">
        <v>0</v>
      </c>
    </row>
    <row r="307" spans="2:6" ht="15">
      <c r="B307" s="95" t="s">
        <v>221</v>
      </c>
      <c r="C307" s="88">
        <v>-198069.98</v>
      </c>
      <c r="D307" s="88">
        <v>497474.62</v>
      </c>
      <c r="E307" s="88">
        <v>695544.6</v>
      </c>
      <c r="F307" s="27">
        <v>0</v>
      </c>
    </row>
    <row r="308" spans="2:6" ht="15">
      <c r="B308" s="95" t="s">
        <v>222</v>
      </c>
      <c r="C308" s="88">
        <v>16445395.630000001</v>
      </c>
      <c r="D308" s="88">
        <v>17166459.109999999</v>
      </c>
      <c r="E308" s="88">
        <v>721063.48</v>
      </c>
      <c r="F308" s="27">
        <v>0</v>
      </c>
    </row>
    <row r="309" spans="2:6" ht="15">
      <c r="B309" s="95" t="s">
        <v>223</v>
      </c>
      <c r="C309" s="88">
        <v>0</v>
      </c>
      <c r="D309" s="88">
        <v>8420487.6300000008</v>
      </c>
      <c r="E309" s="88">
        <v>8420487.6300000008</v>
      </c>
      <c r="F309" s="27"/>
    </row>
    <row r="310" spans="2:6" ht="15">
      <c r="B310" s="95" t="s">
        <v>224</v>
      </c>
      <c r="C310" s="88">
        <v>-944901.2</v>
      </c>
      <c r="D310" s="88">
        <v>-944901.2</v>
      </c>
      <c r="E310" s="88">
        <v>0</v>
      </c>
      <c r="F310" s="27">
        <v>0</v>
      </c>
    </row>
    <row r="311" spans="2:6" ht="15">
      <c r="B311" s="95" t="s">
        <v>225</v>
      </c>
      <c r="C311" s="88">
        <v>-82617090.640000001</v>
      </c>
      <c r="D311" s="88">
        <v>-84164035.969999999</v>
      </c>
      <c r="E311" s="88">
        <v>-1546945.33</v>
      </c>
      <c r="F311" s="27">
        <v>0</v>
      </c>
    </row>
    <row r="312" spans="2:6" ht="15">
      <c r="B312" s="95" t="s">
        <v>226</v>
      </c>
      <c r="C312" s="88">
        <v>-38452350.140000001</v>
      </c>
      <c r="D312" s="88">
        <v>-38452350.140000001</v>
      </c>
      <c r="E312" s="88">
        <v>0</v>
      </c>
      <c r="F312" s="27">
        <v>0</v>
      </c>
    </row>
    <row r="313" spans="2:6" ht="15">
      <c r="B313" s="95" t="s">
        <v>227</v>
      </c>
      <c r="C313" s="88">
        <v>0</v>
      </c>
      <c r="D313" s="88">
        <v>-2180664.06</v>
      </c>
      <c r="E313" s="88">
        <v>-2180664.06</v>
      </c>
      <c r="F313" s="27"/>
    </row>
    <row r="314" spans="2:6" ht="15">
      <c r="B314" s="95" t="s">
        <v>228</v>
      </c>
      <c r="C314" s="88">
        <v>0</v>
      </c>
      <c r="D314" s="88">
        <v>-125</v>
      </c>
      <c r="E314" s="88">
        <v>-125</v>
      </c>
      <c r="F314" s="27"/>
    </row>
    <row r="315" spans="2:6">
      <c r="B315" s="30"/>
      <c r="C315" s="32"/>
      <c r="D315" s="32"/>
      <c r="E315" s="32"/>
      <c r="F315" s="32"/>
    </row>
    <row r="316" spans="2:6" ht="20.25" customHeight="1">
      <c r="C316" s="33">
        <f>SUM(C300:C315)</f>
        <v>-39446637.320000008</v>
      </c>
      <c r="D316" s="33">
        <f>SUM(D300:D315)</f>
        <v>-40229999.550000012</v>
      </c>
      <c r="E316" s="33">
        <f>SUM(E300:E315)</f>
        <v>-783362.23</v>
      </c>
      <c r="F316" s="100"/>
    </row>
    <row r="317" spans="2:6" ht="36.75" customHeight="1">
      <c r="B317" s="101" t="s">
        <v>229</v>
      </c>
      <c r="C317" s="101"/>
      <c r="D317" s="101"/>
      <c r="E317" s="101"/>
      <c r="F317" s="101"/>
    </row>
    <row r="319" spans="2:6">
      <c r="B319" s="18" t="s">
        <v>230</v>
      </c>
    </row>
    <row r="321" spans="2:5" ht="30.75" customHeight="1">
      <c r="B321" s="86" t="s">
        <v>231</v>
      </c>
      <c r="C321" s="91" t="s">
        <v>47</v>
      </c>
      <c r="D321" s="25" t="s">
        <v>48</v>
      </c>
      <c r="E321" s="25" t="s">
        <v>49</v>
      </c>
    </row>
    <row r="322" spans="2:5" ht="15">
      <c r="B322" s="26" t="s">
        <v>232</v>
      </c>
      <c r="C322" s="88">
        <v>992.37</v>
      </c>
      <c r="D322" s="88">
        <v>992.4</v>
      </c>
      <c r="E322" s="88">
        <v>0.03</v>
      </c>
    </row>
    <row r="323" spans="2:5" ht="15">
      <c r="B323" s="26" t="s">
        <v>233</v>
      </c>
      <c r="C323" s="88">
        <v>542.26</v>
      </c>
      <c r="D323" s="88">
        <v>542.26</v>
      </c>
      <c r="E323" s="88">
        <v>0</v>
      </c>
    </row>
    <row r="324" spans="2:5" ht="15">
      <c r="B324" s="26" t="s">
        <v>234</v>
      </c>
      <c r="C324" s="88">
        <v>1302756.9099999999</v>
      </c>
      <c r="D324" s="88">
        <v>49399.37</v>
      </c>
      <c r="E324" s="88">
        <v>-1253357.54</v>
      </c>
    </row>
    <row r="325" spans="2:5" ht="15">
      <c r="B325" s="26" t="s">
        <v>235</v>
      </c>
      <c r="C325" s="88">
        <v>0.22</v>
      </c>
      <c r="D325" s="88">
        <v>0.22</v>
      </c>
      <c r="E325" s="88">
        <v>0</v>
      </c>
    </row>
    <row r="326" spans="2:5" ht="15">
      <c r="B326" s="26" t="s">
        <v>236</v>
      </c>
      <c r="C326" s="88">
        <v>8968.56</v>
      </c>
      <c r="D326" s="88">
        <v>8968.7900000000009</v>
      </c>
      <c r="E326" s="88">
        <v>0.23</v>
      </c>
    </row>
    <row r="327" spans="2:5" ht="15">
      <c r="B327" s="26" t="s">
        <v>237</v>
      </c>
      <c r="C327" s="88">
        <v>7033.62</v>
      </c>
      <c r="D327" s="88">
        <v>7033.62</v>
      </c>
      <c r="E327" s="88">
        <v>0</v>
      </c>
    </row>
    <row r="328" spans="2:5" ht="15">
      <c r="B328" s="26" t="s">
        <v>238</v>
      </c>
      <c r="C328" s="88">
        <v>1133.26</v>
      </c>
      <c r="D328" s="88">
        <v>1133.29</v>
      </c>
      <c r="E328" s="88">
        <v>0.03</v>
      </c>
    </row>
    <row r="329" spans="2:5" ht="15">
      <c r="B329" s="26" t="s">
        <v>239</v>
      </c>
      <c r="C329" s="88">
        <v>0.04</v>
      </c>
      <c r="D329" s="88">
        <v>0.04</v>
      </c>
      <c r="E329" s="88">
        <v>0</v>
      </c>
    </row>
    <row r="330" spans="2:5" ht="15">
      <c r="B330" s="26" t="s">
        <v>240</v>
      </c>
      <c r="C330" s="102">
        <v>396839.79</v>
      </c>
      <c r="D330" s="88">
        <v>396839.79</v>
      </c>
      <c r="E330" s="88">
        <v>0</v>
      </c>
    </row>
    <row r="331" spans="2:5" ht="15">
      <c r="B331" s="26" t="s">
        <v>241</v>
      </c>
      <c r="C331" s="102">
        <v>47437.65</v>
      </c>
      <c r="D331" s="88">
        <v>9161.49</v>
      </c>
      <c r="E331" s="88">
        <v>-38276.160000000003</v>
      </c>
    </row>
    <row r="332" spans="2:5" ht="15">
      <c r="B332" s="26" t="s">
        <v>242</v>
      </c>
      <c r="C332" s="102">
        <v>807.51</v>
      </c>
      <c r="D332" s="88">
        <v>807.54</v>
      </c>
      <c r="E332" s="88">
        <v>0.03</v>
      </c>
    </row>
    <row r="333" spans="2:5" ht="15">
      <c r="B333" s="26" t="s">
        <v>243</v>
      </c>
      <c r="C333" s="102">
        <v>409782.88</v>
      </c>
      <c r="D333" s="88">
        <v>371750.93</v>
      </c>
      <c r="E333" s="88">
        <v>-38031.949999999997</v>
      </c>
    </row>
    <row r="334" spans="2:5" ht="15">
      <c r="B334" s="26" t="s">
        <v>244</v>
      </c>
      <c r="C334" s="102">
        <v>263862.68</v>
      </c>
      <c r="D334" s="88">
        <v>36.229999999999997</v>
      </c>
      <c r="E334" s="88">
        <v>-263826.45</v>
      </c>
    </row>
    <row r="335" spans="2:5" ht="15">
      <c r="B335" s="26" t="s">
        <v>245</v>
      </c>
      <c r="C335" s="102">
        <v>812986.92</v>
      </c>
      <c r="D335" s="88">
        <v>0</v>
      </c>
      <c r="E335" s="88">
        <v>-812986.92</v>
      </c>
    </row>
    <row r="336" spans="2:5" ht="15">
      <c r="B336" s="26" t="s">
        <v>246</v>
      </c>
      <c r="C336" s="102">
        <v>0</v>
      </c>
      <c r="D336" s="88">
        <v>5538950.3899999997</v>
      </c>
      <c r="E336" s="88">
        <v>5538950.3899999997</v>
      </c>
    </row>
    <row r="337" spans="2:7">
      <c r="B337" s="30"/>
      <c r="C337" s="32"/>
      <c r="D337" s="32"/>
      <c r="E337" s="32"/>
    </row>
    <row r="338" spans="2:7" ht="21.75" customHeight="1">
      <c r="C338" s="33">
        <f>SUM(C322:C337)</f>
        <v>3253144.67</v>
      </c>
      <c r="D338" s="33">
        <f t="shared" ref="D338:E338" si="0">SUM(D322:D337)</f>
        <v>6385616.3599999994</v>
      </c>
      <c r="E338" s="33">
        <f t="shared" si="0"/>
        <v>3132471.69</v>
      </c>
    </row>
    <row r="340" spans="2:7" ht="24" customHeight="1">
      <c r="B340" s="86" t="s">
        <v>247</v>
      </c>
      <c r="C340" s="91" t="s">
        <v>49</v>
      </c>
      <c r="D340" s="25" t="s">
        <v>248</v>
      </c>
      <c r="E340" s="16"/>
    </row>
    <row r="341" spans="2:7" ht="15">
      <c r="B341" s="35" t="s">
        <v>249</v>
      </c>
      <c r="C341" s="103">
        <v>0</v>
      </c>
      <c r="D341" s="28"/>
      <c r="E341" s="52"/>
    </row>
    <row r="342" spans="2:7" ht="15">
      <c r="B342" s="95" t="s">
        <v>250</v>
      </c>
      <c r="C342" s="88">
        <v>0</v>
      </c>
      <c r="D342" s="29"/>
      <c r="E342" s="52"/>
    </row>
    <row r="343" spans="2:7" ht="15">
      <c r="B343" s="95" t="s">
        <v>251</v>
      </c>
      <c r="C343" s="88">
        <v>0</v>
      </c>
      <c r="D343" s="29"/>
      <c r="E343" s="52"/>
    </row>
    <row r="344" spans="2:7" ht="15">
      <c r="B344" s="95" t="s">
        <v>252</v>
      </c>
      <c r="C344" s="88">
        <v>0</v>
      </c>
      <c r="D344" s="29"/>
      <c r="E344" s="52"/>
    </row>
    <row r="345" spans="2:7" ht="15">
      <c r="B345" s="95" t="s">
        <v>253</v>
      </c>
      <c r="C345" s="88">
        <v>0</v>
      </c>
      <c r="D345" s="29"/>
      <c r="E345" s="52"/>
    </row>
    <row r="346" spans="2:7">
      <c r="B346" s="30"/>
      <c r="C346" s="56"/>
      <c r="D346" s="32"/>
      <c r="E346" s="52"/>
      <c r="F346" s="16"/>
      <c r="G346" s="16"/>
    </row>
    <row r="347" spans="2:7" ht="18" customHeight="1">
      <c r="C347" s="33">
        <f>SUM(C341:C346)</f>
        <v>0</v>
      </c>
      <c r="D347" s="33"/>
      <c r="E347" s="16"/>
      <c r="F347" s="16"/>
      <c r="G347" s="16"/>
    </row>
    <row r="348" spans="2:7">
      <c r="F348" s="16"/>
      <c r="G348" s="16"/>
    </row>
    <row r="349" spans="2:7">
      <c r="B349" s="86" t="s">
        <v>254</v>
      </c>
      <c r="C349" s="91" t="s">
        <v>47</v>
      </c>
      <c r="D349" s="25" t="s">
        <v>48</v>
      </c>
      <c r="F349" s="16"/>
      <c r="G349" s="16"/>
    </row>
    <row r="350" spans="2:7" ht="15">
      <c r="B350" s="26" t="s">
        <v>255</v>
      </c>
      <c r="C350" s="104">
        <f>C351+C354</f>
        <v>12248686.889999999</v>
      </c>
      <c r="D350" s="104">
        <f>D351+D354</f>
        <v>0</v>
      </c>
      <c r="F350" s="16"/>
      <c r="G350" s="16"/>
    </row>
    <row r="351" spans="2:7" ht="15">
      <c r="B351" s="105" t="s">
        <v>256</v>
      </c>
      <c r="C351" s="106">
        <v>12248709.52</v>
      </c>
      <c r="D351" s="106">
        <f>SUM(D352:D353)</f>
        <v>0</v>
      </c>
      <c r="F351" s="16"/>
      <c r="G351" s="16"/>
    </row>
    <row r="352" spans="2:7" ht="15">
      <c r="B352" s="105" t="s">
        <v>257</v>
      </c>
      <c r="C352" s="107">
        <v>5595641.6900000004</v>
      </c>
      <c r="D352" s="107"/>
      <c r="F352" s="16"/>
      <c r="G352" s="16"/>
    </row>
    <row r="353" spans="2:7" ht="15">
      <c r="B353" s="105" t="s">
        <v>258</v>
      </c>
      <c r="C353" s="106">
        <v>6653067.8300000001</v>
      </c>
      <c r="D353" s="106">
        <v>0</v>
      </c>
      <c r="F353" s="16"/>
      <c r="G353" s="16"/>
    </row>
    <row r="354" spans="2:7" ht="15">
      <c r="B354" s="105" t="s">
        <v>259</v>
      </c>
      <c r="C354" s="106">
        <f>C355</f>
        <v>-22.63</v>
      </c>
      <c r="D354" s="106">
        <f>D355</f>
        <v>0</v>
      </c>
      <c r="F354" s="16"/>
      <c r="G354" s="16"/>
    </row>
    <row r="355" spans="2:7" ht="15">
      <c r="B355" s="108" t="s">
        <v>260</v>
      </c>
      <c r="C355" s="109">
        <v>-22.63</v>
      </c>
      <c r="D355" s="109">
        <v>0</v>
      </c>
      <c r="F355" s="16"/>
      <c r="G355" s="16"/>
    </row>
    <row r="356" spans="2:7">
      <c r="F356" s="16"/>
      <c r="G356" s="16"/>
    </row>
    <row r="357" spans="2:7">
      <c r="B357" s="18" t="s">
        <v>261</v>
      </c>
      <c r="F357" s="16"/>
      <c r="G357" s="16"/>
    </row>
    <row r="358" spans="2:7" ht="12" customHeight="1">
      <c r="B358" s="18" t="s">
        <v>262</v>
      </c>
      <c r="F358" s="16"/>
      <c r="G358" s="16"/>
    </row>
    <row r="359" spans="2:7">
      <c r="B359" s="110"/>
      <c r="C359" s="110"/>
      <c r="D359" s="110"/>
      <c r="E359" s="110"/>
      <c r="F359" s="16"/>
      <c r="G359" s="16"/>
    </row>
    <row r="360" spans="2:7">
      <c r="B360" s="111" t="s">
        <v>263</v>
      </c>
      <c r="C360" s="112"/>
      <c r="D360" s="112"/>
      <c r="E360" s="113"/>
      <c r="F360" s="16"/>
      <c r="G360" s="16"/>
    </row>
    <row r="361" spans="2:7">
      <c r="B361" s="114" t="s">
        <v>264</v>
      </c>
      <c r="C361" s="115"/>
      <c r="D361" s="115"/>
      <c r="E361" s="116"/>
      <c r="F361" s="16"/>
      <c r="G361" s="117"/>
    </row>
    <row r="362" spans="2:7">
      <c r="B362" s="118" t="s">
        <v>265</v>
      </c>
      <c r="C362" s="119"/>
      <c r="D362" s="119"/>
      <c r="E362" s="120"/>
      <c r="F362" s="16"/>
      <c r="G362" s="117"/>
    </row>
    <row r="363" spans="2:7">
      <c r="B363" s="121" t="s">
        <v>266</v>
      </c>
      <c r="C363" s="122"/>
      <c r="E363" s="123">
        <v>94771509.040000007</v>
      </c>
      <c r="F363" s="16"/>
      <c r="G363" s="117"/>
    </row>
    <row r="364" spans="2:7">
      <c r="B364" s="124"/>
      <c r="C364" s="124"/>
      <c r="D364" s="16"/>
      <c r="F364" s="16"/>
      <c r="G364" s="117"/>
    </row>
    <row r="365" spans="2:7">
      <c r="B365" s="125" t="s">
        <v>267</v>
      </c>
      <c r="C365" s="125"/>
      <c r="D365" s="126"/>
      <c r="E365" s="127">
        <f>SUM(D365:D370)</f>
        <v>0</v>
      </c>
      <c r="F365" s="16"/>
      <c r="G365" s="16"/>
    </row>
    <row r="366" spans="2:7">
      <c r="B366" s="128" t="s">
        <v>268</v>
      </c>
      <c r="C366" s="128"/>
      <c r="D366" s="129">
        <v>0</v>
      </c>
      <c r="E366" s="130"/>
      <c r="F366" s="16"/>
      <c r="G366" s="16"/>
    </row>
    <row r="367" spans="2:7">
      <c r="B367" s="128" t="s">
        <v>269</v>
      </c>
      <c r="C367" s="128"/>
      <c r="D367" s="129">
        <v>0</v>
      </c>
      <c r="E367" s="130"/>
      <c r="F367" s="16"/>
      <c r="G367" s="16"/>
    </row>
    <row r="368" spans="2:7">
      <c r="B368" s="128" t="s">
        <v>270</v>
      </c>
      <c r="C368" s="128"/>
      <c r="D368" s="129">
        <v>0</v>
      </c>
      <c r="E368" s="130"/>
      <c r="F368" s="16"/>
      <c r="G368" s="16"/>
    </row>
    <row r="369" spans="2:7" hidden="1">
      <c r="B369" s="128" t="s">
        <v>271</v>
      </c>
      <c r="C369" s="128"/>
      <c r="D369" s="129">
        <v>0</v>
      </c>
      <c r="E369" s="130"/>
      <c r="F369" s="16"/>
      <c r="G369" s="16"/>
    </row>
    <row r="370" spans="2:7" hidden="1">
      <c r="B370" s="131" t="s">
        <v>272</v>
      </c>
      <c r="C370" s="132"/>
      <c r="D370" s="129">
        <v>0</v>
      </c>
      <c r="E370" s="130"/>
      <c r="F370" s="16"/>
      <c r="G370" s="16"/>
    </row>
    <row r="371" spans="2:7">
      <c r="B371" s="124"/>
      <c r="C371" s="124"/>
      <c r="D371" s="133"/>
      <c r="E371" s="37"/>
      <c r="F371" s="16"/>
      <c r="G371" s="16"/>
    </row>
    <row r="372" spans="2:7">
      <c r="B372" s="125" t="s">
        <v>273</v>
      </c>
      <c r="C372" s="125"/>
      <c r="D372" s="126"/>
      <c r="E372" s="127">
        <f>SUM(D372:D376)</f>
        <v>9959424.9199999999</v>
      </c>
      <c r="F372" s="16"/>
      <c r="G372" s="16"/>
    </row>
    <row r="373" spans="2:7">
      <c r="B373" s="128" t="s">
        <v>274</v>
      </c>
      <c r="C373" s="128"/>
      <c r="D373" s="129">
        <v>0</v>
      </c>
      <c r="E373" s="130"/>
      <c r="F373" s="16"/>
      <c r="G373" s="16"/>
    </row>
    <row r="374" spans="2:7">
      <c r="B374" s="128" t="s">
        <v>275</v>
      </c>
      <c r="C374" s="128"/>
      <c r="D374" s="129">
        <v>0</v>
      </c>
      <c r="E374" s="130"/>
      <c r="F374" s="16"/>
      <c r="G374" s="16"/>
    </row>
    <row r="375" spans="2:7">
      <c r="B375" s="128" t="s">
        <v>276</v>
      </c>
      <c r="C375" s="128"/>
      <c r="D375" s="129">
        <v>0</v>
      </c>
      <c r="E375" s="130"/>
      <c r="F375" s="16"/>
      <c r="G375" s="16"/>
    </row>
    <row r="376" spans="2:7">
      <c r="B376" s="134" t="s">
        <v>277</v>
      </c>
      <c r="C376" s="135"/>
      <c r="D376" s="129">
        <v>9959424.9199999999</v>
      </c>
      <c r="E376" s="136"/>
      <c r="F376" s="16"/>
      <c r="G376" s="16"/>
    </row>
    <row r="377" spans="2:7">
      <c r="B377" s="124"/>
      <c r="C377" s="124"/>
      <c r="D377" s="37"/>
      <c r="E377" s="37"/>
      <c r="F377" s="16"/>
      <c r="G377" s="16"/>
    </row>
    <row r="378" spans="2:7">
      <c r="B378" s="137" t="s">
        <v>278</v>
      </c>
      <c r="C378" s="137"/>
      <c r="D378" s="37"/>
      <c r="E378" s="123">
        <f>+E363+E365-E372</f>
        <v>84812084.120000005</v>
      </c>
      <c r="F378" s="16"/>
      <c r="G378" s="117"/>
    </row>
    <row r="379" spans="2:7">
      <c r="B379" s="110"/>
      <c r="C379" s="110"/>
      <c r="D379" s="110"/>
      <c r="E379" s="110"/>
      <c r="F379" s="16"/>
      <c r="G379" s="16"/>
    </row>
    <row r="380" spans="2:7">
      <c r="B380" s="110"/>
      <c r="C380" s="110"/>
      <c r="D380" s="110"/>
      <c r="E380" s="110"/>
      <c r="F380" s="16"/>
      <c r="G380" s="16"/>
    </row>
    <row r="381" spans="2:7">
      <c r="B381" s="111" t="s">
        <v>279</v>
      </c>
      <c r="C381" s="112"/>
      <c r="D381" s="112"/>
      <c r="E381" s="113"/>
      <c r="F381" s="16"/>
      <c r="G381" s="16"/>
    </row>
    <row r="382" spans="2:7">
      <c r="B382" s="114" t="s">
        <v>264</v>
      </c>
      <c r="C382" s="115"/>
      <c r="D382" s="115"/>
      <c r="E382" s="116"/>
      <c r="F382" s="16"/>
      <c r="G382" s="16"/>
    </row>
    <row r="383" spans="2:7">
      <c r="B383" s="118" t="s">
        <v>265</v>
      </c>
      <c r="C383" s="119"/>
      <c r="D383" s="119"/>
      <c r="E383" s="120"/>
      <c r="F383" s="16"/>
      <c r="G383" s="16"/>
    </row>
    <row r="384" spans="2:7">
      <c r="B384" s="121" t="s">
        <v>280</v>
      </c>
      <c r="C384" s="122"/>
      <c r="D384" s="37"/>
      <c r="E384" s="123">
        <v>80653518.159999996</v>
      </c>
      <c r="F384" s="16"/>
      <c r="G384" s="16"/>
    </row>
    <row r="385" spans="2:8">
      <c r="B385" s="124"/>
      <c r="C385" s="124"/>
      <c r="D385" s="37"/>
      <c r="E385" s="37"/>
      <c r="F385" s="16"/>
      <c r="G385" s="16"/>
    </row>
    <row r="386" spans="2:8">
      <c r="B386" s="138" t="s">
        <v>281</v>
      </c>
      <c r="C386" s="138"/>
      <c r="D386" s="126"/>
      <c r="E386" s="139">
        <f>SUM(D386:D403)</f>
        <v>1883113.33</v>
      </c>
      <c r="F386" s="16"/>
      <c r="G386" s="16"/>
    </row>
    <row r="387" spans="2:8">
      <c r="B387" s="128" t="s">
        <v>282</v>
      </c>
      <c r="C387" s="128"/>
      <c r="D387" s="129">
        <v>1495961.52</v>
      </c>
      <c r="E387" s="140"/>
      <c r="F387" s="16"/>
      <c r="G387" s="16"/>
    </row>
    <row r="388" spans="2:8">
      <c r="B388" s="128" t="s">
        <v>283</v>
      </c>
      <c r="C388" s="128"/>
      <c r="D388" s="129">
        <v>12210</v>
      </c>
      <c r="E388" s="140"/>
      <c r="F388" s="16"/>
      <c r="G388" s="16"/>
    </row>
    <row r="389" spans="2:8">
      <c r="B389" s="128" t="s">
        <v>284</v>
      </c>
      <c r="C389" s="128"/>
      <c r="D389" s="129">
        <v>0</v>
      </c>
      <c r="E389" s="140"/>
      <c r="F389" s="16"/>
      <c r="G389" s="16"/>
    </row>
    <row r="390" spans="2:8">
      <c r="B390" s="128" t="s">
        <v>285</v>
      </c>
      <c r="C390" s="128"/>
      <c r="D390" s="129">
        <v>0</v>
      </c>
      <c r="E390" s="140"/>
      <c r="F390" s="16"/>
      <c r="G390" s="16"/>
    </row>
    <row r="391" spans="2:8">
      <c r="B391" s="128" t="s">
        <v>286</v>
      </c>
      <c r="C391" s="128"/>
      <c r="D391" s="129">
        <v>38773.81</v>
      </c>
      <c r="E391" s="140"/>
      <c r="F391" s="16"/>
      <c r="G391" s="117"/>
    </row>
    <row r="392" spans="2:8">
      <c r="B392" s="128" t="s">
        <v>287</v>
      </c>
      <c r="C392" s="128"/>
      <c r="D392" s="129">
        <v>0</v>
      </c>
      <c r="E392" s="140"/>
      <c r="F392" s="16"/>
      <c r="G392" s="16"/>
    </row>
    <row r="393" spans="2:8">
      <c r="B393" s="141" t="s">
        <v>288</v>
      </c>
      <c r="C393" s="142"/>
      <c r="D393" s="129">
        <v>0</v>
      </c>
      <c r="E393" s="140"/>
      <c r="F393" s="16"/>
      <c r="G393" s="117"/>
    </row>
    <row r="394" spans="2:8">
      <c r="B394" s="143" t="s">
        <v>289</v>
      </c>
      <c r="C394" s="144"/>
      <c r="D394" s="129">
        <v>0</v>
      </c>
      <c r="E394" s="140"/>
      <c r="F394" s="16"/>
      <c r="G394" s="16"/>
    </row>
    <row r="395" spans="2:8">
      <c r="B395" s="128" t="s">
        <v>290</v>
      </c>
      <c r="C395" s="128"/>
      <c r="D395" s="129">
        <v>336168</v>
      </c>
      <c r="E395" s="140"/>
      <c r="F395" s="16"/>
      <c r="G395" s="117"/>
    </row>
    <row r="396" spans="2:8">
      <c r="B396" s="128" t="s">
        <v>291</v>
      </c>
      <c r="C396" s="128"/>
      <c r="D396" s="129">
        <v>0</v>
      </c>
      <c r="E396" s="140"/>
      <c r="F396" s="16"/>
      <c r="G396" s="117"/>
    </row>
    <row r="397" spans="2:8">
      <c r="B397" s="128" t="s">
        <v>292</v>
      </c>
      <c r="C397" s="128"/>
      <c r="D397" s="129">
        <v>0</v>
      </c>
      <c r="E397" s="140"/>
      <c r="F397" s="16"/>
      <c r="G397" s="117"/>
      <c r="H397" s="145"/>
    </row>
    <row r="398" spans="2:8">
      <c r="B398" s="128" t="s">
        <v>293</v>
      </c>
      <c r="C398" s="128"/>
      <c r="D398" s="129">
        <v>0</v>
      </c>
      <c r="E398" s="140"/>
      <c r="F398" s="16"/>
      <c r="G398" s="117"/>
      <c r="H398" s="145"/>
    </row>
    <row r="399" spans="2:8">
      <c r="B399" s="128" t="s">
        <v>294</v>
      </c>
      <c r="C399" s="128"/>
      <c r="D399" s="129">
        <v>0</v>
      </c>
      <c r="E399" s="140"/>
      <c r="F399" s="16"/>
      <c r="G399" s="146"/>
    </row>
    <row r="400" spans="2:8">
      <c r="B400" s="128" t="s">
        <v>295</v>
      </c>
      <c r="C400" s="128"/>
      <c r="D400" s="129">
        <v>0</v>
      </c>
      <c r="E400" s="140"/>
      <c r="F400" s="16"/>
      <c r="G400" s="16"/>
    </row>
    <row r="401" spans="2:7">
      <c r="B401" s="128" t="s">
        <v>296</v>
      </c>
      <c r="C401" s="128"/>
      <c r="D401" s="129">
        <v>0</v>
      </c>
      <c r="E401" s="140"/>
      <c r="F401" s="16"/>
      <c r="G401" s="16"/>
    </row>
    <row r="402" spans="2:7" ht="12.75" customHeight="1">
      <c r="B402" s="128" t="s">
        <v>297</v>
      </c>
      <c r="C402" s="128"/>
      <c r="D402" s="129">
        <v>0</v>
      </c>
      <c r="E402" s="140"/>
      <c r="F402" s="16"/>
      <c r="G402" s="16"/>
    </row>
    <row r="403" spans="2:7">
      <c r="B403" s="147" t="s">
        <v>298</v>
      </c>
      <c r="C403" s="148"/>
      <c r="D403" s="129">
        <v>0</v>
      </c>
      <c r="E403" s="140"/>
      <c r="F403" s="16"/>
      <c r="G403" s="16"/>
    </row>
    <row r="404" spans="2:7">
      <c r="B404" s="124"/>
      <c r="C404" s="124"/>
      <c r="D404" s="37"/>
      <c r="E404" s="37"/>
      <c r="F404" s="16"/>
      <c r="G404" s="16"/>
    </row>
    <row r="405" spans="2:7">
      <c r="B405" s="138" t="s">
        <v>299</v>
      </c>
      <c r="C405" s="138"/>
      <c r="D405" s="126"/>
      <c r="E405" s="139">
        <f>SUM(D405:D412)</f>
        <v>12459965.609999999</v>
      </c>
      <c r="F405" s="16"/>
      <c r="G405" s="16"/>
    </row>
    <row r="406" spans="2:7">
      <c r="B406" s="128" t="s">
        <v>300</v>
      </c>
      <c r="C406" s="128"/>
      <c r="D406" s="129">
        <v>12248709.52</v>
      </c>
      <c r="E406" s="140"/>
      <c r="F406" s="16"/>
      <c r="G406" s="16"/>
    </row>
    <row r="407" spans="2:7">
      <c r="B407" s="128" t="s">
        <v>301</v>
      </c>
      <c r="C407" s="128"/>
      <c r="D407" s="129">
        <v>0</v>
      </c>
      <c r="E407" s="140"/>
      <c r="F407" s="16"/>
      <c r="G407" s="16"/>
    </row>
    <row r="408" spans="2:7">
      <c r="B408" s="128" t="s">
        <v>302</v>
      </c>
      <c r="C408" s="128"/>
      <c r="D408" s="129">
        <v>0</v>
      </c>
      <c r="E408" s="140"/>
      <c r="F408" s="16"/>
      <c r="G408" s="16"/>
    </row>
    <row r="409" spans="2:7">
      <c r="B409" s="128" t="s">
        <v>303</v>
      </c>
      <c r="C409" s="128"/>
      <c r="D409" s="129">
        <v>0</v>
      </c>
      <c r="E409" s="140"/>
      <c r="F409" s="16"/>
      <c r="G409" s="16"/>
    </row>
    <row r="410" spans="2:7">
      <c r="B410" s="128" t="s">
        <v>304</v>
      </c>
      <c r="C410" s="128"/>
      <c r="D410" s="129">
        <v>0</v>
      </c>
      <c r="E410" s="140"/>
      <c r="F410" s="16"/>
      <c r="G410" s="16"/>
    </row>
    <row r="411" spans="2:7">
      <c r="B411" s="128" t="s">
        <v>305</v>
      </c>
      <c r="C411" s="128"/>
      <c r="D411" s="129">
        <v>-22.63</v>
      </c>
      <c r="E411" s="140"/>
      <c r="F411" s="16"/>
      <c r="G411" s="16"/>
    </row>
    <row r="412" spans="2:7">
      <c r="B412" s="147" t="s">
        <v>306</v>
      </c>
      <c r="C412" s="148"/>
      <c r="D412" s="129">
        <v>211278.72</v>
      </c>
      <c r="E412" s="140"/>
      <c r="F412" s="16"/>
      <c r="G412" s="16"/>
    </row>
    <row r="413" spans="2:7">
      <c r="B413" s="124"/>
      <c r="C413" s="124"/>
      <c r="D413" s="37"/>
      <c r="E413" s="37"/>
      <c r="F413" s="16"/>
      <c r="G413" s="16"/>
    </row>
    <row r="414" spans="2:7">
      <c r="B414" s="149" t="s">
        <v>307</v>
      </c>
      <c r="D414" s="37"/>
      <c r="E414" s="123">
        <f>+E384-E386+E405</f>
        <v>91230370.439999998</v>
      </c>
      <c r="F414" s="117"/>
      <c r="G414" s="117"/>
    </row>
    <row r="415" spans="2:7">
      <c r="B415" s="2" t="s">
        <v>308</v>
      </c>
      <c r="D415" s="37"/>
      <c r="E415" s="37"/>
      <c r="F415" s="150"/>
      <c r="G415" s="16"/>
    </row>
    <row r="416" spans="2:7">
      <c r="F416" s="16"/>
      <c r="G416" s="16"/>
    </row>
    <row r="417" spans="2:7">
      <c r="F417" s="151"/>
      <c r="G417" s="16"/>
    </row>
    <row r="418" spans="2:7">
      <c r="F418" s="151"/>
      <c r="G418" s="16"/>
    </row>
    <row r="419" spans="2:7">
      <c r="F419" s="16"/>
      <c r="G419" s="16"/>
    </row>
    <row r="420" spans="2:7">
      <c r="B420" s="152" t="s">
        <v>309</v>
      </c>
      <c r="C420" s="152"/>
      <c r="D420" s="152"/>
      <c r="E420" s="152"/>
      <c r="F420" s="152"/>
      <c r="G420" s="16"/>
    </row>
    <row r="421" spans="2:7">
      <c r="B421" s="153"/>
      <c r="C421" s="153"/>
      <c r="D421" s="153"/>
      <c r="E421" s="153"/>
      <c r="F421" s="153"/>
      <c r="G421" s="16"/>
    </row>
    <row r="422" spans="2:7">
      <c r="B422" s="153"/>
      <c r="C422" s="153"/>
      <c r="D422" s="153"/>
      <c r="E422" s="153"/>
      <c r="F422" s="153"/>
      <c r="G422" s="16"/>
    </row>
    <row r="423" spans="2:7" ht="21" customHeight="1">
      <c r="B423" s="66" t="s">
        <v>310</v>
      </c>
      <c r="C423" s="67" t="s">
        <v>47</v>
      </c>
      <c r="D423" s="83" t="s">
        <v>48</v>
      </c>
      <c r="E423" s="83" t="s">
        <v>49</v>
      </c>
      <c r="F423" s="16"/>
      <c r="G423" s="16"/>
    </row>
    <row r="424" spans="2:7">
      <c r="B424" s="154" t="s">
        <v>35</v>
      </c>
      <c r="C424" s="155">
        <v>0</v>
      </c>
      <c r="D424" s="94"/>
      <c r="E424" s="94"/>
      <c r="F424" s="16"/>
      <c r="G424" s="16"/>
    </row>
    <row r="425" spans="2:7">
      <c r="B425" s="26"/>
      <c r="C425" s="156">
        <v>0</v>
      </c>
      <c r="D425" s="53"/>
      <c r="E425" s="53"/>
      <c r="F425" s="16"/>
      <c r="G425" s="16"/>
    </row>
    <row r="426" spans="2:7">
      <c r="B426" s="30"/>
      <c r="C426" s="157">
        <v>0</v>
      </c>
      <c r="D426" s="158">
        <v>0</v>
      </c>
      <c r="E426" s="158">
        <v>0</v>
      </c>
      <c r="F426" s="16"/>
      <c r="G426" s="16"/>
    </row>
    <row r="427" spans="2:7" ht="21" customHeight="1">
      <c r="C427" s="25">
        <f t="shared" ref="C427" si="1">SUM(C425:C426)</f>
        <v>0</v>
      </c>
      <c r="D427" s="25">
        <f t="shared" ref="D427:E427" si="2">SUM(D425:D426)</f>
        <v>0</v>
      </c>
      <c r="E427" s="25">
        <f t="shared" si="2"/>
        <v>0</v>
      </c>
      <c r="F427" s="16"/>
      <c r="G427" s="16"/>
    </row>
    <row r="428" spans="2:7">
      <c r="F428" s="16"/>
      <c r="G428" s="16"/>
    </row>
    <row r="429" spans="2:7">
      <c r="F429" s="16"/>
      <c r="G429" s="16"/>
    </row>
    <row r="430" spans="2:7">
      <c r="F430" s="16"/>
      <c r="G430" s="16"/>
    </row>
    <row r="431" spans="2:7">
      <c r="F431" s="16"/>
      <c r="G431" s="16"/>
    </row>
    <row r="432" spans="2:7">
      <c r="F432" s="16"/>
      <c r="G432" s="16"/>
    </row>
    <row r="433" ht="12.75" customHeight="1"/>
  </sheetData>
  <mergeCells count="63">
    <mergeCell ref="B412:C412"/>
    <mergeCell ref="B413:C413"/>
    <mergeCell ref="B420:F420"/>
    <mergeCell ref="B406:C406"/>
    <mergeCell ref="B407:C407"/>
    <mergeCell ref="B408:C408"/>
    <mergeCell ref="B409:C409"/>
    <mergeCell ref="B410:C410"/>
    <mergeCell ref="B411:C411"/>
    <mergeCell ref="B400:C400"/>
    <mergeCell ref="B401:C401"/>
    <mergeCell ref="B402:C402"/>
    <mergeCell ref="B403:C403"/>
    <mergeCell ref="B404:C404"/>
    <mergeCell ref="B405:C405"/>
    <mergeCell ref="B392:C392"/>
    <mergeCell ref="B395:C395"/>
    <mergeCell ref="B396:C396"/>
    <mergeCell ref="B397:C397"/>
    <mergeCell ref="B398:C398"/>
    <mergeCell ref="B399:C399"/>
    <mergeCell ref="B386:C386"/>
    <mergeCell ref="B387:C387"/>
    <mergeCell ref="B388:C388"/>
    <mergeCell ref="B389:C389"/>
    <mergeCell ref="B390:C390"/>
    <mergeCell ref="B391:C391"/>
    <mergeCell ref="B378:C378"/>
    <mergeCell ref="B381:E381"/>
    <mergeCell ref="B382:E382"/>
    <mergeCell ref="B383:E383"/>
    <mergeCell ref="B384:C384"/>
    <mergeCell ref="B385:C385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E360"/>
    <mergeCell ref="B361:E361"/>
    <mergeCell ref="B362:E362"/>
    <mergeCell ref="B363:C363"/>
    <mergeCell ref="B364:C364"/>
    <mergeCell ref="B365:C365"/>
    <mergeCell ref="D188:E188"/>
    <mergeCell ref="D193:E193"/>
    <mergeCell ref="D198:E198"/>
    <mergeCell ref="D213:E213"/>
    <mergeCell ref="D219:E219"/>
    <mergeCell ref="B317:F317"/>
    <mergeCell ref="A2:J2"/>
    <mergeCell ref="A3:J3"/>
    <mergeCell ref="A4:J4"/>
    <mergeCell ref="A9:J9"/>
    <mergeCell ref="D74:E74"/>
    <mergeCell ref="D182:E182"/>
  </mergeCells>
  <dataValidations count="4">
    <dataValidation allowBlank="1" showInputMessage="1" showErrorMessage="1" prompt="Especificar origen de dicho recurso: Federal, Estatal, Municipal, Particulares." sqref="D179 D185 D190"/>
    <dataValidation allowBlank="1" showInputMessage="1" showErrorMessage="1" prompt="Características cualitativas significativas que les impacten financieramente." sqref="D138:E138 E179 E185 E190"/>
    <dataValidation allowBlank="1" showInputMessage="1" showErrorMessage="1" prompt="Corresponde al número de la cuenta de acuerdo al Plan de Cuentas emitido por el CONAC (DOF 22/11/2010)." sqref="B138"/>
    <dataValidation allowBlank="1" showInputMessage="1" showErrorMessage="1" prompt="Saldo final del periodo que corresponde la cuenta pública presentada (mensual:  enero, febrero, marzo, etc.; trimestral: 1er, 2do, 3ro. o 4to.)." sqref="C138 C179 C185 C190"/>
  </dataValidations>
  <pageMargins left="0.11811023622047245" right="0.11811023622047245" top="0.74803149606299213" bottom="0.15748031496062992" header="0.31496062992125984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HP6475bFinanzas</dc:creator>
  <cp:lastModifiedBy>HP6475bFinanzas</cp:lastModifiedBy>
  <cp:lastPrinted>2018-04-30T16:58:36Z</cp:lastPrinted>
  <dcterms:created xsi:type="dcterms:W3CDTF">2018-04-30T16:54:39Z</dcterms:created>
  <dcterms:modified xsi:type="dcterms:W3CDTF">2018-04-30T16:59:57Z</dcterms:modified>
</cp:coreProperties>
</file>