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EAI!$A$1:$G$52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G38" i="1"/>
  <c r="G37" i="1" s="1"/>
  <c r="D38" i="1"/>
  <c r="D37" i="1" s="1"/>
  <c r="F37" i="1"/>
  <c r="E37" i="1"/>
  <c r="C37" i="1"/>
  <c r="B37" i="1"/>
  <c r="F35" i="1"/>
  <c r="G35" i="1" s="1"/>
  <c r="E35" i="1"/>
  <c r="C35" i="1"/>
  <c r="D35" i="1" s="1"/>
  <c r="C34" i="1"/>
  <c r="C40" i="1" s="1"/>
  <c r="G33" i="1"/>
  <c r="D33" i="1"/>
  <c r="G32" i="1"/>
  <c r="D32" i="1"/>
  <c r="B31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D21" i="1" s="1"/>
  <c r="G22" i="1"/>
  <c r="D22" i="1"/>
  <c r="G21" i="1"/>
  <c r="F21" i="1"/>
  <c r="E21" i="1"/>
  <c r="C21" i="1"/>
  <c r="B21" i="1"/>
  <c r="E16" i="1"/>
  <c r="B16" i="1"/>
  <c r="G14" i="1"/>
  <c r="D14" i="1"/>
  <c r="G13" i="1"/>
  <c r="F13" i="1"/>
  <c r="D13" i="1"/>
  <c r="G12" i="1"/>
  <c r="D12" i="1"/>
  <c r="F11" i="1"/>
  <c r="F34" i="1" s="1"/>
  <c r="E11" i="1"/>
  <c r="E34" i="1" s="1"/>
  <c r="D11" i="1"/>
  <c r="C11" i="1"/>
  <c r="C16" i="1" s="1"/>
  <c r="G10" i="1"/>
  <c r="D10" i="1"/>
  <c r="G9" i="1"/>
  <c r="D9" i="1"/>
  <c r="G8" i="1"/>
  <c r="D8" i="1"/>
  <c r="G7" i="1"/>
  <c r="D7" i="1"/>
  <c r="G6" i="1"/>
  <c r="D6" i="1"/>
  <c r="G5" i="1"/>
  <c r="D5" i="1"/>
  <c r="D16" i="1" s="1"/>
  <c r="E40" i="1" l="1"/>
  <c r="E31" i="1"/>
  <c r="G34" i="1"/>
  <c r="G31" i="1" s="1"/>
  <c r="F40" i="1"/>
  <c r="F31" i="1"/>
  <c r="G16" i="1"/>
  <c r="G17" i="1" s="1"/>
  <c r="G11" i="1"/>
  <c r="F16" i="1"/>
  <c r="D34" i="1"/>
  <c r="C31" i="1"/>
  <c r="D40" i="1" l="1"/>
  <c r="D31" i="1"/>
  <c r="G40" i="1"/>
  <c r="G41" i="1" s="1"/>
</calcChain>
</file>

<file path=xl/sharedStrings.xml><?xml version="1.0" encoding="utf-8"?>
<sst xmlns="http://schemas.openxmlformats.org/spreadsheetml/2006/main" count="67" uniqueCount="44">
  <si>
    <t xml:space="preserve">
Fideicomiso de Borderia e Infraestructura Rural para el Estado de Guanajuato  &lt;&lt;FIBIR&gt;&gt;
Estado Analítico de Ingresos
Del 01 de Enero al 31 de Marzo de 2024                                                                                                                                                                                                    </t>
  </si>
  <si>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</si>
  <si>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</si>
  <si>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</si>
  <si>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</si>
  <si>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</si>
  <si>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</si>
  <si>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</si>
  <si>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</si>
  <si>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</si>
  <si>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</si>
  <si>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</si>
  <si>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</si>
  <si>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</si>
  <si>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</si>
  <si>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</si>
  <si>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</si>
  <si>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</si>
  <si>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</si>
  <si>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</si>
  <si>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</si>
  <si>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</si>
  <si>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</si>
  <si>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</si>
  <si>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</si>
  <si>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</si>
  <si>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</si>
  <si>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</si>
  <si>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</si>
  <si>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</si>
  <si>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</si>
  <si>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</si>
  <si>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</si>
  <si>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</si>
  <si>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</si>
  <si>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</si>
  <si>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</si>
  <si>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</si>
  <si>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</si>
  <si>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emisor.</t>
  </si>
  <si>
    <t xml:space="preserve">Ing. Paulo Bañuelos Rosales                           </t>
  </si>
  <si>
    <t>Juan Lara Centeno</t>
  </si>
  <si>
    <t>Presidente del Comité Técnico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</si>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</sst>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5" fillId="0" borderId="0"/>
    <xf numFmtId="0" fontId="10" fillId="0" borderId="0"/>
  </cellStyleXfs>
  <cellXfs count="63">
    <xf numFmtId="0" fontId="0" fillId="0" borderId="0" xfId="0"/>
    <xf numFmtId="0" fontId="3" fillId="0" borderId="0" xfId="2" applyFont="1" applyAlignment="1" applyProtection="1">
      <alignment vertical="top"/>
      <protection locked="0"/>
    </xf>
    <xf numFmtId="0" fontId="2" fillId="2" borderId="4" xfId="2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  <protection locked="0"/>
    </xf>
    <xf numFmtId="0" fontId="2" fillId="2" borderId="5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0" borderId="0" xfId="2" applyFont="1" applyAlignment="1" applyProtection="1">
      <alignment horizontal="center" vertical="top"/>
      <protection locked="0"/>
    </xf>
    <xf numFmtId="0" fontId="2" fillId="2" borderId="7" xfId="2" applyFont="1" applyFill="1" applyBorder="1" applyAlignment="1">
      <alignment horizontal="center" vertical="center"/>
    </xf>
    <xf numFmtId="0" fontId="2" fillId="2" borderId="3" xfId="2" quotePrefix="1" applyFont="1" applyFill="1" applyBorder="1" applyAlignment="1">
      <alignment horizontal="center" vertical="center" wrapText="1"/>
    </xf>
    <xf numFmtId="0" fontId="2" fillId="2" borderId="6" xfId="2" quotePrefix="1" applyFont="1" applyFill="1" applyBorder="1" applyAlignment="1">
      <alignment horizontal="center" vertical="center" wrapText="1"/>
    </xf>
    <xf numFmtId="0" fontId="3" fillId="0" borderId="0" xfId="2" applyFont="1" applyAlignment="1" applyProtection="1">
      <alignment horizontal="left" vertical="top" wrapText="1" indent="1"/>
      <protection locked="0"/>
    </xf>
    <xf numFmtId="165" fontId="3" fillId="0" borderId="4" xfId="1" applyNumberFormat="1" applyFont="1" applyBorder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 wrapText="1" indent="1"/>
      <protection locked="0"/>
    </xf>
    <xf numFmtId="165" fontId="3" fillId="0" borderId="5" xfId="1" applyNumberFormat="1" applyFont="1" applyBorder="1" applyAlignment="1" applyProtection="1">
      <alignment vertical="top"/>
      <protection locked="0"/>
    </xf>
    <xf numFmtId="165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5" xfId="2" applyNumberFormat="1" applyFont="1" applyFill="1" applyBorder="1" applyAlignment="1" applyProtection="1">
      <alignment vertical="top"/>
      <protection locked="0"/>
    </xf>
    <xf numFmtId="165" fontId="3" fillId="0" borderId="7" xfId="1" applyNumberFormat="1" applyFont="1" applyBorder="1" applyAlignment="1" applyProtection="1">
      <alignment vertical="top"/>
      <protection locked="0"/>
    </xf>
    <xf numFmtId="0" fontId="2" fillId="0" borderId="2" xfId="2" applyFont="1" applyBorder="1" applyAlignment="1" applyProtection="1">
      <alignment horizontal="left" vertical="top" indent="3"/>
      <protection locked="0"/>
    </xf>
    <xf numFmtId="165" fontId="6" fillId="0" borderId="6" xfId="1" applyNumberFormat="1" applyFont="1" applyBorder="1" applyAlignment="1" applyProtection="1">
      <alignment vertical="top"/>
      <protection locked="0"/>
    </xf>
    <xf numFmtId="165" fontId="6" fillId="0" borderId="2" xfId="1" applyNumberFormat="1" applyFont="1" applyBorder="1" applyAlignment="1" applyProtection="1">
      <alignment vertical="top"/>
      <protection locked="0"/>
    </xf>
    <xf numFmtId="165" fontId="6" fillId="0" borderId="4" xfId="1" applyNumberFormat="1" applyFont="1" applyBorder="1" applyAlignment="1" applyProtection="1">
      <alignment vertical="top"/>
      <protection locked="0"/>
    </xf>
    <xf numFmtId="0" fontId="6" fillId="0" borderId="8" xfId="2" applyFont="1" applyBorder="1" applyAlignment="1" applyProtection="1">
      <alignment vertical="top"/>
      <protection locked="0"/>
    </xf>
    <xf numFmtId="165" fontId="6" fillId="0" borderId="8" xfId="1" applyNumberFormat="1" applyFont="1" applyBorder="1" applyAlignment="1" applyProtection="1">
      <alignment vertical="top"/>
      <protection locked="0"/>
    </xf>
    <xf numFmtId="165" fontId="6" fillId="0" borderId="9" xfId="1" applyNumberFormat="1" applyFont="1" applyBorder="1" applyAlignment="1" applyProtection="1">
      <alignment vertical="top"/>
      <protection locked="0"/>
    </xf>
    <xf numFmtId="165" fontId="2" fillId="0" borderId="1" xfId="1" applyNumberFormat="1" applyFont="1" applyBorder="1" applyAlignment="1" applyProtection="1">
      <alignment vertical="top"/>
      <protection locked="0"/>
    </xf>
    <xf numFmtId="165" fontId="2" fillId="0" borderId="2" xfId="1" applyNumberFormat="1" applyFont="1" applyBorder="1" applyAlignment="1" applyProtection="1">
      <alignment vertical="top"/>
      <protection locked="0"/>
    </xf>
    <xf numFmtId="165" fontId="6" fillId="0" borderId="7" xfId="1" applyNumberFormat="1" applyFont="1" applyBorder="1" applyAlignment="1" applyProtection="1">
      <alignment vertical="top"/>
      <protection locked="0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left" vertical="top"/>
    </xf>
    <xf numFmtId="165" fontId="2" fillId="0" borderId="4" xfId="1" applyNumberFormat="1" applyFont="1" applyBorder="1" applyAlignment="1" applyProtection="1">
      <alignment vertical="top"/>
      <protection locked="0"/>
    </xf>
    <xf numFmtId="0" fontId="6" fillId="0" borderId="0" xfId="2" applyFont="1" applyAlignment="1">
      <alignment horizontal="left" vertical="top" wrapText="1" indent="1"/>
    </xf>
    <xf numFmtId="165" fontId="6" fillId="0" borderId="5" xfId="1" applyNumberFormat="1" applyFont="1" applyBorder="1" applyAlignment="1" applyProtection="1">
      <alignment vertical="top"/>
      <protection locked="0"/>
    </xf>
    <xf numFmtId="0" fontId="2" fillId="0" borderId="10" xfId="2" applyFont="1" applyBorder="1" applyAlignment="1">
      <alignment horizontal="left" vertical="top" wrapText="1"/>
    </xf>
    <xf numFmtId="165" fontId="2" fillId="0" borderId="5" xfId="1" applyNumberFormat="1" applyFont="1" applyBorder="1" applyAlignment="1" applyProtection="1">
      <alignment vertical="top"/>
      <protection locked="0"/>
    </xf>
    <xf numFmtId="165" fontId="6" fillId="0" borderId="5" xfId="1" applyNumberFormat="1" applyFont="1" applyFill="1" applyBorder="1" applyAlignment="1" applyProtection="1">
      <alignment vertical="top"/>
      <protection locked="0"/>
    </xf>
    <xf numFmtId="0" fontId="6" fillId="0" borderId="0" xfId="2" applyFont="1" applyAlignment="1">
      <alignment horizontal="left" vertical="top" wrapText="1"/>
    </xf>
    <xf numFmtId="0" fontId="2" fillId="0" borderId="10" xfId="2" applyFont="1" applyBorder="1" applyAlignment="1">
      <alignment vertical="top"/>
    </xf>
    <xf numFmtId="0" fontId="2" fillId="0" borderId="2" xfId="2" applyFont="1" applyBorder="1" applyAlignment="1">
      <alignment horizontal="center" vertical="top" wrapText="1"/>
    </xf>
    <xf numFmtId="165" fontId="2" fillId="0" borderId="3" xfId="1" applyNumberFormat="1" applyFont="1" applyBorder="1" applyAlignment="1" applyProtection="1">
      <alignment vertical="top"/>
      <protection locked="0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3" applyFont="1" applyFill="1" applyAlignment="1" applyProtection="1">
      <alignment horizontal="center" vertical="top" wrapText="1"/>
      <protection locked="0"/>
    </xf>
    <xf numFmtId="0" fontId="11" fillId="0" borderId="0" xfId="4" applyFont="1" applyFill="1"/>
    <xf numFmtId="0" fontId="3" fillId="0" borderId="0" xfId="3" applyFont="1" applyFill="1" applyAlignment="1" applyProtection="1">
      <alignment vertical="top" wrapText="1"/>
      <protection locked="0"/>
    </xf>
    <xf numFmtId="0" fontId="11" fillId="0" borderId="0" xfId="4" applyFont="1" applyFill="1" applyAlignment="1">
      <alignment horizontal="center" vertical="top"/>
    </xf>
    <xf numFmtId="0" fontId="3" fillId="0" borderId="0" xfId="3" applyFont="1" applyFill="1" applyAlignment="1" applyProtection="1">
      <alignment horizontal="center"/>
      <protection locked="0"/>
    </xf>
    <xf numFmtId="0" fontId="3" fillId="0" borderId="0" xfId="3" applyFont="1" applyFill="1" applyProtection="1"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horizontal="left" vertical="top" wrapText="1"/>
      <protection locked="0"/>
    </xf>
    <xf numFmtId="0" fontId="3" fillId="0" borderId="0" xfId="3" applyFont="1" applyFill="1" applyAlignment="1" applyProtection="1">
      <alignment horizontal="center" vertical="top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center" vertical="center"/>
      <protection locked="0"/>
    </xf>
    <xf numFmtId="0" fontId="2" fillId="2" borderId="2" xfId="2" applyFont="1" applyFill="1" applyBorder="1" applyAlignment="1" applyProtection="1">
      <alignment horizontal="center" vertical="center"/>
      <protection locked="0"/>
    </xf>
    <xf numFmtId="0" fontId="2" fillId="2" borderId="3" xfId="2" applyFont="1" applyFill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3" fillId="0" borderId="0" xfId="2" applyFont="1" applyAlignment="1" applyProtection="1">
      <alignment vertical="top" wrapText="1"/>
      <protection locked="0"/>
    </xf>
  </cellXfs>
  <cellStyles count="5">
    <cellStyle name="Millares" xfId="1" builtinId="3"/>
    <cellStyle name="Normal" xfId="0" builtinId="0"/>
    <cellStyle name="Normal 2 24" xfId="2"/>
    <cellStyle name="Normal 2 3 4" xfId="4"/>
    <cellStyle name="Normal 2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-0.249977111117893"/>
    <pageSetUpPr fitToPage="1"/>
  </sheetPr>
  <dimension ref="A1:G65"/>
  <sheetViews>
    <sheetView showGridLines="0" tabSelected="1" topLeftCell="A28" zoomScaleNormal="100" workbookViewId="0">
      <selection activeCell="A46" sqref="A46:G46"/>
    </sheetView>
  </sheetViews>
  <sheetFormatPr baseColWidth="10" defaultColWidth="10.28515625" defaultRowHeight="12.75" x14ac:dyDescent="0.25"/>
  <cols>
    <col min="1" max="1" width="69" style="1" customWidth="1"/>
    <col min="2" max="2" width="15.28515625" style="1" customWidth="1"/>
    <col min="3" max="3" width="17" style="1" customWidth="1"/>
    <col min="4" max="5" width="15.28515625" style="1" customWidth="1"/>
    <col min="6" max="6" width="16.140625" style="1" customWidth="1"/>
    <col min="7" max="7" width="15.28515625" style="1" customWidth="1"/>
    <col min="8" max="16384" width="10.28515625" style="1"/>
  </cols>
  <sheetData>
    <row r="1" spans="1:7" ht="66.75" customHeight="1" x14ac:dyDescent="0.25">
      <c r="A1" s="54" t="s">
        <v>0</v>
      </c>
      <c r="B1" s="55"/>
      <c r="C1" s="55"/>
      <c r="D1" s="55"/>
      <c r="E1" s="55"/>
      <c r="F1" s="55"/>
      <c r="G1" s="56"/>
    </row>
    <row r="2" spans="1:7" s="3" customFormat="1" x14ac:dyDescent="0.25">
      <c r="A2" s="2"/>
      <c r="B2" s="57" t="s">
        <v>1</v>
      </c>
      <c r="C2" s="58"/>
      <c r="D2" s="58"/>
      <c r="E2" s="58"/>
      <c r="F2" s="59"/>
      <c r="G2" s="60" t="s">
        <v>2</v>
      </c>
    </row>
    <row r="3" spans="1:7" s="8" customFormat="1" ht="24.95" customHeigh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1"/>
    </row>
    <row r="4" spans="1:7" s="8" customFormat="1" x14ac:dyDescent="0.25">
      <c r="A4" s="9"/>
      <c r="B4" s="10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</row>
    <row r="5" spans="1:7" x14ac:dyDescent="0.25">
      <c r="A5" s="12" t="s">
        <v>15</v>
      </c>
      <c r="B5" s="13">
        <v>0</v>
      </c>
      <c r="C5" s="13">
        <v>0</v>
      </c>
      <c r="D5" s="13">
        <f>+B5+C5</f>
        <v>0</v>
      </c>
      <c r="E5" s="13">
        <v>0</v>
      </c>
      <c r="F5" s="13">
        <v>0</v>
      </c>
      <c r="G5" s="13">
        <f>+F5-B5</f>
        <v>0</v>
      </c>
    </row>
    <row r="6" spans="1:7" x14ac:dyDescent="0.25">
      <c r="A6" s="14" t="s">
        <v>16</v>
      </c>
      <c r="B6" s="15">
        <v>0</v>
      </c>
      <c r="C6" s="15">
        <v>0</v>
      </c>
      <c r="D6" s="15">
        <f t="shared" ref="D6:D14" si="0">+B6+C6</f>
        <v>0</v>
      </c>
      <c r="E6" s="15">
        <v>0</v>
      </c>
      <c r="F6" s="15">
        <v>0</v>
      </c>
      <c r="G6" s="15">
        <f t="shared" ref="G6:G14" si="1">+F6-B6</f>
        <v>0</v>
      </c>
    </row>
    <row r="7" spans="1:7" x14ac:dyDescent="0.25">
      <c r="A7" s="12" t="s">
        <v>17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</row>
    <row r="8" spans="1:7" x14ac:dyDescent="0.25">
      <c r="A8" s="12" t="s">
        <v>18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x14ac:dyDescent="0.25">
      <c r="A9" s="12" t="s">
        <v>19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5">
      <c r="A10" s="14" t="s">
        <v>20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5">
      <c r="A11" s="12" t="s">
        <v>21</v>
      </c>
      <c r="B11" s="16">
        <v>250000</v>
      </c>
      <c r="C11" s="17">
        <f>6535530.86+42102.99</f>
        <v>6577633.8500000006</v>
      </c>
      <c r="D11" s="15">
        <f t="shared" si="0"/>
        <v>6827633.8500000006</v>
      </c>
      <c r="E11" s="17">
        <f>45777.65+39605.18+42102.99</f>
        <v>127485.82</v>
      </c>
      <c r="F11" s="16">
        <f>+E11</f>
        <v>127485.82</v>
      </c>
      <c r="G11" s="15">
        <f t="shared" si="1"/>
        <v>-122514.18</v>
      </c>
    </row>
    <row r="12" spans="1:7" ht="25.5" x14ac:dyDescent="0.25">
      <c r="A12" s="12" t="s">
        <v>22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ht="25.5" x14ac:dyDescent="0.25">
      <c r="A13" s="12" t="s">
        <v>23</v>
      </c>
      <c r="B13" s="15">
        <v>0</v>
      </c>
      <c r="C13" s="15">
        <v>12295693.939999999</v>
      </c>
      <c r="D13" s="15">
        <f t="shared" si="0"/>
        <v>12295693.939999999</v>
      </c>
      <c r="E13" s="15">
        <v>3688708.18</v>
      </c>
      <c r="F13" s="15">
        <f>+E13</f>
        <v>3688708.18</v>
      </c>
      <c r="G13" s="15">
        <f t="shared" si="1"/>
        <v>3688708.18</v>
      </c>
    </row>
    <row r="14" spans="1:7" x14ac:dyDescent="0.25">
      <c r="A14" s="12" t="s">
        <v>24</v>
      </c>
      <c r="B14" s="15">
        <v>0</v>
      </c>
      <c r="C14" s="15">
        <v>0</v>
      </c>
      <c r="D14" s="15">
        <f t="shared" si="0"/>
        <v>0</v>
      </c>
      <c r="E14" s="15">
        <v>0</v>
      </c>
      <c r="F14" s="15">
        <v>0</v>
      </c>
      <c r="G14" s="15">
        <f t="shared" si="1"/>
        <v>0</v>
      </c>
    </row>
    <row r="15" spans="1:7" x14ac:dyDescent="0.25">
      <c r="B15" s="18"/>
      <c r="C15" s="18"/>
      <c r="D15" s="18"/>
      <c r="E15" s="18"/>
      <c r="F15" s="18"/>
      <c r="G15" s="18"/>
    </row>
    <row r="16" spans="1:7" x14ac:dyDescent="0.25">
      <c r="A16" s="19" t="s">
        <v>25</v>
      </c>
      <c r="B16" s="20">
        <f>SUM(B5:B14)</f>
        <v>250000</v>
      </c>
      <c r="C16" s="20">
        <f t="shared" ref="C16:G16" si="2">SUM(C5:C14)</f>
        <v>18873327.789999999</v>
      </c>
      <c r="D16" s="20">
        <f t="shared" si="2"/>
        <v>19123327.789999999</v>
      </c>
      <c r="E16" s="20">
        <f t="shared" si="2"/>
        <v>3816194</v>
      </c>
      <c r="F16" s="21">
        <f t="shared" si="2"/>
        <v>3816194</v>
      </c>
      <c r="G16" s="22">
        <f t="shared" si="2"/>
        <v>3566194</v>
      </c>
    </row>
    <row r="17" spans="1:7" x14ac:dyDescent="0.25">
      <c r="A17" s="23"/>
      <c r="B17" s="24"/>
      <c r="C17" s="24"/>
      <c r="D17" s="25"/>
      <c r="E17" s="26" t="s">
        <v>26</v>
      </c>
      <c r="F17" s="27"/>
      <c r="G17" s="28">
        <f>IF(G16&gt;0,G16,0)</f>
        <v>3566194</v>
      </c>
    </row>
    <row r="18" spans="1:7" ht="10.5" customHeight="1" x14ac:dyDescent="0.25">
      <c r="A18" s="29"/>
      <c r="B18" s="57" t="s">
        <v>1</v>
      </c>
      <c r="C18" s="58"/>
      <c r="D18" s="58"/>
      <c r="E18" s="58"/>
      <c r="F18" s="59"/>
      <c r="G18" s="60" t="s">
        <v>2</v>
      </c>
    </row>
    <row r="19" spans="1:7" ht="25.5" x14ac:dyDescent="0.25">
      <c r="A19" s="30" t="s">
        <v>27</v>
      </c>
      <c r="B19" s="5" t="s">
        <v>4</v>
      </c>
      <c r="C19" s="6" t="s">
        <v>5</v>
      </c>
      <c r="D19" s="6" t="s">
        <v>6</v>
      </c>
      <c r="E19" s="6" t="s">
        <v>7</v>
      </c>
      <c r="F19" s="7" t="s">
        <v>8</v>
      </c>
      <c r="G19" s="61"/>
    </row>
    <row r="20" spans="1:7" x14ac:dyDescent="0.25">
      <c r="A20" s="31"/>
      <c r="B20" s="10" t="s">
        <v>9</v>
      </c>
      <c r="C20" s="11" t="s">
        <v>10</v>
      </c>
      <c r="D20" s="11" t="s">
        <v>11</v>
      </c>
      <c r="E20" s="11" t="s">
        <v>12</v>
      </c>
      <c r="F20" s="11" t="s">
        <v>13</v>
      </c>
      <c r="G20" s="11" t="s">
        <v>14</v>
      </c>
    </row>
    <row r="21" spans="1:7" x14ac:dyDescent="0.25">
      <c r="A21" s="32" t="s">
        <v>28</v>
      </c>
      <c r="B21" s="33">
        <f>SUM(B22:B29)</f>
        <v>0</v>
      </c>
      <c r="C21" s="33">
        <f t="shared" ref="C21:G21" si="3">SUM(C22:C29)</f>
        <v>0</v>
      </c>
      <c r="D21" s="33">
        <f t="shared" si="3"/>
        <v>0</v>
      </c>
      <c r="E21" s="33">
        <f t="shared" si="3"/>
        <v>0</v>
      </c>
      <c r="F21" s="33">
        <f t="shared" si="3"/>
        <v>0</v>
      </c>
      <c r="G21" s="33">
        <f t="shared" si="3"/>
        <v>0</v>
      </c>
    </row>
    <row r="22" spans="1:7" x14ac:dyDescent="0.25">
      <c r="A22" s="34" t="s">
        <v>15</v>
      </c>
      <c r="B22" s="35">
        <v>0</v>
      </c>
      <c r="C22" s="35">
        <v>0</v>
      </c>
      <c r="D22" s="35">
        <f>+B22+C22</f>
        <v>0</v>
      </c>
      <c r="E22" s="35">
        <v>0</v>
      </c>
      <c r="F22" s="35">
        <v>0</v>
      </c>
      <c r="G22" s="35">
        <f>+F22-B22</f>
        <v>0</v>
      </c>
    </row>
    <row r="23" spans="1:7" x14ac:dyDescent="0.25">
      <c r="A23" s="34" t="s">
        <v>16</v>
      </c>
      <c r="B23" s="35">
        <v>0</v>
      </c>
      <c r="C23" s="35">
        <v>0</v>
      </c>
      <c r="D23" s="35">
        <f t="shared" ref="D23:D29" si="4">+B23+C23</f>
        <v>0</v>
      </c>
      <c r="E23" s="35">
        <v>0</v>
      </c>
      <c r="F23" s="35">
        <v>0</v>
      </c>
      <c r="G23" s="35">
        <f t="shared" ref="G23:G29" si="5">+F23-B23</f>
        <v>0</v>
      </c>
    </row>
    <row r="24" spans="1:7" x14ac:dyDescent="0.25">
      <c r="A24" s="34" t="s">
        <v>17</v>
      </c>
      <c r="B24" s="35">
        <v>0</v>
      </c>
      <c r="C24" s="35">
        <v>0</v>
      </c>
      <c r="D24" s="35">
        <f t="shared" si="4"/>
        <v>0</v>
      </c>
      <c r="E24" s="35">
        <v>0</v>
      </c>
      <c r="F24" s="35">
        <v>0</v>
      </c>
      <c r="G24" s="35">
        <f t="shared" si="5"/>
        <v>0</v>
      </c>
    </row>
    <row r="25" spans="1:7" x14ac:dyDescent="0.25">
      <c r="A25" s="34" t="s">
        <v>18</v>
      </c>
      <c r="B25" s="35">
        <v>0</v>
      </c>
      <c r="C25" s="35">
        <v>0</v>
      </c>
      <c r="D25" s="35">
        <f t="shared" si="4"/>
        <v>0</v>
      </c>
      <c r="E25" s="35">
        <v>0</v>
      </c>
      <c r="F25" s="35">
        <v>0</v>
      </c>
      <c r="G25" s="35">
        <f t="shared" si="5"/>
        <v>0</v>
      </c>
    </row>
    <row r="26" spans="1:7" ht="14.25" x14ac:dyDescent="0.25">
      <c r="A26" s="34" t="s">
        <v>29</v>
      </c>
      <c r="B26" s="35">
        <v>0</v>
      </c>
      <c r="C26" s="35">
        <v>0</v>
      </c>
      <c r="D26" s="35">
        <f t="shared" si="4"/>
        <v>0</v>
      </c>
      <c r="E26" s="35">
        <v>0</v>
      </c>
      <c r="F26" s="35">
        <v>0</v>
      </c>
      <c r="G26" s="35">
        <f t="shared" si="5"/>
        <v>0</v>
      </c>
    </row>
    <row r="27" spans="1:7" ht="14.25" x14ac:dyDescent="0.25">
      <c r="A27" s="34" t="s">
        <v>30</v>
      </c>
      <c r="B27" s="35">
        <v>0</v>
      </c>
      <c r="C27" s="35">
        <v>0</v>
      </c>
      <c r="D27" s="35">
        <f t="shared" si="4"/>
        <v>0</v>
      </c>
      <c r="E27" s="35">
        <v>0</v>
      </c>
      <c r="F27" s="35">
        <v>0</v>
      </c>
      <c r="G27" s="35">
        <f t="shared" si="5"/>
        <v>0</v>
      </c>
    </row>
    <row r="28" spans="1:7" ht="25.5" x14ac:dyDescent="0.25">
      <c r="A28" s="34" t="s">
        <v>31</v>
      </c>
      <c r="B28" s="35">
        <v>0</v>
      </c>
      <c r="C28" s="35">
        <v>0</v>
      </c>
      <c r="D28" s="35">
        <f t="shared" si="4"/>
        <v>0</v>
      </c>
      <c r="E28" s="35">
        <v>0</v>
      </c>
      <c r="F28" s="35">
        <v>0</v>
      </c>
      <c r="G28" s="35">
        <f t="shared" si="5"/>
        <v>0</v>
      </c>
    </row>
    <row r="29" spans="1:7" ht="25.5" x14ac:dyDescent="0.25">
      <c r="A29" s="34" t="s">
        <v>23</v>
      </c>
      <c r="B29" s="35">
        <v>0</v>
      </c>
      <c r="C29" s="35">
        <v>0</v>
      </c>
      <c r="D29" s="35">
        <f t="shared" si="4"/>
        <v>0</v>
      </c>
      <c r="E29" s="35">
        <v>0</v>
      </c>
      <c r="F29" s="35">
        <v>0</v>
      </c>
      <c r="G29" s="35">
        <f t="shared" si="5"/>
        <v>0</v>
      </c>
    </row>
    <row r="30" spans="1:7" x14ac:dyDescent="0.25">
      <c r="A30" s="34"/>
      <c r="B30" s="35"/>
      <c r="C30" s="35"/>
      <c r="D30" s="35"/>
      <c r="E30" s="35"/>
      <c r="F30" s="35"/>
      <c r="G30" s="35"/>
    </row>
    <row r="31" spans="1:7" ht="38.25" x14ac:dyDescent="0.25">
      <c r="A31" s="36" t="s">
        <v>32</v>
      </c>
      <c r="B31" s="37">
        <f>SUM(B32:B35)</f>
        <v>250000</v>
      </c>
      <c r="C31" s="37">
        <f t="shared" ref="C31:G31" si="6">SUM(C32:C35)</f>
        <v>18873327.789999999</v>
      </c>
      <c r="D31" s="37">
        <f t="shared" si="6"/>
        <v>19123327.789999999</v>
      </c>
      <c r="E31" s="37">
        <f t="shared" si="6"/>
        <v>3816194</v>
      </c>
      <c r="F31" s="37">
        <f t="shared" si="6"/>
        <v>3816194</v>
      </c>
      <c r="G31" s="37">
        <f t="shared" si="6"/>
        <v>3566194</v>
      </c>
    </row>
    <row r="32" spans="1:7" x14ac:dyDescent="0.25">
      <c r="A32" s="34" t="s">
        <v>16</v>
      </c>
      <c r="B32" s="35">
        <v>0</v>
      </c>
      <c r="C32" s="35">
        <v>0</v>
      </c>
      <c r="D32" s="35">
        <f>+B32+C32</f>
        <v>0</v>
      </c>
      <c r="E32" s="35">
        <v>0</v>
      </c>
      <c r="F32" s="35">
        <v>0</v>
      </c>
      <c r="G32" s="35">
        <f t="shared" ref="G32:G35" si="7">+F32-B32</f>
        <v>0</v>
      </c>
    </row>
    <row r="33" spans="1:7" ht="14.25" x14ac:dyDescent="0.25">
      <c r="A33" s="34" t="s">
        <v>33</v>
      </c>
      <c r="B33" s="35">
        <v>0</v>
      </c>
      <c r="C33" s="35">
        <v>0</v>
      </c>
      <c r="D33" s="35">
        <f t="shared" ref="D33:D35" si="8">+B33+C33</f>
        <v>0</v>
      </c>
      <c r="E33" s="35">
        <v>0</v>
      </c>
      <c r="F33" s="35">
        <v>0</v>
      </c>
      <c r="G33" s="35">
        <f t="shared" si="7"/>
        <v>0</v>
      </c>
    </row>
    <row r="34" spans="1:7" ht="14.25" x14ac:dyDescent="0.25">
      <c r="A34" s="34" t="s">
        <v>34</v>
      </c>
      <c r="B34" s="38">
        <v>250000</v>
      </c>
      <c r="C34" s="38">
        <f>+C11</f>
        <v>6577633.8500000006</v>
      </c>
      <c r="D34" s="35">
        <f t="shared" si="8"/>
        <v>6827633.8500000006</v>
      </c>
      <c r="E34" s="38">
        <f>+E11</f>
        <v>127485.82</v>
      </c>
      <c r="F34" s="38">
        <f>+F11</f>
        <v>127485.82</v>
      </c>
      <c r="G34" s="35">
        <f t="shared" si="7"/>
        <v>-122514.18</v>
      </c>
    </row>
    <row r="35" spans="1:7" ht="25.5" x14ac:dyDescent="0.25">
      <c r="A35" s="34" t="s">
        <v>23</v>
      </c>
      <c r="B35" s="38">
        <v>0</v>
      </c>
      <c r="C35" s="38">
        <f>+C13</f>
        <v>12295693.939999999</v>
      </c>
      <c r="D35" s="35">
        <f t="shared" si="8"/>
        <v>12295693.939999999</v>
      </c>
      <c r="E35" s="38">
        <f>+E13</f>
        <v>3688708.18</v>
      </c>
      <c r="F35" s="38">
        <f>+F13</f>
        <v>3688708.18</v>
      </c>
      <c r="G35" s="35">
        <f t="shared" si="7"/>
        <v>3688708.18</v>
      </c>
    </row>
    <row r="36" spans="1:7" x14ac:dyDescent="0.25">
      <c r="A36" s="39"/>
      <c r="B36" s="35"/>
      <c r="C36" s="35"/>
      <c r="D36" s="35"/>
      <c r="E36" s="35"/>
      <c r="F36" s="35"/>
      <c r="G36" s="35"/>
    </row>
    <row r="37" spans="1:7" x14ac:dyDescent="0.25">
      <c r="A37" s="40" t="s">
        <v>35</v>
      </c>
      <c r="B37" s="37">
        <f>SUM(B38)</f>
        <v>0</v>
      </c>
      <c r="C37" s="37">
        <f t="shared" ref="C37:G37" si="9">SUM(C38)</f>
        <v>0</v>
      </c>
      <c r="D37" s="37">
        <f t="shared" si="9"/>
        <v>0</v>
      </c>
      <c r="E37" s="37">
        <f t="shared" si="9"/>
        <v>0</v>
      </c>
      <c r="F37" s="37">
        <f t="shared" si="9"/>
        <v>0</v>
      </c>
      <c r="G37" s="37">
        <f t="shared" si="9"/>
        <v>0</v>
      </c>
    </row>
    <row r="38" spans="1:7" x14ac:dyDescent="0.25">
      <c r="A38" s="34" t="s">
        <v>24</v>
      </c>
      <c r="B38" s="35">
        <v>0</v>
      </c>
      <c r="C38" s="35">
        <v>0</v>
      </c>
      <c r="D38" s="35">
        <f>+B38+C38</f>
        <v>0</v>
      </c>
      <c r="E38" s="35">
        <v>0</v>
      </c>
      <c r="F38" s="35">
        <v>0</v>
      </c>
      <c r="G38" s="35">
        <f>+F38-B38</f>
        <v>0</v>
      </c>
    </row>
    <row r="39" spans="1:7" x14ac:dyDescent="0.25">
      <c r="A39" s="34"/>
      <c r="B39" s="37"/>
      <c r="C39" s="37"/>
      <c r="D39" s="37"/>
      <c r="E39" s="37"/>
      <c r="F39" s="37"/>
      <c r="G39" s="37"/>
    </row>
    <row r="40" spans="1:7" x14ac:dyDescent="0.25">
      <c r="A40" s="41" t="s">
        <v>25</v>
      </c>
      <c r="B40" s="20">
        <f>SUM(B22:B29,B32:B35,B38)</f>
        <v>250000</v>
      </c>
      <c r="C40" s="20">
        <f t="shared" ref="C40:G40" si="10">SUM(C22:C29,C32:C35,C38)</f>
        <v>18873327.789999999</v>
      </c>
      <c r="D40" s="20">
        <f t="shared" si="10"/>
        <v>19123327.789999999</v>
      </c>
      <c r="E40" s="20">
        <f t="shared" si="10"/>
        <v>3816194</v>
      </c>
      <c r="F40" s="20">
        <f t="shared" si="10"/>
        <v>3816194</v>
      </c>
      <c r="G40" s="22">
        <f t="shared" si="10"/>
        <v>3566194</v>
      </c>
    </row>
    <row r="41" spans="1:7" x14ac:dyDescent="0.25">
      <c r="A41" s="23"/>
      <c r="B41" s="24"/>
      <c r="C41" s="24"/>
      <c r="D41" s="24"/>
      <c r="E41" s="26" t="s">
        <v>26</v>
      </c>
      <c r="F41" s="42"/>
      <c r="G41" s="28">
        <f>IF(G40&gt;0,G40,0)</f>
        <v>3566194</v>
      </c>
    </row>
    <row r="43" spans="1:7" ht="27" x14ac:dyDescent="0.25">
      <c r="A43" s="43" t="s">
        <v>36</v>
      </c>
    </row>
    <row r="44" spans="1:7" ht="14.25" x14ac:dyDescent="0.25">
      <c r="A44" s="1" t="s">
        <v>37</v>
      </c>
    </row>
    <row r="45" spans="1:7" ht="30" customHeight="1" x14ac:dyDescent="0.25">
      <c r="A45" s="62" t="s">
        <v>38</v>
      </c>
      <c r="B45" s="62"/>
      <c r="C45" s="62"/>
      <c r="D45" s="62"/>
      <c r="E45" s="62"/>
      <c r="F45" s="62"/>
      <c r="G45" s="62"/>
    </row>
    <row r="46" spans="1:7" x14ac:dyDescent="0.25">
      <c r="A46" s="52" t="s">
        <v>39</v>
      </c>
      <c r="B46" s="52"/>
      <c r="C46" s="52"/>
      <c r="D46" s="52"/>
      <c r="E46" s="52"/>
      <c r="F46" s="52"/>
      <c r="G46" s="52"/>
    </row>
    <row r="47" spans="1:7" x14ac:dyDescent="0.25">
      <c r="A47" s="51"/>
      <c r="B47" s="51"/>
      <c r="C47" s="51"/>
      <c r="D47" s="51"/>
      <c r="E47" s="51"/>
      <c r="F47" s="51"/>
      <c r="G47" s="51"/>
    </row>
    <row r="48" spans="1:7" x14ac:dyDescent="0.25">
      <c r="A48" s="51"/>
      <c r="B48" s="51"/>
      <c r="C48" s="51"/>
      <c r="D48" s="51"/>
      <c r="E48" s="51"/>
      <c r="F48" s="51"/>
      <c r="G48" s="51"/>
    </row>
    <row r="51" spans="1:6" s="45" customFormat="1" ht="12.75" customHeight="1" x14ac:dyDescent="0.2">
      <c r="A51" s="44" t="s">
        <v>40</v>
      </c>
      <c r="C51" s="46"/>
      <c r="D51" s="53" t="s">
        <v>41</v>
      </c>
      <c r="E51" s="53"/>
      <c r="F51" s="53"/>
    </row>
    <row r="52" spans="1:6" s="45" customFormat="1" ht="28.5" customHeight="1" x14ac:dyDescent="0.2">
      <c r="A52" s="47" t="s">
        <v>42</v>
      </c>
      <c r="B52" s="48"/>
      <c r="C52" s="49"/>
      <c r="D52" s="53" t="s">
        <v>43</v>
      </c>
      <c r="E52" s="53"/>
      <c r="F52" s="53"/>
    </row>
    <row r="65" spans="2:7" x14ac:dyDescent="0.25">
      <c r="B65" s="50"/>
      <c r="C65" s="50"/>
      <c r="D65" s="50"/>
      <c r="E65" s="50"/>
      <c r="F65" s="50"/>
      <c r="G65" s="50"/>
    </row>
  </sheetData>
  <sheetProtection formatCells="0" formatColumns="0" formatRows="0" insertRows="0" autoFilter="0"/>
  <mergeCells count="9">
    <mergeCell ref="A46:G46"/>
    <mergeCell ref="D51:F51"/>
    <mergeCell ref="D52:F52"/>
    <mergeCell ref="A1:G1"/>
    <mergeCell ref="B2:F2"/>
    <mergeCell ref="G2:G3"/>
    <mergeCell ref="B18:F18"/>
    <mergeCell ref="G18:G19"/>
    <mergeCell ref="A45:G45"/>
  </mergeCells>
  <printOptions horizontalCentered="1"/>
  <pageMargins left="0.78740157480314965" right="0.59055118110236227" top="0.78740157480314965" bottom="0.78740157480314965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2024-04-17T14:47:32Z</cp:lastPrinted>
  <dcterms:created xsi:type="dcterms:W3CDTF">2024-04-09T17:14:07Z</dcterms:created>
  <dcterms:modified xsi:type="dcterms:W3CDTF">2024-04-17T14:47:54Z</dcterms:modified>
</cp:coreProperties>
</file>