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EAA!$A$1:$F$28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C18" i="1"/>
  <c r="B18" i="1"/>
  <c r="E18" i="1" s="1"/>
  <c r="F18" i="1" s="1"/>
  <c r="K18" i="1" s="1"/>
  <c r="F17" i="1"/>
  <c r="E17" i="1"/>
  <c r="B16" i="1"/>
  <c r="E16" i="1" s="1"/>
  <c r="F16" i="1" s="1"/>
  <c r="K16" i="1" s="1"/>
  <c r="E15" i="1"/>
  <c r="F15" i="1" s="1"/>
  <c r="F14" i="1"/>
  <c r="E14" i="1"/>
  <c r="E13" i="1"/>
  <c r="F13" i="1" s="1"/>
  <c r="D12" i="1"/>
  <c r="C12" i="1"/>
  <c r="E11" i="1"/>
  <c r="F11" i="1" s="1"/>
  <c r="E10" i="1"/>
  <c r="F10" i="1" s="1"/>
  <c r="E9" i="1"/>
  <c r="F9" i="1" s="1"/>
  <c r="E8" i="1"/>
  <c r="F8" i="1" s="1"/>
  <c r="E7" i="1"/>
  <c r="F7" i="1" s="1"/>
  <c r="B6" i="1"/>
  <c r="E6" i="1" s="1"/>
  <c r="D5" i="1"/>
  <c r="C5" i="1"/>
  <c r="B5" i="1"/>
  <c r="E5" i="1" s="1"/>
  <c r="F5" i="1" s="1"/>
  <c r="K5" i="1" s="1"/>
  <c r="D4" i="1"/>
  <c r="C4" i="1"/>
  <c r="C3" i="1" s="1"/>
  <c r="D3" i="1"/>
  <c r="B12" i="1" l="1"/>
  <c r="E12" i="1" s="1"/>
  <c r="F12" i="1" s="1"/>
  <c r="H6" i="1"/>
  <c r="F6" i="1"/>
  <c r="B4" i="1"/>
  <c r="B3" i="1" l="1"/>
  <c r="E4" i="1"/>
  <c r="F4" i="1" s="1"/>
  <c r="J3" i="1" l="1"/>
  <c r="E3" i="1"/>
  <c r="F3" i="1" l="1"/>
  <c r="H3" i="1"/>
  <c r="I3" i="1"/>
</calcChain>
</file>

<file path=xl/sharedStrings.xml><?xml version="1.0" encoding="utf-8"?>
<sst xmlns="http://schemas.openxmlformats.org/spreadsheetml/2006/main" count="33" uniqueCount="33">
  <si>
    <t xml:space="preserve">
Fideicomiso de Bordería e Infraestructura Rural para el Estado de Guanajuato  &lt;&lt;FIBIR&gt;&gt;
Estado Analítico del Activo
Del 01 de Enero al 31 de Marzo de 2026                                                                                                                                                                         
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</si>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</sst>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indent="1"/>
    </xf>
    <xf numFmtId="3" fontId="2" fillId="0" borderId="4" xfId="2" applyNumberFormat="1" applyFont="1" applyBorder="1" applyAlignment="1" applyProtection="1">
      <alignment vertical="top" wrapText="1"/>
      <protection locked="0"/>
    </xf>
    <xf numFmtId="3" fontId="5" fillId="0" borderId="0" xfId="0" applyNumberFormat="1" applyFont="1" applyProtection="1">
      <protection locked="0"/>
    </xf>
    <xf numFmtId="0" fontId="2" fillId="0" borderId="4" xfId="2" applyFont="1" applyBorder="1" applyAlignment="1">
      <alignment horizontal="left" vertical="top" indent="2"/>
    </xf>
    <xf numFmtId="0" fontId="1" fillId="0" borderId="4" xfId="2" applyBorder="1" applyAlignment="1">
      <alignment horizontal="left" vertical="top" indent="2"/>
    </xf>
    <xf numFmtId="3" fontId="1" fillId="0" borderId="4" xfId="2" applyNumberFormat="1" applyBorder="1" applyAlignment="1" applyProtection="1">
      <alignment vertical="top" wrapText="1"/>
      <protection locked="0"/>
    </xf>
    <xf numFmtId="3" fontId="1" fillId="0" borderId="4" xfId="2" applyNumberFormat="1" applyBorder="1" applyAlignment="1" applyProtection="1">
      <alignment wrapText="1"/>
      <protection locked="0"/>
    </xf>
    <xf numFmtId="164" fontId="5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0" borderId="0" xfId="2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164" fontId="4" fillId="0" borderId="0" xfId="1" applyFont="1" applyProtection="1"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/>
      <sheetData sheetId="2">
        <row r="5">
          <cell r="C5">
            <v>3788214.09</v>
          </cell>
        </row>
        <row r="6">
          <cell r="C6">
            <v>718</v>
          </cell>
        </row>
        <row r="19">
          <cell r="C19">
            <v>29691526.800000001</v>
          </cell>
        </row>
        <row r="21">
          <cell r="C21">
            <v>-24841185.690000001</v>
          </cell>
        </row>
        <row r="28">
          <cell r="B28">
            <v>8327123.0300000003</v>
          </cell>
          <cell r="C28">
            <v>8639273.1999999993</v>
          </cell>
        </row>
        <row r="31">
          <cell r="B31"/>
        </row>
      </sheetData>
      <sheetData sheetId="3"/>
      <sheetData sheetId="4">
        <row r="5">
          <cell r="B5">
            <v>33679.719999999739</v>
          </cell>
        </row>
        <row r="17">
          <cell r="C17">
            <v>0</v>
          </cell>
        </row>
        <row r="19">
          <cell r="B19">
            <v>277752.44999999925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4A5C26"/>
    <pageSetUpPr fitToPage="1"/>
  </sheetPr>
  <dimension ref="A1:N38"/>
  <sheetViews>
    <sheetView showGridLines="0" tabSelected="1" view="pageBreakPreview" zoomScale="60" zoomScaleNormal="100" workbookViewId="0">
      <selection activeCell="A55" sqref="A55"/>
    </sheetView>
  </sheetViews>
  <sheetFormatPr baseColWidth="10" defaultColWidth="12" defaultRowHeight="12.75" x14ac:dyDescent="0.2"/>
  <cols>
    <col min="1" max="1" width="72" style="1" customWidth="1"/>
    <col min="2" max="5" width="25.83203125" style="1" customWidth="1"/>
    <col min="6" max="6" width="31.5" style="1" bestFit="1" customWidth="1"/>
    <col min="7" max="7" width="1.1640625" style="1" customWidth="1"/>
    <col min="8" max="8" width="14.83203125" style="2" bestFit="1" customWidth="1"/>
    <col min="9" max="9" width="12" style="2"/>
    <col min="10" max="10" width="19.83203125" style="2" customWidth="1"/>
    <col min="11" max="13" width="12" style="2"/>
    <col min="14" max="16384" width="12" style="1"/>
  </cols>
  <sheetData>
    <row r="1" spans="1:11" ht="69" customHeight="1" x14ac:dyDescent="0.2">
      <c r="A1" s="24" t="s">
        <v>0</v>
      </c>
      <c r="B1" s="25"/>
      <c r="C1" s="25"/>
      <c r="D1" s="25"/>
      <c r="E1" s="25"/>
      <c r="F1" s="26"/>
    </row>
    <row r="2" spans="1:1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11" x14ac:dyDescent="0.2">
      <c r="A3" s="5" t="s">
        <v>7</v>
      </c>
      <c r="B3" s="6">
        <f>+B4+B12</f>
        <v>8639273.1999999993</v>
      </c>
      <c r="C3" s="6">
        <f>+C4+C12</f>
        <v>-162627.09999999995</v>
      </c>
      <c r="D3" s="6">
        <f>+D4+D12</f>
        <v>149523.07</v>
      </c>
      <c r="E3" s="6">
        <f>+B3+C3-D3</f>
        <v>8327123.0299999993</v>
      </c>
      <c r="F3" s="6">
        <f>+E3-B3</f>
        <v>-312150.16999999993</v>
      </c>
      <c r="H3" s="7">
        <f>E3-'[8]312_ESF'!B28</f>
        <v>0</v>
      </c>
      <c r="I3" s="7">
        <f>E3-'[8]312_ESF'!B28</f>
        <v>0</v>
      </c>
      <c r="J3" s="7">
        <f>B3-'[8]312_ESF'!C28</f>
        <v>0</v>
      </c>
    </row>
    <row r="4" spans="1:11" x14ac:dyDescent="0.2">
      <c r="A4" s="8" t="s">
        <v>8</v>
      </c>
      <c r="B4" s="6">
        <f>+B5+B6+B7+B8+B9+B10+B11</f>
        <v>3788932.09</v>
      </c>
      <c r="C4" s="6">
        <f>+C5+C6+C7+C8+C9+C10+C11</f>
        <v>115125.35</v>
      </c>
      <c r="D4" s="6">
        <f>+D5+D6+D7+D8+D9+D10+D11</f>
        <v>149523.07</v>
      </c>
      <c r="E4" s="6">
        <f>+B4+C4-D4</f>
        <v>3754534.37</v>
      </c>
      <c r="F4" s="6">
        <f>+E4-B4</f>
        <v>-34397.719999999739</v>
      </c>
    </row>
    <row r="5" spans="1:11" x14ac:dyDescent="0.2">
      <c r="A5" s="9" t="s">
        <v>9</v>
      </c>
      <c r="B5" s="10">
        <f>'[8]312_ESF'!C5</f>
        <v>3788214.09</v>
      </c>
      <c r="C5" s="10">
        <f>39991.52+37797.71+37336.12</f>
        <v>115125.35</v>
      </c>
      <c r="D5" s="10">
        <f>50010.81+50343.07+48451.19</f>
        <v>148805.07</v>
      </c>
      <c r="E5" s="10">
        <f>+B5+C5-D5</f>
        <v>3754534.37</v>
      </c>
      <c r="F5" s="10">
        <f>+E5-B5</f>
        <v>-33679.719999999739</v>
      </c>
      <c r="K5" s="7">
        <f>F5+'[8]314_CSF'!B5</f>
        <v>0</v>
      </c>
    </row>
    <row r="6" spans="1:11" x14ac:dyDescent="0.2">
      <c r="A6" s="9" t="s">
        <v>10</v>
      </c>
      <c r="B6" s="10">
        <f>+'[8]312_ESF'!C6</f>
        <v>718</v>
      </c>
      <c r="C6" s="10">
        <v>0</v>
      </c>
      <c r="D6" s="10">
        <v>718</v>
      </c>
      <c r="E6" s="10">
        <f t="shared" ref="E6:E11" si="0">+B6+C6-D6</f>
        <v>0</v>
      </c>
      <c r="F6" s="10">
        <f t="shared" ref="F6:F11" si="1">+E6-B6</f>
        <v>-718</v>
      </c>
      <c r="H6" s="7">
        <f>E6-'[8]312_ESF'!B31</f>
        <v>0</v>
      </c>
    </row>
    <row r="7" spans="1:11" x14ac:dyDescent="0.2">
      <c r="A7" s="9" t="s">
        <v>11</v>
      </c>
      <c r="B7" s="10">
        <v>0</v>
      </c>
      <c r="C7" s="10">
        <v>0</v>
      </c>
      <c r="D7" s="10">
        <v>0</v>
      </c>
      <c r="E7" s="10">
        <f t="shared" si="0"/>
        <v>0</v>
      </c>
      <c r="F7" s="10">
        <f t="shared" si="1"/>
        <v>0</v>
      </c>
    </row>
    <row r="8" spans="1:11" x14ac:dyDescent="0.2">
      <c r="A8" s="9" t="s">
        <v>12</v>
      </c>
      <c r="B8" s="10">
        <v>0</v>
      </c>
      <c r="C8" s="10">
        <v>0</v>
      </c>
      <c r="D8" s="10">
        <v>0</v>
      </c>
      <c r="E8" s="10">
        <f t="shared" si="0"/>
        <v>0</v>
      </c>
      <c r="F8" s="10">
        <f t="shared" si="1"/>
        <v>0</v>
      </c>
    </row>
    <row r="9" spans="1:11" x14ac:dyDescent="0.2">
      <c r="A9" s="9" t="s">
        <v>13</v>
      </c>
      <c r="B9" s="10">
        <v>0</v>
      </c>
      <c r="C9" s="10">
        <v>0</v>
      </c>
      <c r="D9" s="10">
        <v>0</v>
      </c>
      <c r="E9" s="10">
        <f t="shared" si="0"/>
        <v>0</v>
      </c>
      <c r="F9" s="10">
        <f t="shared" si="1"/>
        <v>0</v>
      </c>
    </row>
    <row r="10" spans="1:11" x14ac:dyDescent="0.2">
      <c r="A10" s="9" t="s">
        <v>14</v>
      </c>
      <c r="B10" s="10">
        <v>0</v>
      </c>
      <c r="C10" s="10">
        <v>0</v>
      </c>
      <c r="D10" s="10">
        <v>0</v>
      </c>
      <c r="E10" s="10">
        <f t="shared" si="0"/>
        <v>0</v>
      </c>
      <c r="F10" s="10">
        <f t="shared" si="1"/>
        <v>0</v>
      </c>
    </row>
    <row r="11" spans="1:11" x14ac:dyDescent="0.2">
      <c r="A11" s="9" t="s">
        <v>15</v>
      </c>
      <c r="B11" s="10">
        <v>0</v>
      </c>
      <c r="C11" s="10">
        <v>0</v>
      </c>
      <c r="D11" s="10">
        <v>0</v>
      </c>
      <c r="E11" s="10">
        <f t="shared" si="0"/>
        <v>0</v>
      </c>
      <c r="F11" s="10">
        <f t="shared" si="1"/>
        <v>0</v>
      </c>
    </row>
    <row r="12" spans="1:11" x14ac:dyDescent="0.2">
      <c r="A12" s="8" t="s">
        <v>16</v>
      </c>
      <c r="B12" s="6">
        <f>SUM(B13:B21)</f>
        <v>4850341.1099999994</v>
      </c>
      <c r="C12" s="6">
        <f>SUM(C13:C21)</f>
        <v>-277752.44999999995</v>
      </c>
      <c r="D12" s="6">
        <f>SUM(D13:D21)</f>
        <v>0</v>
      </c>
      <c r="E12" s="6">
        <f>+B12+C12-D12</f>
        <v>4572588.6599999992</v>
      </c>
      <c r="F12" s="6">
        <f>+E12-B12</f>
        <v>-277752.45000000019</v>
      </c>
    </row>
    <row r="13" spans="1:11" x14ac:dyDescent="0.2">
      <c r="A13" s="9" t="s">
        <v>17</v>
      </c>
      <c r="B13" s="10">
        <v>0</v>
      </c>
      <c r="C13" s="10">
        <v>0</v>
      </c>
      <c r="D13" s="10">
        <v>0</v>
      </c>
      <c r="E13" s="10">
        <f t="shared" ref="E13:E21" si="2">+B13+C13-D13</f>
        <v>0</v>
      </c>
      <c r="F13" s="10">
        <f t="shared" ref="F13:F21" si="3">+E13-B13</f>
        <v>0</v>
      </c>
    </row>
    <row r="14" spans="1:11" x14ac:dyDescent="0.2">
      <c r="A14" s="9" t="s">
        <v>18</v>
      </c>
      <c r="B14" s="11">
        <v>0</v>
      </c>
      <c r="C14" s="11">
        <v>0</v>
      </c>
      <c r="D14" s="11">
        <v>0</v>
      </c>
      <c r="E14" s="11">
        <f t="shared" si="2"/>
        <v>0</v>
      </c>
      <c r="F14" s="11">
        <f t="shared" si="3"/>
        <v>0</v>
      </c>
    </row>
    <row r="15" spans="1:11" x14ac:dyDescent="0.2">
      <c r="A15" s="9" t="s">
        <v>19</v>
      </c>
      <c r="B15" s="11">
        <v>0</v>
      </c>
      <c r="C15" s="11">
        <v>0</v>
      </c>
      <c r="D15" s="11">
        <v>0</v>
      </c>
      <c r="E15" s="11">
        <f t="shared" si="2"/>
        <v>0</v>
      </c>
      <c r="F15" s="11">
        <f t="shared" si="3"/>
        <v>0</v>
      </c>
    </row>
    <row r="16" spans="1:11" x14ac:dyDescent="0.2">
      <c r="A16" s="9" t="s">
        <v>20</v>
      </c>
      <c r="B16" s="10">
        <f>'[8]312_ESF'!C19</f>
        <v>29691526.800000001</v>
      </c>
      <c r="C16" s="10">
        <v>0</v>
      </c>
      <c r="D16" s="10">
        <v>0</v>
      </c>
      <c r="E16" s="10">
        <f>+B16+C16-D16</f>
        <v>29691526.800000001</v>
      </c>
      <c r="F16" s="10">
        <f>+E16-B16</f>
        <v>0</v>
      </c>
      <c r="K16" s="7">
        <f>F16-'[8]314_CSF'!C17</f>
        <v>0</v>
      </c>
    </row>
    <row r="17" spans="1:14" x14ac:dyDescent="0.2">
      <c r="A17" s="9" t="s">
        <v>21</v>
      </c>
      <c r="B17" s="10">
        <v>0</v>
      </c>
      <c r="C17" s="10">
        <v>0</v>
      </c>
      <c r="D17" s="10">
        <v>0</v>
      </c>
      <c r="E17" s="10">
        <f t="shared" si="2"/>
        <v>0</v>
      </c>
      <c r="F17" s="10">
        <f t="shared" si="3"/>
        <v>0</v>
      </c>
    </row>
    <row r="18" spans="1:14" x14ac:dyDescent="0.2">
      <c r="A18" s="9" t="s">
        <v>22</v>
      </c>
      <c r="B18" s="10">
        <f>'[8]312_ESF'!C21</f>
        <v>-24841185.690000001</v>
      </c>
      <c r="C18" s="10">
        <f>-92584.15-92584.15-92584.15</f>
        <v>-277752.44999999995</v>
      </c>
      <c r="D18" s="10">
        <v>0</v>
      </c>
      <c r="E18" s="10">
        <f>+B18+C18-D18</f>
        <v>-25118938.140000001</v>
      </c>
      <c r="F18" s="10">
        <f>+E18-B18</f>
        <v>-277752.44999999925</v>
      </c>
      <c r="K18" s="7">
        <f>F18+'[8]314_CSF'!B19</f>
        <v>0</v>
      </c>
    </row>
    <row r="19" spans="1:14" x14ac:dyDescent="0.2">
      <c r="A19" s="9" t="s">
        <v>23</v>
      </c>
      <c r="B19" s="10">
        <v>0</v>
      </c>
      <c r="C19" s="10">
        <v>0</v>
      </c>
      <c r="D19" s="10">
        <v>0</v>
      </c>
      <c r="E19" s="10">
        <f t="shared" si="2"/>
        <v>0</v>
      </c>
      <c r="F19" s="10">
        <f t="shared" si="3"/>
        <v>0</v>
      </c>
    </row>
    <row r="20" spans="1:14" x14ac:dyDescent="0.2">
      <c r="A20" s="9" t="s">
        <v>24</v>
      </c>
      <c r="B20" s="10">
        <v>0</v>
      </c>
      <c r="C20" s="10">
        <v>0</v>
      </c>
      <c r="D20" s="10">
        <v>0</v>
      </c>
      <c r="E20" s="10">
        <f t="shared" si="2"/>
        <v>0</v>
      </c>
      <c r="F20" s="10">
        <f t="shared" si="3"/>
        <v>0</v>
      </c>
    </row>
    <row r="21" spans="1:14" x14ac:dyDescent="0.2">
      <c r="A21" s="9" t="s">
        <v>25</v>
      </c>
      <c r="B21" s="10">
        <v>0</v>
      </c>
      <c r="C21" s="10">
        <v>0</v>
      </c>
      <c r="D21" s="10">
        <v>0</v>
      </c>
      <c r="E21" s="10">
        <f t="shared" si="2"/>
        <v>0</v>
      </c>
      <c r="F21" s="10">
        <f t="shared" si="3"/>
        <v>0</v>
      </c>
    </row>
    <row r="22" spans="1:14" x14ac:dyDescent="0.2">
      <c r="A22" s="27" t="s">
        <v>26</v>
      </c>
      <c r="B22" s="27"/>
      <c r="C22" s="27"/>
      <c r="D22" s="27"/>
      <c r="E22" s="27"/>
      <c r="F22" s="27"/>
      <c r="J22" s="12"/>
    </row>
    <row r="26" spans="1:14" x14ac:dyDescent="0.2">
      <c r="J26" s="12"/>
    </row>
    <row r="27" spans="1:14" s="14" customFormat="1" x14ac:dyDescent="0.2">
      <c r="A27" s="13" t="s">
        <v>27</v>
      </c>
      <c r="D27" s="28" t="s">
        <v>28</v>
      </c>
      <c r="E27" s="28"/>
      <c r="F27" s="15"/>
      <c r="G27" s="15"/>
      <c r="H27" s="16"/>
      <c r="I27" s="16"/>
      <c r="J27" s="16"/>
      <c r="K27" s="16"/>
      <c r="L27" s="16"/>
      <c r="M27" s="16"/>
      <c r="N27" s="17"/>
    </row>
    <row r="28" spans="1:14" s="14" customFormat="1" ht="25.5" customHeight="1" x14ac:dyDescent="0.2">
      <c r="A28" s="18" t="s">
        <v>29</v>
      </c>
      <c r="B28" s="15"/>
      <c r="C28" s="15"/>
      <c r="D28" s="29" t="s">
        <v>30</v>
      </c>
      <c r="E28" s="29"/>
      <c r="F28" s="15"/>
      <c r="G28" s="19"/>
      <c r="H28" s="20"/>
      <c r="I28" s="20"/>
      <c r="J28" s="20"/>
      <c r="K28" s="20"/>
      <c r="L28" s="20"/>
      <c r="M28" s="20"/>
      <c r="N28" s="19"/>
    </row>
    <row r="29" spans="1:14" ht="36.75" customHeight="1" x14ac:dyDescent="0.2"/>
    <row r="30" spans="1:14" hidden="1" x14ac:dyDescent="0.2">
      <c r="A30" s="21"/>
    </row>
    <row r="31" spans="1:14" hidden="1" x14ac:dyDescent="0.2">
      <c r="A31" s="22" t="s">
        <v>31</v>
      </c>
    </row>
    <row r="32" spans="1:14" hidden="1" x14ac:dyDescent="0.2">
      <c r="A32" s="22" t="s">
        <v>32</v>
      </c>
    </row>
    <row r="38" spans="3:4" x14ac:dyDescent="0.2">
      <c r="C38" s="23"/>
      <c r="D38" s="23"/>
    </row>
  </sheetData>
  <sheetProtection formatCells="0" formatColumns="0" formatRows="0" autoFilter="0"/>
  <mergeCells count="4">
    <mergeCell ref="A1:F1"/>
    <mergeCell ref="A22:F22"/>
    <mergeCell ref="D27:E27"/>
    <mergeCell ref="D28:E28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2026-04-14T21:49:45Z</dcterms:created>
  <dcterms:modified xsi:type="dcterms:W3CDTF">2026-04-15T16:59:14Z</dcterms:modified>
</cp:coreProperties>
</file>