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EFE!$A$1:$C$72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B58" i="1"/>
  <c r="C55" i="1"/>
  <c r="C54" i="1" s="1"/>
  <c r="B55" i="1"/>
  <c r="B54" i="1"/>
  <c r="C49" i="1"/>
  <c r="C48" i="1" s="1"/>
  <c r="C59" i="1" s="1"/>
  <c r="B49" i="1"/>
  <c r="B48" i="1"/>
  <c r="B59" i="1" s="1"/>
  <c r="C41" i="1"/>
  <c r="B41" i="1"/>
  <c r="C36" i="1"/>
  <c r="C45" i="1" s="1"/>
  <c r="B36" i="1"/>
  <c r="B45" i="1" s="1"/>
  <c r="B22" i="1"/>
  <c r="B21" i="1"/>
  <c r="B19" i="1"/>
  <c r="B18" i="1"/>
  <c r="C16" i="1"/>
  <c r="C13" i="1"/>
  <c r="B13" i="1"/>
  <c r="C11" i="1"/>
  <c r="C4" i="1" s="1"/>
  <c r="C33" i="1" s="1"/>
  <c r="C61" i="1" s="1"/>
  <c r="C65" i="1" s="1"/>
  <c r="B11" i="1"/>
  <c r="C9" i="1"/>
  <c r="B9" i="1"/>
  <c r="B4" i="1"/>
  <c r="B16" i="1" l="1"/>
  <c r="B33" i="1" s="1"/>
  <c r="B61" i="1" s="1"/>
  <c r="C68" i="1"/>
  <c r="F65" i="1"/>
  <c r="B63" i="1"/>
  <c r="E63" i="1" s="1"/>
  <c r="E61" i="1" l="1"/>
  <c r="B65" i="1"/>
  <c r="B68" i="1"/>
  <c r="E65" i="1"/>
</calcChain>
</file>

<file path=xl/sharedStrings.xml><?xml version="1.0" encoding="utf-8"?>
<sst xmlns="http://schemas.openxmlformats.org/spreadsheetml/2006/main" count="64" uniqueCount="56">
  <si>
    <t xml:space="preserve">
Fideicomiso de Bordería e Infraestructura Rural para el Estado de Guanajuato  &lt;&lt;FIBIR&gt;&gt;
Estado de Flujos de Efectivo
Del 01 de Enero al 31 de Marzo de 2026                                                                                                                                    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</si>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</sst>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0"/>
    <numFmt numFmtId="166" formatCode="#,##0.0000000000000000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0" borderId="0" xfId="2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wrapText="1" indent="1"/>
    </xf>
    <xf numFmtId="165" fontId="2" fillId="0" borderId="4" xfId="2" applyNumberFormat="1" applyFont="1" applyBorder="1" applyAlignment="1" applyProtection="1">
      <alignment horizontal="center" vertical="top" wrapText="1"/>
      <protection locked="0"/>
    </xf>
    <xf numFmtId="4" fontId="2" fillId="0" borderId="4" xfId="2" applyNumberFormat="1" applyFont="1" applyBorder="1" applyAlignment="1" applyProtection="1">
      <alignment horizontal="center" vertical="top" wrapText="1"/>
      <protection locked="0"/>
    </xf>
    <xf numFmtId="0" fontId="2" fillId="0" borderId="4" xfId="2" applyFont="1" applyBorder="1" applyAlignment="1">
      <alignment horizontal="left" vertical="top" wrapText="1" indent="2"/>
    </xf>
    <xf numFmtId="3" fontId="2" fillId="0" borderId="4" xfId="2" applyNumberFormat="1" applyFont="1" applyBorder="1" applyAlignment="1" applyProtection="1">
      <alignment vertical="top" wrapText="1"/>
      <protection locked="0"/>
    </xf>
    <xf numFmtId="0" fontId="1" fillId="0" borderId="4" xfId="2" applyBorder="1" applyAlignment="1">
      <alignment horizontal="left" vertical="top" wrapText="1" indent="3"/>
    </xf>
    <xf numFmtId="3" fontId="1" fillId="0" borderId="4" xfId="2" applyNumberFormat="1" applyBorder="1" applyAlignment="1" applyProtection="1">
      <alignment vertical="top" wrapText="1"/>
      <protection locked="0"/>
    </xf>
    <xf numFmtId="0" fontId="1" fillId="0" borderId="4" xfId="2" applyBorder="1" applyAlignment="1">
      <alignment horizontal="left" vertical="top" wrapText="1"/>
    </xf>
    <xf numFmtId="164" fontId="4" fillId="0" borderId="0" xfId="1" applyFont="1" applyProtection="1">
      <protection locked="0"/>
    </xf>
    <xf numFmtId="164" fontId="5" fillId="0" borderId="0" xfId="1" applyFont="1" applyProtection="1">
      <protection locked="0"/>
    </xf>
    <xf numFmtId="0" fontId="2" fillId="0" borderId="4" xfId="2" applyFont="1" applyBorder="1" applyAlignment="1">
      <alignment vertical="top" wrapText="1"/>
    </xf>
    <xf numFmtId="0" fontId="5" fillId="0" borderId="0" xfId="2" applyFont="1" applyProtection="1">
      <protection locked="0"/>
    </xf>
    <xf numFmtId="3" fontId="1" fillId="0" borderId="0" xfId="2" applyNumberFormat="1" applyProtection="1">
      <protection locked="0"/>
    </xf>
    <xf numFmtId="0" fontId="1" fillId="0" borderId="4" xfId="2" applyBorder="1" applyAlignment="1">
      <alignment vertical="top" wrapText="1"/>
    </xf>
    <xf numFmtId="166" fontId="1" fillId="0" borderId="4" xfId="2" applyNumberFormat="1" applyBorder="1" applyAlignment="1">
      <alignment vertical="top" wrapText="1"/>
    </xf>
    <xf numFmtId="166" fontId="1" fillId="0" borderId="4" xfId="2" applyNumberFormat="1" applyBorder="1" applyAlignment="1">
      <alignment vertical="top"/>
    </xf>
    <xf numFmtId="164" fontId="1" fillId="0" borderId="0" xfId="1" applyFont="1" applyProtection="1">
      <protection locked="0"/>
    </xf>
    <xf numFmtId="3" fontId="4" fillId="0" borderId="0" xfId="2" applyNumberFormat="1" applyFont="1" applyProtection="1">
      <protection locked="0"/>
    </xf>
    <xf numFmtId="3" fontId="4" fillId="3" borderId="0" xfId="2" applyNumberFormat="1" applyFont="1" applyFill="1" applyProtection="1">
      <protection locked="0"/>
    </xf>
    <xf numFmtId="0" fontId="4" fillId="0" borderId="0" xfId="2" applyFont="1" applyProtection="1">
      <protection locked="0"/>
    </xf>
    <xf numFmtId="4" fontId="1" fillId="0" borderId="0" xfId="2" applyNumberForma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4" fontId="1" fillId="0" borderId="0" xfId="2" applyNumberFormat="1" applyAlignment="1" applyProtection="1">
      <alignment vertical="top"/>
      <protection locked="0"/>
    </xf>
    <xf numFmtId="164" fontId="4" fillId="3" borderId="0" xfId="1" applyFont="1" applyFill="1" applyAlignment="1" applyProtection="1">
      <alignment horizontal="center"/>
      <protection locked="0"/>
    </xf>
    <xf numFmtId="164" fontId="4" fillId="3" borderId="0" xfId="1" applyFont="1" applyFill="1" applyAlignment="1" applyProtection="1">
      <alignment vertical="top" wrapText="1"/>
      <protection locked="0"/>
    </xf>
    <xf numFmtId="164" fontId="5" fillId="3" borderId="0" xfId="1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0" fontId="1" fillId="0" borderId="0" xfId="2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4" fillId="3" borderId="0" xfId="1" applyFont="1" applyFill="1" applyAlignment="1" applyProtection="1">
      <alignment wrapText="1"/>
      <protection locked="0"/>
    </xf>
    <xf numFmtId="164" fontId="5" fillId="3" borderId="0" xfId="1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5" xfId="2" applyBorder="1" applyAlignment="1">
      <alignment horizontal="left" vertical="center" wrapText="1"/>
    </xf>
    <xf numFmtId="0" fontId="1" fillId="0" borderId="0" xfId="2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>
        <row r="9">
          <cell r="B9">
            <v>0</v>
          </cell>
          <cell r="C9">
            <v>0</v>
          </cell>
        </row>
        <row r="11">
          <cell r="B11">
            <v>39556.01</v>
          </cell>
          <cell r="C11">
            <v>978806.57</v>
          </cell>
        </row>
        <row r="15">
          <cell r="B15">
            <v>0</v>
          </cell>
          <cell r="C15">
            <v>8446144.0800000001</v>
          </cell>
        </row>
        <row r="29">
          <cell r="B29">
            <v>0</v>
          </cell>
        </row>
        <row r="30">
          <cell r="B30">
            <v>64023.68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2">
        <row r="5">
          <cell r="B5">
            <v>3754534.37</v>
          </cell>
          <cell r="C5">
            <v>3788214.09</v>
          </cell>
        </row>
      </sheetData>
      <sheetData sheetId="3"/>
      <sheetData sheetId="4">
        <row r="5">
          <cell r="B5">
            <v>33679.719999999739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499984740745262"/>
    <pageSetUpPr fitToPage="1"/>
  </sheetPr>
  <dimension ref="A1:N76"/>
  <sheetViews>
    <sheetView showGridLines="0" tabSelected="1" view="pageBreakPreview" topLeftCell="A19" zoomScale="60" zoomScaleNormal="100" workbookViewId="0">
      <selection activeCell="A81" sqref="A81"/>
    </sheetView>
  </sheetViews>
  <sheetFormatPr baseColWidth="10" defaultColWidth="12" defaultRowHeight="12.75" x14ac:dyDescent="0.2"/>
  <cols>
    <col min="1" max="1" width="97.33203125" style="1" customWidth="1"/>
    <col min="2" max="3" width="30.83203125" style="23" customWidth="1"/>
    <col min="4" max="4" width="1.33203125" style="1" customWidth="1"/>
    <col min="5" max="8" width="12" style="11"/>
    <col min="9" max="9" width="12" style="12"/>
    <col min="10" max="16384" width="12" style="1"/>
  </cols>
  <sheetData>
    <row r="1" spans="1:3" ht="80.25" customHeight="1" x14ac:dyDescent="0.2">
      <c r="A1" s="38" t="s">
        <v>0</v>
      </c>
      <c r="B1" s="39"/>
      <c r="C1" s="40"/>
    </row>
    <row r="2" spans="1:3" ht="21" customHeight="1" x14ac:dyDescent="0.2">
      <c r="A2" s="2" t="s">
        <v>1</v>
      </c>
      <c r="B2" s="2">
        <v>2026</v>
      </c>
      <c r="C2" s="2">
        <v>2025</v>
      </c>
    </row>
    <row r="3" spans="1:3" ht="21.75" customHeight="1" x14ac:dyDescent="0.2">
      <c r="A3" s="3" t="s">
        <v>2</v>
      </c>
      <c r="B3" s="4"/>
      <c r="C3" s="5"/>
    </row>
    <row r="4" spans="1:3" x14ac:dyDescent="0.2">
      <c r="A4" s="6" t="s">
        <v>3</v>
      </c>
      <c r="B4" s="7">
        <f>SUM(B5:B14)</f>
        <v>39556.01</v>
      </c>
      <c r="C4" s="7">
        <f>SUM(C5:C14)</f>
        <v>9424950.6500000004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f>+'[8]311_ACT'!B9</f>
        <v>0</v>
      </c>
      <c r="C9" s="9">
        <f>+'[8]311_ACT'!C9</f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x14ac:dyDescent="0.2">
      <c r="A11" s="8" t="s">
        <v>10</v>
      </c>
      <c r="B11" s="9">
        <f>+'[8]311_ACT'!B11</f>
        <v>39556.01</v>
      </c>
      <c r="C11" s="9">
        <f>+'[8]311_ACT'!C11</f>
        <v>978806.57</v>
      </c>
    </row>
    <row r="12" spans="1:3" ht="39" customHeight="1" x14ac:dyDescent="0.2">
      <c r="A12" s="8" t="s">
        <v>11</v>
      </c>
      <c r="B12" s="9">
        <v>0</v>
      </c>
      <c r="C12" s="9">
        <v>0</v>
      </c>
    </row>
    <row r="13" spans="1:3" x14ac:dyDescent="0.2">
      <c r="A13" s="8" t="s">
        <v>12</v>
      </c>
      <c r="B13" s="9">
        <f>+'[8]311_ACT'!B15</f>
        <v>0</v>
      </c>
      <c r="C13" s="9">
        <f>+'[8]311_ACT'!C15</f>
        <v>8446144.0800000001</v>
      </c>
    </row>
    <row r="14" spans="1:3" x14ac:dyDescent="0.2">
      <c r="A14" s="8" t="s">
        <v>13</v>
      </c>
      <c r="B14" s="9">
        <v>0</v>
      </c>
      <c r="C14" s="9">
        <v>0</v>
      </c>
    </row>
    <row r="15" spans="1:3" x14ac:dyDescent="0.2">
      <c r="A15" s="10"/>
      <c r="B15" s="9"/>
      <c r="C15" s="9"/>
    </row>
    <row r="16" spans="1:3" x14ac:dyDescent="0.2">
      <c r="A16" s="6" t="s">
        <v>14</v>
      </c>
      <c r="B16" s="7">
        <f>SUM(B17:B32)</f>
        <v>62292.68</v>
      </c>
      <c r="C16" s="7">
        <f>SUM(C17:C32)</f>
        <v>13702750.140000001</v>
      </c>
    </row>
    <row r="17" spans="1:3" x14ac:dyDescent="0.2">
      <c r="A17" s="8" t="s">
        <v>15</v>
      </c>
      <c r="B17" s="9">
        <v>0</v>
      </c>
      <c r="C17" s="9">
        <v>0</v>
      </c>
    </row>
    <row r="18" spans="1:3" x14ac:dyDescent="0.2">
      <c r="A18" s="8" t="s">
        <v>16</v>
      </c>
      <c r="B18" s="9">
        <f>+'[8]311_ACT'!B29</f>
        <v>0</v>
      </c>
      <c r="C18" s="9">
        <v>8812</v>
      </c>
    </row>
    <row r="19" spans="1:3" x14ac:dyDescent="0.2">
      <c r="A19" s="8" t="s">
        <v>17</v>
      </c>
      <c r="B19" s="9">
        <f>+'[8]311_ACT'!B30-1731</f>
        <v>62292.68</v>
      </c>
      <c r="C19" s="9">
        <v>2489920.2000000002</v>
      </c>
    </row>
    <row r="20" spans="1:3" x14ac:dyDescent="0.2">
      <c r="A20" s="8" t="s">
        <v>18</v>
      </c>
      <c r="B20" s="9">
        <v>0</v>
      </c>
      <c r="C20" s="9">
        <v>0</v>
      </c>
    </row>
    <row r="21" spans="1:3" x14ac:dyDescent="0.2">
      <c r="A21" s="8" t="s">
        <v>19</v>
      </c>
      <c r="B21" s="9">
        <f>+'[8]311_ACT'!B34</f>
        <v>0</v>
      </c>
      <c r="C21" s="9">
        <v>0</v>
      </c>
    </row>
    <row r="22" spans="1:3" ht="18" customHeight="1" x14ac:dyDescent="0.2">
      <c r="A22" s="8" t="s">
        <v>20</v>
      </c>
      <c r="B22" s="9">
        <f>+'[8]311_ACT'!B35</f>
        <v>0</v>
      </c>
      <c r="C22" s="9">
        <v>11204017.939999999</v>
      </c>
    </row>
    <row r="23" spans="1:3" x14ac:dyDescent="0.2">
      <c r="A23" s="8" t="s">
        <v>21</v>
      </c>
      <c r="B23" s="9">
        <v>0</v>
      </c>
      <c r="C23" s="9">
        <v>0</v>
      </c>
    </row>
    <row r="24" spans="1:3" x14ac:dyDescent="0.2">
      <c r="A24" s="8" t="s">
        <v>22</v>
      </c>
      <c r="B24" s="9">
        <v>0</v>
      </c>
      <c r="C24" s="9">
        <v>0</v>
      </c>
    </row>
    <row r="25" spans="1:3" x14ac:dyDescent="0.2">
      <c r="A25" s="8" t="s">
        <v>23</v>
      </c>
      <c r="B25" s="9">
        <v>0</v>
      </c>
      <c r="C25" s="9">
        <v>0</v>
      </c>
    </row>
    <row r="26" spans="1:3" x14ac:dyDescent="0.2">
      <c r="A26" s="8" t="s">
        <v>24</v>
      </c>
      <c r="B26" s="9">
        <v>0</v>
      </c>
      <c r="C26" s="9">
        <v>0</v>
      </c>
    </row>
    <row r="27" spans="1:3" x14ac:dyDescent="0.2">
      <c r="A27" s="8" t="s">
        <v>25</v>
      </c>
      <c r="B27" s="9">
        <v>0</v>
      </c>
      <c r="C27" s="9">
        <v>0</v>
      </c>
    </row>
    <row r="28" spans="1:3" x14ac:dyDescent="0.2">
      <c r="A28" s="8" t="s">
        <v>26</v>
      </c>
      <c r="B28" s="9">
        <v>0</v>
      </c>
      <c r="C28" s="9">
        <v>0</v>
      </c>
    </row>
    <row r="29" spans="1:3" ht="22.5" customHeight="1" x14ac:dyDescent="0.2">
      <c r="A29" s="8" t="s">
        <v>27</v>
      </c>
      <c r="B29" s="9">
        <v>0</v>
      </c>
      <c r="C29" s="9">
        <v>0</v>
      </c>
    </row>
    <row r="30" spans="1:3" x14ac:dyDescent="0.2">
      <c r="A30" s="8" t="s">
        <v>28</v>
      </c>
      <c r="B30" s="9">
        <v>0</v>
      </c>
      <c r="C30" s="9">
        <v>0</v>
      </c>
    </row>
    <row r="31" spans="1:3" x14ac:dyDescent="0.2">
      <c r="A31" s="8" t="s">
        <v>29</v>
      </c>
      <c r="B31" s="9">
        <v>0</v>
      </c>
      <c r="C31" s="9">
        <v>0</v>
      </c>
    </row>
    <row r="32" spans="1:3" x14ac:dyDescent="0.2">
      <c r="A32" s="8" t="s">
        <v>30</v>
      </c>
      <c r="B32" s="9">
        <v>0</v>
      </c>
      <c r="C32" s="9">
        <v>0</v>
      </c>
    </row>
    <row r="33" spans="1:10" x14ac:dyDescent="0.2">
      <c r="A33" s="3" t="s">
        <v>31</v>
      </c>
      <c r="B33" s="7">
        <f>+B4-B16</f>
        <v>-22736.67</v>
      </c>
      <c r="C33" s="7">
        <f>+C4-C16</f>
        <v>-4277799.49</v>
      </c>
    </row>
    <row r="34" spans="1:10" x14ac:dyDescent="0.2">
      <c r="A34" s="13"/>
      <c r="B34" s="7"/>
      <c r="C34" s="7"/>
      <c r="G34" s="12"/>
      <c r="H34" s="12"/>
      <c r="J34" s="14"/>
    </row>
    <row r="35" spans="1:10" x14ac:dyDescent="0.2">
      <c r="A35" s="3" t="s">
        <v>32</v>
      </c>
      <c r="B35" s="9"/>
      <c r="C35" s="9"/>
    </row>
    <row r="36" spans="1:10" x14ac:dyDescent="0.2">
      <c r="A36" s="6" t="s">
        <v>3</v>
      </c>
      <c r="B36" s="7">
        <f>SUM(B37:B39)</f>
        <v>0</v>
      </c>
      <c r="C36" s="7">
        <f>SUM(C37:C39)</f>
        <v>0</v>
      </c>
    </row>
    <row r="37" spans="1:10" x14ac:dyDescent="0.2">
      <c r="A37" s="8" t="s">
        <v>33</v>
      </c>
      <c r="B37" s="9">
        <v>0</v>
      </c>
      <c r="C37" s="9">
        <v>0</v>
      </c>
    </row>
    <row r="38" spans="1:10" x14ac:dyDescent="0.2">
      <c r="A38" s="8" t="s">
        <v>34</v>
      </c>
      <c r="B38" s="9">
        <v>0</v>
      </c>
      <c r="C38" s="9">
        <v>0</v>
      </c>
    </row>
    <row r="39" spans="1:10" x14ac:dyDescent="0.2">
      <c r="A39" s="8" t="s">
        <v>35</v>
      </c>
      <c r="B39" s="9">
        <v>0</v>
      </c>
      <c r="C39" s="9">
        <v>0</v>
      </c>
    </row>
    <row r="40" spans="1:10" x14ac:dyDescent="0.2">
      <c r="A40" s="10"/>
      <c r="B40" s="9"/>
      <c r="C40" s="9"/>
    </row>
    <row r="41" spans="1:10" x14ac:dyDescent="0.2">
      <c r="A41" s="6" t="s">
        <v>14</v>
      </c>
      <c r="B41" s="7">
        <f>SUM(B42:B44)</f>
        <v>0</v>
      </c>
      <c r="C41" s="7">
        <f>SUM(C42:C44)</f>
        <v>0</v>
      </c>
    </row>
    <row r="42" spans="1:10" x14ac:dyDescent="0.2">
      <c r="A42" s="8" t="s">
        <v>33</v>
      </c>
      <c r="B42" s="9">
        <v>0</v>
      </c>
      <c r="C42" s="9">
        <v>0</v>
      </c>
    </row>
    <row r="43" spans="1:10" x14ac:dyDescent="0.2">
      <c r="A43" s="8" t="s">
        <v>34</v>
      </c>
      <c r="B43" s="9">
        <v>0</v>
      </c>
      <c r="C43" s="9">
        <v>0</v>
      </c>
    </row>
    <row r="44" spans="1:10" x14ac:dyDescent="0.2">
      <c r="A44" s="8" t="s">
        <v>36</v>
      </c>
      <c r="B44" s="9">
        <v>0</v>
      </c>
      <c r="C44" s="9">
        <v>0</v>
      </c>
    </row>
    <row r="45" spans="1:10" x14ac:dyDescent="0.2">
      <c r="A45" s="3" t="s">
        <v>37</v>
      </c>
      <c r="B45" s="7">
        <f>+B36-B41</f>
        <v>0</v>
      </c>
      <c r="C45" s="7">
        <f>+C36-C41</f>
        <v>0</v>
      </c>
    </row>
    <row r="46" spans="1:10" x14ac:dyDescent="0.2">
      <c r="A46" s="13"/>
      <c r="B46" s="7"/>
      <c r="C46" s="7"/>
    </row>
    <row r="47" spans="1:10" ht="22.5" customHeight="1" x14ac:dyDescent="0.2">
      <c r="A47" s="3" t="s">
        <v>38</v>
      </c>
      <c r="B47" s="9"/>
      <c r="C47" s="9"/>
    </row>
    <row r="48" spans="1:10" x14ac:dyDescent="0.2">
      <c r="A48" s="6" t="s">
        <v>3</v>
      </c>
      <c r="B48" s="7">
        <f>+B49+B52</f>
        <v>0</v>
      </c>
      <c r="C48" s="7">
        <f>+C49+C52</f>
        <v>0</v>
      </c>
    </row>
    <row r="49" spans="1:12" x14ac:dyDescent="0.2">
      <c r="A49" s="8" t="s">
        <v>39</v>
      </c>
      <c r="B49" s="9">
        <f>+B50+B51</f>
        <v>0</v>
      </c>
      <c r="C49" s="9">
        <f>+C50+C51</f>
        <v>0</v>
      </c>
    </row>
    <row r="50" spans="1:12" x14ac:dyDescent="0.2">
      <c r="A50" s="8" t="s">
        <v>40</v>
      </c>
      <c r="B50" s="9">
        <v>0</v>
      </c>
      <c r="C50" s="9">
        <v>0</v>
      </c>
    </row>
    <row r="51" spans="1:12" x14ac:dyDescent="0.2">
      <c r="A51" s="8" t="s">
        <v>41</v>
      </c>
      <c r="B51" s="9">
        <v>0</v>
      </c>
      <c r="C51" s="9">
        <v>0</v>
      </c>
    </row>
    <row r="52" spans="1:12" x14ac:dyDescent="0.2">
      <c r="A52" s="8" t="s">
        <v>42</v>
      </c>
      <c r="B52" s="9">
        <v>0</v>
      </c>
      <c r="C52" s="9">
        <v>0</v>
      </c>
    </row>
    <row r="53" spans="1:12" x14ac:dyDescent="0.2">
      <c r="A53" s="10"/>
      <c r="B53" s="9"/>
      <c r="C53" s="9"/>
      <c r="L53" s="15"/>
    </row>
    <row r="54" spans="1:12" x14ac:dyDescent="0.2">
      <c r="A54" s="6" t="s">
        <v>14</v>
      </c>
      <c r="B54" s="7">
        <f>+B55+B58</f>
        <v>10943.05</v>
      </c>
      <c r="C54" s="7">
        <f>+C55+C58</f>
        <v>15035</v>
      </c>
    </row>
    <row r="55" spans="1:12" x14ac:dyDescent="0.2">
      <c r="A55" s="8" t="s">
        <v>43</v>
      </c>
      <c r="B55" s="9">
        <f>+B56+B57</f>
        <v>0</v>
      </c>
      <c r="C55" s="9">
        <f>+C56+C57</f>
        <v>0</v>
      </c>
    </row>
    <row r="56" spans="1:12" x14ac:dyDescent="0.2">
      <c r="A56" s="8" t="s">
        <v>40</v>
      </c>
      <c r="B56" s="9">
        <v>0</v>
      </c>
      <c r="C56" s="9">
        <v>0</v>
      </c>
    </row>
    <row r="57" spans="1:12" x14ac:dyDescent="0.2">
      <c r="A57" s="8" t="s">
        <v>41</v>
      </c>
      <c r="B57" s="9">
        <v>0</v>
      </c>
      <c r="C57" s="9">
        <v>0</v>
      </c>
    </row>
    <row r="58" spans="1:12" x14ac:dyDescent="0.2">
      <c r="A58" s="8" t="s">
        <v>44</v>
      </c>
      <c r="B58" s="9">
        <f>6669.05+3328+1664-718</f>
        <v>10943.05</v>
      </c>
      <c r="C58" s="9">
        <f>14317+718</f>
        <v>15035</v>
      </c>
    </row>
    <row r="59" spans="1:12" x14ac:dyDescent="0.2">
      <c r="A59" s="3" t="s">
        <v>45</v>
      </c>
      <c r="B59" s="7">
        <f>+B48-B54</f>
        <v>-10943.05</v>
      </c>
      <c r="C59" s="7">
        <f>+C48-C54</f>
        <v>-15035</v>
      </c>
    </row>
    <row r="60" spans="1:12" x14ac:dyDescent="0.2">
      <c r="A60" s="13"/>
      <c r="B60" s="7"/>
      <c r="C60" s="7"/>
    </row>
    <row r="61" spans="1:12" x14ac:dyDescent="0.2">
      <c r="A61" s="3" t="s">
        <v>46</v>
      </c>
      <c r="B61" s="7">
        <f>+B33+B45+B59</f>
        <v>-33679.72</v>
      </c>
      <c r="C61" s="7">
        <f>+C33+C45+C59</f>
        <v>-4292834.49</v>
      </c>
      <c r="E61" s="11">
        <f>B61+'[8]314_CSF'!B5</f>
        <v>-2.6193447411060333E-10</v>
      </c>
    </row>
    <row r="62" spans="1:12" x14ac:dyDescent="0.2">
      <c r="A62" s="13"/>
      <c r="B62" s="7"/>
      <c r="C62" s="7"/>
    </row>
    <row r="63" spans="1:12" x14ac:dyDescent="0.2">
      <c r="A63" s="3" t="s">
        <v>47</v>
      </c>
      <c r="B63" s="7">
        <f>+C65</f>
        <v>3788214.09</v>
      </c>
      <c r="C63" s="7">
        <v>8081048.5800000001</v>
      </c>
      <c r="E63" s="11">
        <f>B63-'[8]312_ESF'!C5</f>
        <v>0</v>
      </c>
    </row>
    <row r="64" spans="1:12" x14ac:dyDescent="0.2">
      <c r="A64" s="13"/>
      <c r="B64" s="7"/>
      <c r="C64" s="7"/>
    </row>
    <row r="65" spans="1:14" x14ac:dyDescent="0.2">
      <c r="A65" s="3" t="s">
        <v>48</v>
      </c>
      <c r="B65" s="7">
        <f>+B61+B63</f>
        <v>3754534.3699999996</v>
      </c>
      <c r="C65" s="7">
        <f>+C61+C63</f>
        <v>3788214.09</v>
      </c>
      <c r="E65" s="11">
        <f>B65-'[8]312_ESF'!B5</f>
        <v>0</v>
      </c>
      <c r="F65" s="11">
        <f>C65-'[8]312_ESF'!C5</f>
        <v>0</v>
      </c>
    </row>
    <row r="66" spans="1:14" x14ac:dyDescent="0.2">
      <c r="A66" s="16"/>
      <c r="B66" s="17"/>
      <c r="C66" s="18"/>
    </row>
    <row r="67" spans="1:14" ht="40.5" customHeight="1" x14ac:dyDescent="0.2">
      <c r="A67" s="41" t="s">
        <v>49</v>
      </c>
      <c r="B67" s="41"/>
      <c r="C67" s="41"/>
      <c r="E67" s="19"/>
    </row>
    <row r="68" spans="1:14" x14ac:dyDescent="0.2">
      <c r="B68" s="20">
        <f>B65-'[8]312_ESF'!B5</f>
        <v>0</v>
      </c>
      <c r="C68" s="21">
        <f>C65-'[8]312_ESF'!C5</f>
        <v>0</v>
      </c>
      <c r="D68" s="22"/>
    </row>
    <row r="69" spans="1:14" x14ac:dyDescent="0.2">
      <c r="E69" s="19"/>
    </row>
    <row r="70" spans="1:14" ht="16.5" customHeight="1" x14ac:dyDescent="0.2"/>
    <row r="71" spans="1:14" s="31" customFormat="1" x14ac:dyDescent="0.2">
      <c r="A71" s="24" t="s">
        <v>50</v>
      </c>
      <c r="B71" s="42" t="s">
        <v>51</v>
      </c>
      <c r="C71" s="42"/>
      <c r="D71" s="25"/>
      <c r="E71" s="26"/>
      <c r="F71" s="27"/>
      <c r="G71" s="27"/>
      <c r="H71" s="27"/>
      <c r="I71" s="28"/>
      <c r="J71" s="29"/>
      <c r="K71" s="29"/>
      <c r="L71" s="29"/>
      <c r="M71" s="29"/>
      <c r="N71" s="30"/>
    </row>
    <row r="72" spans="1:14" s="31" customFormat="1" ht="25.5" customHeight="1" x14ac:dyDescent="0.2">
      <c r="A72" s="32" t="s">
        <v>52</v>
      </c>
      <c r="B72" s="43" t="s">
        <v>53</v>
      </c>
      <c r="C72" s="43"/>
      <c r="D72" s="29"/>
      <c r="E72" s="27"/>
      <c r="F72" s="27"/>
      <c r="G72" s="33"/>
      <c r="H72" s="33"/>
      <c r="I72" s="34"/>
      <c r="J72" s="35"/>
      <c r="K72" s="35"/>
      <c r="L72" s="35"/>
      <c r="M72" s="35"/>
      <c r="N72" s="35"/>
    </row>
    <row r="74" spans="1:14" hidden="1" x14ac:dyDescent="0.2">
      <c r="A74" s="36"/>
    </row>
    <row r="75" spans="1:14" hidden="1" x14ac:dyDescent="0.2">
      <c r="A75" s="37" t="s">
        <v>54</v>
      </c>
    </row>
    <row r="76" spans="1:14" hidden="1" x14ac:dyDescent="0.2">
      <c r="A76" s="37" t="s">
        <v>55</v>
      </c>
    </row>
  </sheetData>
  <sheetProtection formatCells="0" formatColumns="0" formatRows="0" autoFilter="0"/>
  <mergeCells count="4">
    <mergeCell ref="A1:C1"/>
    <mergeCell ref="A67:C67"/>
    <mergeCell ref="B71:C71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2026-04-14T21:49:45Z</dcterms:created>
  <dcterms:modified xsi:type="dcterms:W3CDTF">2026-04-15T16:56:49Z</dcterms:modified>
</cp:coreProperties>
</file>