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manceral\Desktop\2025\FIBIR 2025\3ER TRIMESTRE 2025\FINANZAS\"/>
    </mc:Choice>
  </mc:AlternateContent>
  <bookViews>
    <workbookView xWindow="0" yWindow="0" windowWidth="28800" windowHeight="11730"/>
  </bookViews>
  <sheets>
    <sheet name="COG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A">[1]ECABR!#REF!</definedName>
    <definedName name="A_impresión_IM">[1]ECABR!#REF!</definedName>
    <definedName name="abc">[2]TOTAL!#REF!</definedName>
    <definedName name="_xlnm.Extract">[3]EGRESOS!#REF!</definedName>
    <definedName name="_xlnm.Print_Area" localSheetId="0">COG!$A$1:$G$86</definedName>
    <definedName name="B">[3]EGRESOS!#REF!</definedName>
    <definedName name="balanza_mes">'[4]Ene-16'!$A$1:$H$200</definedName>
    <definedName name="BASE">#REF!</definedName>
    <definedName name="_xlnm.Database">[6]REPORTO!#REF!</definedName>
    <definedName name="cba">[2]TOTAL!#REF!</definedName>
    <definedName name="ELOY">#REF!</definedName>
    <definedName name="Fecha">#REF!</definedName>
    <definedName name="HF">[7]T1705HF!$B$20:$B$20</definedName>
    <definedName name="ju">[6]REPORTO!#REF!</definedName>
    <definedName name="mao">[1]ECABR!#REF!</definedName>
    <definedName name="N">#REF!</definedName>
    <definedName name="REPORTO">#REF!</definedName>
    <definedName name="TCAIE">[8]CH1902!$B$20:$B$20</definedName>
    <definedName name="TCFEEIS">#REF!</definedName>
    <definedName name="TRASP">#REF!</definedName>
    <definedName name="U">#REF!</definedName>
    <definedName name="x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5" i="1" l="1"/>
  <c r="G75" i="1" s="1"/>
  <c r="D74" i="1"/>
  <c r="G74" i="1" s="1"/>
  <c r="D73" i="1"/>
  <c r="G73" i="1" s="1"/>
  <c r="D72" i="1"/>
  <c r="G72" i="1" s="1"/>
  <c r="D71" i="1"/>
  <c r="G71" i="1" s="1"/>
  <c r="D70" i="1"/>
  <c r="G70" i="1" s="1"/>
  <c r="D69" i="1"/>
  <c r="G69" i="1" s="1"/>
  <c r="F68" i="1"/>
  <c r="E68" i="1"/>
  <c r="C68" i="1"/>
  <c r="B68" i="1"/>
  <c r="D67" i="1"/>
  <c r="G67" i="1" s="1"/>
  <c r="D66" i="1"/>
  <c r="G66" i="1" s="1"/>
  <c r="D65" i="1"/>
  <c r="G65" i="1" s="1"/>
  <c r="F64" i="1"/>
  <c r="E64" i="1"/>
  <c r="C64" i="1"/>
  <c r="B64" i="1"/>
  <c r="B76" i="1" s="1"/>
  <c r="D63" i="1"/>
  <c r="D56" i="1" s="1"/>
  <c r="C63" i="1"/>
  <c r="G62" i="1"/>
  <c r="D62" i="1"/>
  <c r="G61" i="1"/>
  <c r="D61" i="1"/>
  <c r="G60" i="1"/>
  <c r="D60" i="1"/>
  <c r="G59" i="1"/>
  <c r="D59" i="1"/>
  <c r="G58" i="1"/>
  <c r="D58" i="1"/>
  <c r="G57" i="1"/>
  <c r="D57" i="1"/>
  <c r="F56" i="1"/>
  <c r="E56" i="1"/>
  <c r="C56" i="1"/>
  <c r="B56" i="1"/>
  <c r="G55" i="1"/>
  <c r="D55" i="1"/>
  <c r="G54" i="1"/>
  <c r="D54" i="1"/>
  <c r="G53" i="1"/>
  <c r="D53" i="1"/>
  <c r="G52" i="1"/>
  <c r="F52" i="1"/>
  <c r="E52" i="1"/>
  <c r="D52" i="1"/>
  <c r="C52" i="1"/>
  <c r="B52" i="1"/>
  <c r="G51" i="1"/>
  <c r="D51" i="1"/>
  <c r="G50" i="1"/>
  <c r="D50" i="1"/>
  <c r="G49" i="1"/>
  <c r="D49" i="1"/>
  <c r="G48" i="1"/>
  <c r="E48" i="1"/>
  <c r="D48" i="1"/>
  <c r="D47" i="1"/>
  <c r="G47" i="1" s="1"/>
  <c r="D46" i="1"/>
  <c r="G46" i="1" s="1"/>
  <c r="D45" i="1"/>
  <c r="G45" i="1" s="1"/>
  <c r="D44" i="1"/>
  <c r="G44" i="1" s="1"/>
  <c r="D43" i="1"/>
  <c r="G43" i="1" s="1"/>
  <c r="F42" i="1"/>
  <c r="E42" i="1"/>
  <c r="D42" i="1"/>
  <c r="C42" i="1"/>
  <c r="B42" i="1"/>
  <c r="D41" i="1"/>
  <c r="G41" i="1" s="1"/>
  <c r="D40" i="1"/>
  <c r="G40" i="1" s="1"/>
  <c r="D39" i="1"/>
  <c r="G39" i="1" s="1"/>
  <c r="D38" i="1"/>
  <c r="G38" i="1" s="1"/>
  <c r="D37" i="1"/>
  <c r="G37" i="1" s="1"/>
  <c r="D36" i="1"/>
  <c r="G36" i="1" s="1"/>
  <c r="E35" i="1"/>
  <c r="C35" i="1"/>
  <c r="D35" i="1" s="1"/>
  <c r="E34" i="1"/>
  <c r="G34" i="1" s="1"/>
  <c r="D34" i="1"/>
  <c r="G33" i="1"/>
  <c r="D33" i="1"/>
  <c r="F32" i="1"/>
  <c r="C32" i="1"/>
  <c r="B32" i="1"/>
  <c r="G31" i="1"/>
  <c r="D31" i="1"/>
  <c r="G30" i="1"/>
  <c r="D30" i="1"/>
  <c r="G29" i="1"/>
  <c r="D29" i="1"/>
  <c r="G28" i="1"/>
  <c r="D28" i="1"/>
  <c r="E27" i="1"/>
  <c r="D27" i="1"/>
  <c r="G27" i="1" s="1"/>
  <c r="C27" i="1"/>
  <c r="E26" i="1"/>
  <c r="D26" i="1"/>
  <c r="G26" i="1" s="1"/>
  <c r="F25" i="1"/>
  <c r="E25" i="1" s="1"/>
  <c r="E22" i="1" s="1"/>
  <c r="D25" i="1"/>
  <c r="G25" i="1" s="1"/>
  <c r="C25" i="1"/>
  <c r="G24" i="1"/>
  <c r="D24" i="1"/>
  <c r="D22" i="1" s="1"/>
  <c r="G23" i="1"/>
  <c r="G22" i="1" s="1"/>
  <c r="D23" i="1"/>
  <c r="C22" i="1"/>
  <c r="B22" i="1"/>
  <c r="G21" i="1"/>
  <c r="E21" i="1"/>
  <c r="D21" i="1"/>
  <c r="D20" i="1"/>
  <c r="G20" i="1" s="1"/>
  <c r="E19" i="1"/>
  <c r="D19" i="1"/>
  <c r="G19" i="1" s="1"/>
  <c r="G18" i="1"/>
  <c r="D18" i="1"/>
  <c r="G17" i="1"/>
  <c r="D17" i="1"/>
  <c r="G16" i="1"/>
  <c r="D16" i="1"/>
  <c r="G15" i="1"/>
  <c r="D15" i="1"/>
  <c r="G14" i="1"/>
  <c r="D14" i="1"/>
  <c r="G13" i="1"/>
  <c r="D13" i="1"/>
  <c r="F12" i="1"/>
  <c r="E12" i="1"/>
  <c r="C12" i="1"/>
  <c r="B12" i="1"/>
  <c r="G11" i="1"/>
  <c r="D11" i="1"/>
  <c r="G10" i="1"/>
  <c r="D10" i="1"/>
  <c r="G9" i="1"/>
  <c r="D9" i="1"/>
  <c r="G8" i="1"/>
  <c r="D8" i="1"/>
  <c r="G7" i="1"/>
  <c r="D7" i="1"/>
  <c r="G6" i="1"/>
  <c r="D6" i="1"/>
  <c r="G5" i="1"/>
  <c r="D5" i="1"/>
  <c r="G4" i="1"/>
  <c r="F4" i="1"/>
  <c r="E4" i="1"/>
  <c r="D4" i="1"/>
  <c r="C4" i="1"/>
  <c r="C76" i="1" s="1"/>
  <c r="B4" i="1"/>
  <c r="G32" i="1" l="1"/>
  <c r="E76" i="1"/>
  <c r="G35" i="1"/>
  <c r="D32" i="1"/>
  <c r="G68" i="1"/>
  <c r="G12" i="1"/>
  <c r="G76" i="1" s="1"/>
  <c r="G42" i="1"/>
  <c r="G64" i="1"/>
  <c r="E32" i="1"/>
  <c r="D64" i="1"/>
  <c r="D68" i="1"/>
  <c r="G63" i="1"/>
  <c r="G56" i="1" s="1"/>
  <c r="D12" i="1"/>
  <c r="D76" i="1" s="1"/>
  <c r="F22" i="1"/>
  <c r="F76" i="1" s="1"/>
</calcChain>
</file>

<file path=xl/sharedStrings.xml><?xml version="1.0" encoding="utf-8"?>
<sst xmlns="http://schemas.openxmlformats.org/spreadsheetml/2006/main" count="87" uniqueCount="87">
  <si>
    <t xml:space="preserve">
Fideicomiso de Bordería e Infraestructura Rural para el Estado de Guanajuato  &lt;&lt;FIBIR&gt;&gt;
Estado Analítico del Ejercicio del Presupuesto de Egresos
Clasificación por Objeto del Gasto (Capítulo y Concepto)
Del 01 de Enero al 30 de Septiembre de 2025        
(Cifras en Pesos)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</si>
  <si>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</si>
  <si>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</si>
  <si>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</si>
  <si>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</si>
  <si>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</si>
  <si>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</si>
  <si>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</si>
  <si>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</si>
  <si>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</si>
  <si>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</si>
  <si>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</si>
  <si>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</si>
  <si>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</si>
  <si>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</si>
  <si>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</si>
  <si>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</si>
  <si>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</si>
  <si>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</si>
  <si>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</si>
  <si>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</si>
  <si>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</si>
  <si>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</si>
  <si>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</si>
  <si>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</si>
  <si>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</si>
  <si>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</si>
  <si>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</si>
  <si>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</si>
  <si>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</si>
  <si>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</si>
  <si>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</si>
  <si>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</si>
  <si>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</si>
  <si>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</si>
  <si>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</si>
  <si>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</si>
  <si>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</si>
  <si>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</si>
  <si>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</si>
  <si>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</si>
  <si>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</si>
  <si>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</si>
  <si>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</si>
  <si>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</si>
  <si>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</si>
  <si>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</si>
  <si>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</si>
  <si>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</si>
  <si>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</si>
  <si>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</si>
  <si>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</si>
  <si>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</si>
  <si>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</si>
  <si>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</si>
  <si>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</si>
  <si>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</si>
  <si>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</si>
  <si>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</si>
  <si>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</si>
  <si>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</si>
  <si>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</si>
  <si>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</si>
  <si>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</si>
  <si>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</si>
  <si>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</si>
  <si>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</si>
  <si>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</si>
  <si>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</si>
  <si>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</si>
  <si>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</si>
  <si>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</si>
  <si>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</si>
  <si>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</si>
  <si>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</si>
  <si>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</si>
  <si>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</si>
  <si>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</si>
  <si>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</si>
  <si>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</si>
  <si>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</si>
  <si>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Egreso</t>
  </si>
  <si>
    <t>“Bajo protesta de decir verdad declaramos que los Estados Financieros y sus notas, son razonablemente correctos y son responsabilidad del emisor”.</t>
  </si>
  <si>
    <t xml:space="preserve">      Ing. Marisol Suárez Correa                                                                   Juan Lara Centeno</t>
  </si>
  <si>
    <t xml:space="preserve">                          Presidenta del Comité Técnico                                   Dirección de Control y Seguimiento de Fideicomisos</t>
  </si>
  <si>
    <t>C.P. Veronica Negrete Barreto</t>
  </si>
  <si>
    <t>Elaboró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</si>
</sst>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43" fontId="6" fillId="0" borderId="0" applyFont="0" applyFill="0" applyBorder="0" applyAlignment="0" applyProtection="0"/>
    <xf numFmtId="0" fontId="3" fillId="0" borderId="0"/>
    <xf numFmtId="0" fontId="2" fillId="0" borderId="0"/>
    <xf numFmtId="0" fontId="3" fillId="0" borderId="0"/>
    <xf numFmtId="0" fontId="1" fillId="0" borderId="0"/>
    <xf numFmtId="0" fontId="7" fillId="0" borderId="0"/>
  </cellStyleXfs>
  <cellXfs count="29">
    <xf numFmtId="0" fontId="0" fillId="0" borderId="0" xfId="0"/>
    <xf numFmtId="0" fontId="4" fillId="2" borderId="1" xfId="2" applyFont="1" applyFill="1" applyBorder="1" applyAlignment="1" applyProtection="1">
      <alignment horizontal="center" vertical="center" wrapText="1"/>
      <protection locked="0"/>
    </xf>
    <xf numFmtId="0" fontId="4" fillId="2" borderId="2" xfId="2" applyFont="1" applyFill="1" applyBorder="1" applyAlignment="1" applyProtection="1">
      <alignment horizontal="center" vertical="center" wrapText="1"/>
      <protection locked="0"/>
    </xf>
    <xf numFmtId="0" fontId="4" fillId="2" borderId="3" xfId="2" applyFont="1" applyFill="1" applyBorder="1" applyAlignment="1" applyProtection="1">
      <alignment horizontal="center" vertical="center" wrapText="1"/>
      <protection locked="0"/>
    </xf>
    <xf numFmtId="0" fontId="5" fillId="0" borderId="0" xfId="3" applyFont="1" applyAlignment="1">
      <alignment vertical="center"/>
    </xf>
    <xf numFmtId="0" fontId="4" fillId="2" borderId="4" xfId="2" applyFont="1" applyFill="1" applyBorder="1" applyAlignment="1">
      <alignment vertical="center"/>
    </xf>
    <xf numFmtId="4" fontId="4" fillId="2" borderId="4" xfId="2" applyNumberFormat="1" applyFont="1" applyFill="1" applyBorder="1" applyAlignment="1">
      <alignment horizontal="center" vertical="center" wrapText="1"/>
    </xf>
    <xf numFmtId="0" fontId="4" fillId="2" borderId="5" xfId="4" applyFont="1" applyFill="1" applyBorder="1" applyAlignment="1">
      <alignment horizontal="center" vertical="center"/>
    </xf>
    <xf numFmtId="4" fontId="4" fillId="2" borderId="6" xfId="2" applyNumberFormat="1" applyFont="1" applyFill="1" applyBorder="1" applyAlignment="1">
      <alignment horizontal="center" vertical="center" wrapText="1"/>
    </xf>
    <xf numFmtId="4" fontId="4" fillId="2" borderId="7" xfId="2" applyNumberFormat="1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left"/>
    </xf>
    <xf numFmtId="3" fontId="7" fillId="0" borderId="4" xfId="0" applyNumberFormat="1" applyFont="1" applyBorder="1" applyProtection="1">
      <protection locked="0"/>
    </xf>
    <xf numFmtId="0" fontId="7" fillId="0" borderId="8" xfId="0" applyFont="1" applyBorder="1" applyAlignment="1">
      <alignment horizontal="left" indent="2"/>
    </xf>
    <xf numFmtId="3" fontId="7" fillId="0" borderId="5" xfId="0" applyNumberFormat="1" applyFont="1" applyBorder="1" applyProtection="1">
      <protection locked="0"/>
    </xf>
    <xf numFmtId="3" fontId="7" fillId="0" borderId="5" xfId="0" applyNumberFormat="1" applyFont="1" applyBorder="1" applyAlignment="1" applyProtection="1">
      <alignment horizontal="left" vertical="center" wrapText="1"/>
      <protection locked="0"/>
    </xf>
    <xf numFmtId="3" fontId="4" fillId="0" borderId="5" xfId="0" applyNumberFormat="1" applyFont="1" applyBorder="1" applyProtection="1">
      <protection locked="0"/>
    </xf>
    <xf numFmtId="43" fontId="5" fillId="0" borderId="0" xfId="1" applyFont="1" applyAlignment="1">
      <alignment vertical="center"/>
    </xf>
    <xf numFmtId="43" fontId="5" fillId="0" borderId="0" xfId="3" applyNumberFormat="1" applyFont="1" applyAlignment="1">
      <alignment vertical="center"/>
    </xf>
    <xf numFmtId="0" fontId="7" fillId="0" borderId="9" xfId="0" applyFont="1" applyBorder="1" applyAlignment="1">
      <alignment horizontal="left" indent="2"/>
    </xf>
    <xf numFmtId="3" fontId="7" fillId="0" borderId="7" xfId="0" applyNumberFormat="1" applyFont="1" applyBorder="1" applyProtection="1">
      <protection locked="0"/>
    </xf>
    <xf numFmtId="0" fontId="4" fillId="0" borderId="9" xfId="0" applyFont="1" applyBorder="1" applyAlignment="1" applyProtection="1">
      <alignment horizontal="left" indent="2"/>
      <protection locked="0"/>
    </xf>
    <xf numFmtId="3" fontId="4" fillId="0" borderId="7" xfId="0" applyNumberFormat="1" applyFont="1" applyBorder="1" applyProtection="1">
      <protection locked="0"/>
    </xf>
    <xf numFmtId="0" fontId="5" fillId="0" borderId="0" xfId="3" applyFont="1"/>
    <xf numFmtId="0" fontId="5" fillId="3" borderId="0" xfId="0" applyFont="1" applyFill="1" applyAlignment="1" applyProtection="1">
      <alignment horizontal="center" vertical="center"/>
      <protection locked="0"/>
    </xf>
    <xf numFmtId="0" fontId="5" fillId="0" borderId="0" xfId="5" applyFont="1" applyAlignment="1" applyProtection="1">
      <alignment vertical="top"/>
      <protection locked="0"/>
    </xf>
    <xf numFmtId="0" fontId="7" fillId="3" borderId="0" xfId="0" applyFont="1" applyFill="1" applyAlignment="1" applyProtection="1">
      <alignment horizontal="center" vertical="top" wrapText="1"/>
      <protection locked="0"/>
    </xf>
    <xf numFmtId="0" fontId="7" fillId="0" borderId="10" xfId="6" applyBorder="1" applyAlignment="1" applyProtection="1">
      <alignment vertical="top" wrapText="1"/>
      <protection locked="0"/>
    </xf>
    <xf numFmtId="0" fontId="7" fillId="0" borderId="0" xfId="6" applyAlignment="1" applyProtection="1">
      <alignment horizontal="center" vertical="top" wrapText="1"/>
      <protection locked="0"/>
    </xf>
    <xf numFmtId="3" fontId="5" fillId="0" borderId="0" xfId="3" applyNumberFormat="1" applyFont="1" applyAlignment="1">
      <alignment vertical="center"/>
    </xf>
  </cellXfs>
  <cellStyles count="7">
    <cellStyle name="Millares" xfId="1" builtinId="3"/>
    <cellStyle name="Normal" xfId="0" builtinId="0"/>
    <cellStyle name="Normal 2 2" xfId="6"/>
    <cellStyle name="Normal 2 24" xfId="5"/>
    <cellStyle name="Normal 2 3 3" xfId="3"/>
    <cellStyle name="Normal 3 13" xfId="4"/>
    <cellStyle name="Normal 3 2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uario/Alfredo%20Fonseca/afg/2013/CUENTAS%20DE/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Usuario\Downloads\EF%2520ASEG_04\EF%2520ASEG_01_2017\Fidea%2520GN%2520EFP%252001-16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49_FIBIR_CP_SEPTIEMBRE%2025%20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do"/>
      <sheetName val="EA"/>
      <sheetName val="ESF"/>
      <sheetName val="ECSF"/>
      <sheetName val="EAA"/>
      <sheetName val="EADP"/>
      <sheetName val="EVHP"/>
      <sheetName val="EFE"/>
      <sheetName val="PC"/>
      <sheetName val="Notas"/>
      <sheetName val="Rel Cta Banc"/>
      <sheetName val="Esq Bur"/>
      <sheetName val="Ene-16"/>
      <sheetName val="Balanza Dic-15"/>
      <sheetName val="Ene-15"/>
      <sheetName val="Balanza Dic-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1">
          <cell r="A1" t="str">
            <v>CONTPAQ i</v>
          </cell>
          <cell r="D1" t="str">
            <v>FIDEICOMISO IRREVOCABLE DE INVERSION Y ADMINISTRACIÓN</v>
          </cell>
          <cell r="H1" t="str">
            <v>Hoja:      1</v>
          </cell>
        </row>
        <row r="2">
          <cell r="A2" t="str">
            <v>Balanza de comprobación al 31/Ene/2016</v>
          </cell>
          <cell r="H2" t="str">
            <v>Fecha: 13/Feb/2016</v>
          </cell>
        </row>
        <row r="5">
          <cell r="A5" t="str">
            <v>C u e n t a</v>
          </cell>
          <cell r="B5" t="str">
            <v>N o m b r e</v>
          </cell>
          <cell r="C5" t="str">
            <v xml:space="preserve">Saldos </v>
          </cell>
          <cell r="D5" t="str">
            <v>Iniciales</v>
          </cell>
          <cell r="G5" t="str">
            <v xml:space="preserve">Saldos </v>
          </cell>
          <cell r="H5" t="str">
            <v>Actuales</v>
          </cell>
        </row>
        <row r="6">
          <cell r="C6" t="str">
            <v>Deudor</v>
          </cell>
          <cell r="D6" t="str">
            <v>Acreedor</v>
          </cell>
          <cell r="E6" t="str">
            <v>Cargos</v>
          </cell>
          <cell r="F6" t="str">
            <v>Abonos</v>
          </cell>
          <cell r="G6" t="str">
            <v>Deudor</v>
          </cell>
          <cell r="H6" t="str">
            <v>Acreedor</v>
          </cell>
        </row>
        <row r="8">
          <cell r="A8" t="str">
            <v>111-0-00</v>
          </cell>
          <cell r="B8" t="str">
            <v>EFECTIVO Y EQUIVALENTES</v>
          </cell>
          <cell r="C8">
            <v>223790230.09999999</v>
          </cell>
          <cell r="D8" t="str">
            <v xml:space="preserve"> </v>
          </cell>
          <cell r="E8">
            <v>40876948.259999998</v>
          </cell>
          <cell r="F8">
            <v>51499099.659999996</v>
          </cell>
          <cell r="G8">
            <v>213168078.69999999</v>
          </cell>
          <cell r="H8" t="str">
            <v xml:space="preserve"> </v>
          </cell>
        </row>
        <row r="9">
          <cell r="A9" t="str">
            <v>111-2-00</v>
          </cell>
          <cell r="B9" t="str">
            <v>Bancos / Tesoreria</v>
          </cell>
          <cell r="C9">
            <v>733338</v>
          </cell>
          <cell r="D9" t="str">
            <v xml:space="preserve"> </v>
          </cell>
          <cell r="E9">
            <v>28391807.850000001</v>
          </cell>
          <cell r="F9">
            <v>29125137.329999998</v>
          </cell>
          <cell r="G9">
            <v>8.52</v>
          </cell>
          <cell r="H9" t="str">
            <v xml:space="preserve"> </v>
          </cell>
        </row>
        <row r="10">
          <cell r="A10" t="str">
            <v>111-2-07</v>
          </cell>
          <cell r="B10" t="str">
            <v>Bajio cta. 95050201</v>
          </cell>
          <cell r="C10">
            <v>0</v>
          </cell>
          <cell r="D10" t="str">
            <v xml:space="preserve"> </v>
          </cell>
          <cell r="E10">
            <v>46959.1</v>
          </cell>
          <cell r="F10">
            <v>46959.1</v>
          </cell>
          <cell r="G10">
            <v>0</v>
          </cell>
          <cell r="H10" t="str">
            <v xml:space="preserve"> </v>
          </cell>
        </row>
        <row r="11">
          <cell r="A11" t="str">
            <v>111-2-08</v>
          </cell>
          <cell r="B11" t="str">
            <v>Bajio cta. 10568426 (RMD)</v>
          </cell>
          <cell r="C11">
            <v>0</v>
          </cell>
          <cell r="D11" t="str">
            <v xml:space="preserve"> </v>
          </cell>
          <cell r="E11">
            <v>13758358.49</v>
          </cell>
          <cell r="F11">
            <v>13758354.93</v>
          </cell>
          <cell r="G11">
            <v>3.56</v>
          </cell>
          <cell r="H11" t="str">
            <v xml:space="preserve"> </v>
          </cell>
        </row>
        <row r="12">
          <cell r="A12" t="str">
            <v>111-2-09</v>
          </cell>
          <cell r="B12" t="str">
            <v>Bajio cta. 10568707 (EQDR)</v>
          </cell>
          <cell r="C12">
            <v>700000</v>
          </cell>
          <cell r="D12" t="str">
            <v xml:space="preserve"> </v>
          </cell>
          <cell r="E12">
            <v>680010.72</v>
          </cell>
          <cell r="F12">
            <v>1380008.6</v>
          </cell>
          <cell r="G12">
            <v>2.12</v>
          </cell>
          <cell r="H12" t="str">
            <v xml:space="preserve"> </v>
          </cell>
        </row>
        <row r="13">
          <cell r="A13" t="str">
            <v>111-2-10</v>
          </cell>
          <cell r="B13" t="str">
            <v>Bajio cta. 10569267 (MOTUR)</v>
          </cell>
          <cell r="C13">
            <v>33338</v>
          </cell>
          <cell r="D13" t="str">
            <v xml:space="preserve"> </v>
          </cell>
          <cell r="E13">
            <v>13906479.539999999</v>
          </cell>
          <cell r="F13">
            <v>13939814.699999999</v>
          </cell>
          <cell r="G13">
            <v>2.84</v>
          </cell>
          <cell r="H13" t="str">
            <v xml:space="preserve"> </v>
          </cell>
        </row>
        <row r="14">
          <cell r="A14" t="str">
            <v>111-4-00</v>
          </cell>
          <cell r="B14" t="str">
            <v>Inversiones Temporales (Hasta 3 meses)</v>
          </cell>
          <cell r="C14">
            <v>223056892.09999999</v>
          </cell>
          <cell r="D14" t="str">
            <v xml:space="preserve"> </v>
          </cell>
          <cell r="E14">
            <v>12485140.41</v>
          </cell>
          <cell r="F14">
            <v>22373962.329999998</v>
          </cell>
          <cell r="G14">
            <v>213168070.18000001</v>
          </cell>
          <cell r="H14" t="str">
            <v xml:space="preserve"> </v>
          </cell>
        </row>
        <row r="15">
          <cell r="A15" t="str">
            <v>111-4-10</v>
          </cell>
          <cell r="B15" t="str">
            <v>Banco del Bajio Cta 95050201</v>
          </cell>
          <cell r="C15">
            <v>2841317.54</v>
          </cell>
          <cell r="D15" t="str">
            <v xml:space="preserve"> </v>
          </cell>
          <cell r="E15">
            <v>7200.28</v>
          </cell>
          <cell r="F15">
            <v>24995.05</v>
          </cell>
          <cell r="G15">
            <v>2823522.77</v>
          </cell>
          <cell r="H15" t="str">
            <v xml:space="preserve"> </v>
          </cell>
        </row>
        <row r="16">
          <cell r="A16" t="str">
            <v>111-4-11</v>
          </cell>
          <cell r="B16" t="str">
            <v>Banco del Bajio Cta 10568707</v>
          </cell>
          <cell r="C16">
            <v>1681270.56</v>
          </cell>
          <cell r="D16" t="str">
            <v xml:space="preserve"> </v>
          </cell>
          <cell r="E16">
            <v>1385930.64</v>
          </cell>
          <cell r="F16">
            <v>10.72</v>
          </cell>
          <cell r="G16">
            <v>3067190.48</v>
          </cell>
          <cell r="H16" t="str">
            <v xml:space="preserve"> </v>
          </cell>
        </row>
        <row r="17">
          <cell r="A17" t="str">
            <v>111-4-12</v>
          </cell>
          <cell r="B17" t="str">
            <v>Banco del Bajio Cta 10569267</v>
          </cell>
          <cell r="C17">
            <v>9230549.3100000005</v>
          </cell>
          <cell r="D17" t="str">
            <v xml:space="preserve"> </v>
          </cell>
          <cell r="E17">
            <v>10571946.6</v>
          </cell>
          <cell r="F17">
            <v>8590598.0700000003</v>
          </cell>
          <cell r="G17">
            <v>11211897.84</v>
          </cell>
          <cell r="H17" t="str">
            <v xml:space="preserve"> </v>
          </cell>
        </row>
        <row r="18">
          <cell r="A18" t="str">
            <v>111-4-13</v>
          </cell>
          <cell r="B18" t="str">
            <v>Banco del Bajio Cta 10568426</v>
          </cell>
          <cell r="C18">
            <v>209303754.69</v>
          </cell>
          <cell r="D18" t="str">
            <v xml:space="preserve"> </v>
          </cell>
          <cell r="E18">
            <v>520062.89</v>
          </cell>
          <cell r="F18">
            <v>13758358.49</v>
          </cell>
          <cell r="G18">
            <v>196065459.09</v>
          </cell>
          <cell r="H18" t="str">
            <v xml:space="preserve"> </v>
          </cell>
        </row>
        <row r="19">
          <cell r="A19" t="str">
            <v>311-0-00</v>
          </cell>
          <cell r="B19" t="str">
            <v>Aportaciones</v>
          </cell>
          <cell r="C19" t="str">
            <v xml:space="preserve"> </v>
          </cell>
          <cell r="D19">
            <v>1673075201.7</v>
          </cell>
          <cell r="E19">
            <v>0</v>
          </cell>
          <cell r="F19">
            <v>809044</v>
          </cell>
          <cell r="G19" t="str">
            <v xml:space="preserve"> </v>
          </cell>
          <cell r="H19">
            <v>1673884245.7</v>
          </cell>
        </row>
        <row r="20">
          <cell r="A20" t="str">
            <v>311-1-00</v>
          </cell>
          <cell r="B20" t="str">
            <v>Recursos Federales</v>
          </cell>
          <cell r="C20" t="str">
            <v xml:space="preserve"> </v>
          </cell>
          <cell r="D20">
            <v>806105958.27999997</v>
          </cell>
          <cell r="E20">
            <v>0</v>
          </cell>
          <cell r="F20">
            <v>0</v>
          </cell>
          <cell r="G20" t="str">
            <v xml:space="preserve"> </v>
          </cell>
          <cell r="H20">
            <v>806105958.27999997</v>
          </cell>
        </row>
        <row r="21">
          <cell r="A21" t="str">
            <v>311-1-01</v>
          </cell>
          <cell r="B21" t="str">
            <v>Gobierno Federal</v>
          </cell>
          <cell r="C21" t="str">
            <v xml:space="preserve"> </v>
          </cell>
          <cell r="D21">
            <v>592707906.50999999</v>
          </cell>
          <cell r="E21">
            <v>0</v>
          </cell>
          <cell r="F21">
            <v>0</v>
          </cell>
          <cell r="G21" t="str">
            <v xml:space="preserve"> </v>
          </cell>
          <cell r="H21">
            <v>592707906.50999999</v>
          </cell>
        </row>
        <row r="22">
          <cell r="A22" t="str">
            <v>311-1-02</v>
          </cell>
          <cell r="B22" t="str">
            <v>Sagarpa</v>
          </cell>
          <cell r="C22" t="str">
            <v xml:space="preserve"> </v>
          </cell>
          <cell r="D22">
            <v>190861032.30000001</v>
          </cell>
          <cell r="E22">
            <v>0</v>
          </cell>
          <cell r="F22">
            <v>0</v>
          </cell>
          <cell r="G22" t="str">
            <v xml:space="preserve"> </v>
          </cell>
          <cell r="H22">
            <v>190861032.30000001</v>
          </cell>
        </row>
        <row r="23">
          <cell r="A23" t="str">
            <v>311-1-03</v>
          </cell>
          <cell r="B23" t="str">
            <v>JAPAMI</v>
          </cell>
          <cell r="C23" t="str">
            <v xml:space="preserve"> </v>
          </cell>
          <cell r="D23">
            <v>22537019.469999999</v>
          </cell>
          <cell r="E23">
            <v>0</v>
          </cell>
          <cell r="F23">
            <v>0</v>
          </cell>
          <cell r="G23" t="str">
            <v xml:space="preserve"> </v>
          </cell>
          <cell r="H23">
            <v>22537019.469999999</v>
          </cell>
        </row>
        <row r="24">
          <cell r="A24" t="str">
            <v>311-2-00</v>
          </cell>
          <cell r="B24" t="str">
            <v>Recursos Estatales</v>
          </cell>
          <cell r="C24" t="str">
            <v xml:space="preserve"> </v>
          </cell>
          <cell r="D24">
            <v>541368548.57000005</v>
          </cell>
          <cell r="E24">
            <v>0</v>
          </cell>
          <cell r="F24">
            <v>0</v>
          </cell>
          <cell r="G24" t="str">
            <v xml:space="preserve"> </v>
          </cell>
          <cell r="H24">
            <v>541368548.57000005</v>
          </cell>
        </row>
        <row r="25">
          <cell r="A25" t="str">
            <v>311-2-01</v>
          </cell>
          <cell r="B25" t="str">
            <v>Estatal</v>
          </cell>
          <cell r="C25" t="str">
            <v xml:space="preserve"> </v>
          </cell>
          <cell r="D25">
            <v>541368548.57000005</v>
          </cell>
          <cell r="E25">
            <v>0</v>
          </cell>
          <cell r="F25">
            <v>0</v>
          </cell>
          <cell r="G25" t="str">
            <v xml:space="preserve"> </v>
          </cell>
          <cell r="H25">
            <v>541368548.57000005</v>
          </cell>
        </row>
        <row r="26">
          <cell r="A26" t="str">
            <v>311-3-00</v>
          </cell>
          <cell r="B26" t="str">
            <v>Recursos Municipales</v>
          </cell>
          <cell r="C26" t="str">
            <v xml:space="preserve"> </v>
          </cell>
          <cell r="D26">
            <v>10484042.33</v>
          </cell>
          <cell r="E26">
            <v>0</v>
          </cell>
          <cell r="F26">
            <v>0</v>
          </cell>
          <cell r="G26" t="str">
            <v xml:space="preserve"> </v>
          </cell>
          <cell r="H26">
            <v>10484042.33</v>
          </cell>
        </row>
        <row r="27">
          <cell r="A27" t="str">
            <v>311-4-00</v>
          </cell>
          <cell r="B27" t="str">
            <v>Productores</v>
          </cell>
          <cell r="C27" t="str">
            <v xml:space="preserve"> </v>
          </cell>
          <cell r="D27">
            <v>311469240.17000002</v>
          </cell>
          <cell r="E27">
            <v>0</v>
          </cell>
          <cell r="F27">
            <v>809044</v>
          </cell>
          <cell r="G27" t="str">
            <v xml:space="preserve"> </v>
          </cell>
          <cell r="H27">
            <v>312278284.17000002</v>
          </cell>
        </row>
        <row r="28">
          <cell r="A28" t="str">
            <v>311-4-01</v>
          </cell>
          <cell r="B28" t="str">
            <v>RMD</v>
          </cell>
          <cell r="C28" t="str">
            <v xml:space="preserve"> </v>
          </cell>
          <cell r="D28">
            <v>8997254.2699999996</v>
          </cell>
          <cell r="E28">
            <v>0</v>
          </cell>
          <cell r="F28">
            <v>680000</v>
          </cell>
          <cell r="G28" t="str">
            <v xml:space="preserve"> </v>
          </cell>
          <cell r="H28">
            <v>9677254.2699999996</v>
          </cell>
        </row>
        <row r="29">
          <cell r="A29" t="str">
            <v>311-4-02</v>
          </cell>
          <cell r="B29" t="str">
            <v>EQDR</v>
          </cell>
          <cell r="C29" t="str">
            <v xml:space="preserve"> </v>
          </cell>
          <cell r="D29">
            <v>2618349.4</v>
          </cell>
          <cell r="E29">
            <v>0</v>
          </cell>
          <cell r="F29">
            <v>0</v>
          </cell>
          <cell r="G29" t="str">
            <v xml:space="preserve"> </v>
          </cell>
          <cell r="H29">
            <v>2618349.4</v>
          </cell>
        </row>
        <row r="30">
          <cell r="A30" t="str">
            <v>311-4-03</v>
          </cell>
          <cell r="B30" t="str">
            <v>MOTUR</v>
          </cell>
          <cell r="C30" t="str">
            <v xml:space="preserve"> </v>
          </cell>
          <cell r="D30">
            <v>11482660.960000001</v>
          </cell>
          <cell r="E30">
            <v>0</v>
          </cell>
          <cell r="F30">
            <v>129044</v>
          </cell>
          <cell r="G30" t="str">
            <v xml:space="preserve"> </v>
          </cell>
          <cell r="H30">
            <v>11611704.960000001</v>
          </cell>
        </row>
        <row r="31">
          <cell r="A31" t="str">
            <v>311-4-05</v>
          </cell>
          <cell r="B31" t="str">
            <v>Otros 2013</v>
          </cell>
          <cell r="C31" t="str">
            <v xml:space="preserve"> </v>
          </cell>
          <cell r="D31">
            <v>288370975.54000002</v>
          </cell>
          <cell r="E31">
            <v>0</v>
          </cell>
          <cell r="F31">
            <v>0</v>
          </cell>
          <cell r="G31" t="str">
            <v xml:space="preserve"> </v>
          </cell>
          <cell r="H31">
            <v>288370975.54000002</v>
          </cell>
        </row>
        <row r="32">
          <cell r="A32" t="str">
            <v>311-5-00</v>
          </cell>
          <cell r="B32" t="str">
            <v>Aportaciones por Identificar</v>
          </cell>
          <cell r="C32" t="str">
            <v xml:space="preserve"> </v>
          </cell>
          <cell r="D32">
            <v>3647412.35</v>
          </cell>
          <cell r="E32">
            <v>0</v>
          </cell>
          <cell r="F32">
            <v>0</v>
          </cell>
          <cell r="G32" t="str">
            <v xml:space="preserve"> </v>
          </cell>
          <cell r="H32">
            <v>3647412.35</v>
          </cell>
        </row>
        <row r="33">
          <cell r="A33" t="str">
            <v>322-0-00</v>
          </cell>
          <cell r="B33" t="str">
            <v>Resultados de Ejercicios Anteriores</v>
          </cell>
          <cell r="C33" t="str">
            <v xml:space="preserve"> </v>
          </cell>
          <cell r="D33">
            <v>-1449284971.5999999</v>
          </cell>
          <cell r="E33">
            <v>0</v>
          </cell>
          <cell r="F33">
            <v>0</v>
          </cell>
          <cell r="G33" t="str">
            <v xml:space="preserve"> </v>
          </cell>
          <cell r="H33">
            <v>-1449284971.5999999</v>
          </cell>
        </row>
        <row r="34">
          <cell r="A34" t="str">
            <v>322-0-01</v>
          </cell>
          <cell r="B34" t="str">
            <v>Año 2013</v>
          </cell>
          <cell r="C34" t="str">
            <v xml:space="preserve"> </v>
          </cell>
          <cell r="D34">
            <v>5231522.4800000004</v>
          </cell>
          <cell r="E34">
            <v>0</v>
          </cell>
          <cell r="F34">
            <v>0</v>
          </cell>
          <cell r="G34" t="str">
            <v xml:space="preserve"> </v>
          </cell>
          <cell r="H34">
            <v>5231522.4800000004</v>
          </cell>
        </row>
        <row r="35">
          <cell r="A35" t="str">
            <v>322-0-02</v>
          </cell>
          <cell r="B35" t="str">
            <v>Años anteriores 2013</v>
          </cell>
          <cell r="C35" t="str">
            <v xml:space="preserve"> </v>
          </cell>
          <cell r="D35">
            <v>-1133843798.4200001</v>
          </cell>
          <cell r="E35">
            <v>0</v>
          </cell>
          <cell r="F35">
            <v>0</v>
          </cell>
          <cell r="G35" t="str">
            <v xml:space="preserve"> </v>
          </cell>
          <cell r="H35">
            <v>-1133843798.4200001</v>
          </cell>
        </row>
        <row r="36">
          <cell r="A36" t="str">
            <v>322-0-03</v>
          </cell>
          <cell r="B36" t="str">
            <v>Año 2014</v>
          </cell>
          <cell r="C36" t="str">
            <v xml:space="preserve"> </v>
          </cell>
          <cell r="D36">
            <v>-158524309.50999999</v>
          </cell>
          <cell r="E36">
            <v>0</v>
          </cell>
          <cell r="F36">
            <v>0</v>
          </cell>
          <cell r="G36" t="str">
            <v xml:space="preserve"> </v>
          </cell>
          <cell r="H36">
            <v>-158524309.50999999</v>
          </cell>
        </row>
        <row r="37">
          <cell r="A37" t="str">
            <v>322-0-04</v>
          </cell>
          <cell r="B37" t="str">
            <v>Año 2015</v>
          </cell>
          <cell r="C37" t="str">
            <v xml:space="preserve"> </v>
          </cell>
          <cell r="D37">
            <v>-162148386.15000001</v>
          </cell>
          <cell r="E37">
            <v>0</v>
          </cell>
          <cell r="F37">
            <v>0</v>
          </cell>
          <cell r="G37" t="str">
            <v xml:space="preserve"> </v>
          </cell>
          <cell r="H37">
            <v>-162148386.15000001</v>
          </cell>
        </row>
        <row r="38">
          <cell r="A38" t="str">
            <v>430-0-00</v>
          </cell>
          <cell r="B38" t="str">
            <v>OTROS INGRESOS</v>
          </cell>
          <cell r="C38" t="str">
            <v xml:space="preserve"> </v>
          </cell>
          <cell r="D38">
            <v>0</v>
          </cell>
          <cell r="E38">
            <v>0</v>
          </cell>
          <cell r="F38">
            <v>552977.61</v>
          </cell>
          <cell r="G38" t="str">
            <v xml:space="preserve"> </v>
          </cell>
          <cell r="H38">
            <v>552977.61</v>
          </cell>
        </row>
        <row r="39">
          <cell r="A39" t="str">
            <v>431-0-00</v>
          </cell>
          <cell r="B39" t="str">
            <v>Ingresos Financieros</v>
          </cell>
          <cell r="C39" t="str">
            <v xml:space="preserve"> </v>
          </cell>
          <cell r="D39">
            <v>0</v>
          </cell>
          <cell r="E39">
            <v>0</v>
          </cell>
          <cell r="F39">
            <v>552977.61</v>
          </cell>
          <cell r="G39" t="str">
            <v xml:space="preserve"> </v>
          </cell>
          <cell r="H39">
            <v>552977.61</v>
          </cell>
        </row>
        <row r="40">
          <cell r="A40" t="str">
            <v>431-1-00</v>
          </cell>
          <cell r="B40" t="str">
            <v>Intereses Ganados de Valores, Créditos, bonos y Ot</v>
          </cell>
          <cell r="C40" t="str">
            <v xml:space="preserve"> </v>
          </cell>
          <cell r="D40">
            <v>0</v>
          </cell>
          <cell r="E40">
            <v>0</v>
          </cell>
          <cell r="F40">
            <v>552977.61</v>
          </cell>
          <cell r="G40" t="str">
            <v xml:space="preserve"> </v>
          </cell>
          <cell r="H40">
            <v>552977.61</v>
          </cell>
        </row>
        <row r="41">
          <cell r="A41" t="str">
            <v>510-0-00</v>
          </cell>
          <cell r="B41" t="str">
            <v>GASTOS DE FUNCIONAMIENTO</v>
          </cell>
          <cell r="C41">
            <v>0</v>
          </cell>
          <cell r="D41" t="str">
            <v xml:space="preserve"> </v>
          </cell>
          <cell r="E41">
            <v>25586.65</v>
          </cell>
          <cell r="F41">
            <v>0</v>
          </cell>
          <cell r="G41">
            <v>25586.65</v>
          </cell>
          <cell r="H41" t="str">
            <v xml:space="preserve"> </v>
          </cell>
        </row>
        <row r="42">
          <cell r="A42" t="str">
            <v>513-0-00</v>
          </cell>
          <cell r="B42" t="str">
            <v>Servicios Generales</v>
          </cell>
          <cell r="C42">
            <v>0</v>
          </cell>
          <cell r="D42" t="str">
            <v xml:space="preserve"> </v>
          </cell>
          <cell r="E42">
            <v>25586.65</v>
          </cell>
          <cell r="F42">
            <v>0</v>
          </cell>
          <cell r="G42">
            <v>25586.65</v>
          </cell>
          <cell r="H42" t="str">
            <v xml:space="preserve"> </v>
          </cell>
        </row>
        <row r="43">
          <cell r="A43" t="str">
            <v>513-3-00</v>
          </cell>
          <cell r="B43" t="str">
            <v>Servicios Profesionales, Cientificos y Técnicos y</v>
          </cell>
          <cell r="C43">
            <v>0</v>
          </cell>
          <cell r="D43" t="str">
            <v xml:space="preserve"> </v>
          </cell>
          <cell r="E43">
            <v>3016</v>
          </cell>
          <cell r="F43">
            <v>0</v>
          </cell>
          <cell r="G43">
            <v>3016</v>
          </cell>
          <cell r="H43" t="str">
            <v xml:space="preserve"> </v>
          </cell>
        </row>
        <row r="44">
          <cell r="A44" t="str">
            <v>513-3-10</v>
          </cell>
          <cell r="B44" t="str">
            <v>Servicios legales, de contabilidad, auditoria y re</v>
          </cell>
          <cell r="C44">
            <v>0</v>
          </cell>
          <cell r="D44" t="str">
            <v xml:space="preserve"> </v>
          </cell>
          <cell r="E44">
            <v>3016</v>
          </cell>
          <cell r="F44">
            <v>0</v>
          </cell>
          <cell r="G44">
            <v>3016</v>
          </cell>
          <cell r="H44" t="str">
            <v xml:space="preserve"> </v>
          </cell>
        </row>
        <row r="45">
          <cell r="A45" t="str">
            <v>513-4-00</v>
          </cell>
          <cell r="B45" t="str">
            <v>Servicios Financieros, Bancarios y Comerciales</v>
          </cell>
          <cell r="C45">
            <v>0</v>
          </cell>
          <cell r="D45" t="str">
            <v xml:space="preserve"> </v>
          </cell>
          <cell r="E45">
            <v>22570.65</v>
          </cell>
          <cell r="F45">
            <v>0</v>
          </cell>
          <cell r="G45">
            <v>22570.65</v>
          </cell>
          <cell r="H45" t="str">
            <v xml:space="preserve"> </v>
          </cell>
        </row>
        <row r="46">
          <cell r="A46" t="str">
            <v>513-4-10</v>
          </cell>
          <cell r="B46" t="str">
            <v>Servicios Financieros y Bancarios</v>
          </cell>
          <cell r="C46">
            <v>0</v>
          </cell>
          <cell r="D46" t="str">
            <v xml:space="preserve"> </v>
          </cell>
          <cell r="E46">
            <v>22570.65</v>
          </cell>
          <cell r="F46">
            <v>0</v>
          </cell>
          <cell r="G46">
            <v>22570.65</v>
          </cell>
          <cell r="H46" t="str">
            <v xml:space="preserve"> </v>
          </cell>
        </row>
        <row r="47">
          <cell r="A47" t="str">
            <v>520-0-00</v>
          </cell>
          <cell r="B47" t="str">
            <v>TRANSFERENCIAS, ASIGNACIONES, SUBSIDIOS Y OTRAS AY</v>
          </cell>
          <cell r="C47">
            <v>0</v>
          </cell>
          <cell r="D47" t="str">
            <v xml:space="preserve"> </v>
          </cell>
          <cell r="E47">
            <v>11958586.359999999</v>
          </cell>
          <cell r="F47">
            <v>0</v>
          </cell>
          <cell r="G47">
            <v>11958586.359999999</v>
          </cell>
          <cell r="H47" t="str">
            <v xml:space="preserve"> </v>
          </cell>
        </row>
        <row r="48">
          <cell r="A48" t="str">
            <v>523-0-00</v>
          </cell>
          <cell r="B48" t="str">
            <v>Subsidios y Subvenciones</v>
          </cell>
          <cell r="C48">
            <v>0</v>
          </cell>
          <cell r="D48" t="str">
            <v xml:space="preserve"> </v>
          </cell>
          <cell r="E48">
            <v>11958586.359999999</v>
          </cell>
          <cell r="F48">
            <v>0</v>
          </cell>
          <cell r="G48">
            <v>11958586.359999999</v>
          </cell>
          <cell r="H48" t="str">
            <v xml:space="preserve"> </v>
          </cell>
        </row>
        <row r="49">
          <cell r="A49" t="str">
            <v>523-3-00</v>
          </cell>
          <cell r="B49" t="str">
            <v>Subsidios a la Inversión</v>
          </cell>
          <cell r="C49">
            <v>0</v>
          </cell>
          <cell r="D49" t="str">
            <v xml:space="preserve"> </v>
          </cell>
          <cell r="E49">
            <v>11958586.359999999</v>
          </cell>
          <cell r="F49">
            <v>0</v>
          </cell>
          <cell r="G49">
            <v>11958586.359999999</v>
          </cell>
          <cell r="H49" t="str">
            <v xml:space="preserve"> </v>
          </cell>
        </row>
        <row r="50">
          <cell r="A50" t="str">
            <v>523-3-01</v>
          </cell>
          <cell r="B50" t="str">
            <v>Rehabilitación Distritos de Riego</v>
          </cell>
          <cell r="C50">
            <v>0</v>
          </cell>
          <cell r="D50" t="str">
            <v xml:space="preserve"> </v>
          </cell>
          <cell r="E50">
            <v>8571123.0600000005</v>
          </cell>
          <cell r="F50">
            <v>0</v>
          </cell>
          <cell r="G50">
            <v>8571123.0600000005</v>
          </cell>
          <cell r="H50" t="str">
            <v xml:space="preserve"> </v>
          </cell>
        </row>
        <row r="51">
          <cell r="A51" t="str">
            <v>523-3-03</v>
          </cell>
          <cell r="B51" t="str">
            <v>Modernizacion y Tecnificación de Unidades de Riego</v>
          </cell>
          <cell r="C51">
            <v>0</v>
          </cell>
          <cell r="D51" t="str">
            <v xml:space="preserve"> </v>
          </cell>
          <cell r="E51">
            <v>3387463.3</v>
          </cell>
          <cell r="F51">
            <v>0</v>
          </cell>
          <cell r="G51">
            <v>3387463.3</v>
          </cell>
          <cell r="H51" t="str">
            <v xml:space="preserve"> </v>
          </cell>
        </row>
        <row r="52">
          <cell r="A52" t="str">
            <v xml:space="preserve"> </v>
          </cell>
        </row>
        <row r="53">
          <cell r="B53" t="str">
            <v>Total cuentas no impresas</v>
          </cell>
          <cell r="C53">
            <v>0</v>
          </cell>
          <cell r="E53">
            <v>0</v>
          </cell>
          <cell r="F53">
            <v>0</v>
          </cell>
          <cell r="G53">
            <v>0</v>
          </cell>
        </row>
        <row r="54">
          <cell r="B54" t="str">
            <v xml:space="preserve"> </v>
          </cell>
          <cell r="D54">
            <v>0</v>
          </cell>
          <cell r="H54">
            <v>0</v>
          </cell>
        </row>
        <row r="55">
          <cell r="A55" t="str">
            <v xml:space="preserve"> </v>
          </cell>
        </row>
        <row r="57">
          <cell r="B57" t="str">
            <v xml:space="preserve">Sumas Iguales: </v>
          </cell>
          <cell r="C57">
            <v>223790230.09999999</v>
          </cell>
          <cell r="E57">
            <v>52861121.270000003</v>
          </cell>
          <cell r="F57">
            <v>52861121.270000003</v>
          </cell>
          <cell r="G57">
            <v>225152251.71000001</v>
          </cell>
        </row>
        <row r="58">
          <cell r="D58">
            <v>223790230.09999999</v>
          </cell>
          <cell r="H58">
            <v>225152251.71000001</v>
          </cell>
        </row>
      </sheetData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11_ACT"/>
      <sheetName val="312_ESF"/>
      <sheetName val="313_VHP"/>
      <sheetName val="314_CSF"/>
      <sheetName val="315_EFE"/>
      <sheetName val="316_EAA"/>
      <sheetName val="317_ADP"/>
      <sheetName val="318_IPC"/>
      <sheetName val="Notas a los Edos Financieros"/>
      <sheetName val="ACT"/>
      <sheetName val="ESF"/>
      <sheetName val="VHP"/>
      <sheetName val="EFE"/>
      <sheetName val="Conciliacion_Ig"/>
      <sheetName val="Conciliacion_Eg"/>
      <sheetName val="Memoria"/>
      <sheetName val="NGA"/>
      <sheetName val="321_EAI"/>
      <sheetName val="322_ COG"/>
      <sheetName val="322_CA"/>
      <sheetName val="322_CTG"/>
      <sheetName val="322_CFG"/>
      <sheetName val="323_ENT"/>
      <sheetName val="324_IND"/>
      <sheetName val="331_GCP-1"/>
      <sheetName val="325_FFF"/>
      <sheetName val="325_FFF1"/>
      <sheetName val="IPF"/>
      <sheetName val="341_BMU"/>
      <sheetName val="341_BMI"/>
      <sheetName val="relacion cuentas bancarias"/>
      <sheetName val="inf adic que dispongan"/>
      <sheetName val="344_DGF"/>
      <sheetName val="345_EQB"/>
      <sheetName val="332_PPI"/>
      <sheetName val="AYS"/>
      <sheetName val="333_INR"/>
      <sheetName val="351_BZC contable"/>
      <sheetName val="351_BZC presupuestal"/>
      <sheetName val="352 Contable"/>
      <sheetName val="352 Presupuestales"/>
      <sheetName val="353_REV"/>
      <sheetName val="0354_ING"/>
      <sheetName val="0355_EG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  <pageSetUpPr fitToPage="1"/>
  </sheetPr>
  <dimension ref="A1:K100"/>
  <sheetViews>
    <sheetView showGridLines="0" tabSelected="1" view="pageBreakPreview" zoomScale="60" zoomScaleNormal="100" workbookViewId="0">
      <selection activeCell="H49" sqref="H49"/>
    </sheetView>
  </sheetViews>
  <sheetFormatPr baseColWidth="10" defaultColWidth="25.5" defaultRowHeight="12.75" x14ac:dyDescent="0.2"/>
  <cols>
    <col min="1" max="1" width="79.33203125" style="4" customWidth="1"/>
    <col min="2" max="7" width="23.33203125" style="4" customWidth="1"/>
    <col min="8" max="16384" width="25.5" style="4"/>
  </cols>
  <sheetData>
    <row r="1" spans="1:7" ht="90.75" customHeight="1" x14ac:dyDescent="0.2">
      <c r="A1" s="1" t="s">
        <v>0</v>
      </c>
      <c r="B1" s="2"/>
      <c r="C1" s="2"/>
      <c r="D1" s="2"/>
      <c r="E1" s="2"/>
      <c r="F1" s="2"/>
      <c r="G1" s="3"/>
    </row>
    <row r="2" spans="1:7" ht="12" customHeight="1" x14ac:dyDescent="0.2">
      <c r="A2" s="5"/>
      <c r="B2" s="1" t="s">
        <v>1</v>
      </c>
      <c r="C2" s="2"/>
      <c r="D2" s="2"/>
      <c r="E2" s="2"/>
      <c r="F2" s="3"/>
      <c r="G2" s="6" t="s">
        <v>2</v>
      </c>
    </row>
    <row r="3" spans="1:7" ht="33" customHeight="1" x14ac:dyDescent="0.2">
      <c r="A3" s="7" t="s">
        <v>3</v>
      </c>
      <c r="B3" s="8" t="s">
        <v>4</v>
      </c>
      <c r="C3" s="8" t="s">
        <v>5</v>
      </c>
      <c r="D3" s="8" t="s">
        <v>6</v>
      </c>
      <c r="E3" s="8" t="s">
        <v>7</v>
      </c>
      <c r="F3" s="8" t="s">
        <v>8</v>
      </c>
      <c r="G3" s="9"/>
    </row>
    <row r="4" spans="1:7" ht="12.95" customHeight="1" x14ac:dyDescent="0.2">
      <c r="A4" s="10" t="s">
        <v>9</v>
      </c>
      <c r="B4" s="11">
        <f t="shared" ref="B4:G4" si="0">SUM(B5:B11)</f>
        <v>0</v>
      </c>
      <c r="C4" s="11">
        <f t="shared" si="0"/>
        <v>0</v>
      </c>
      <c r="D4" s="11">
        <f t="shared" si="0"/>
        <v>0</v>
      </c>
      <c r="E4" s="11">
        <f t="shared" si="0"/>
        <v>0</v>
      </c>
      <c r="F4" s="11">
        <f t="shared" si="0"/>
        <v>0</v>
      </c>
      <c r="G4" s="11">
        <f t="shared" si="0"/>
        <v>0</v>
      </c>
    </row>
    <row r="5" spans="1:7" ht="12.95" customHeight="1" x14ac:dyDescent="0.2">
      <c r="A5" s="12" t="s">
        <v>10</v>
      </c>
      <c r="B5" s="13">
        <v>0</v>
      </c>
      <c r="C5" s="13">
        <v>0</v>
      </c>
      <c r="D5" s="13">
        <f t="shared" ref="D5:D11" si="1">B5+C5</f>
        <v>0</v>
      </c>
      <c r="E5" s="13">
        <v>0</v>
      </c>
      <c r="F5" s="13">
        <v>0</v>
      </c>
      <c r="G5" s="13">
        <f t="shared" ref="G5:G11" si="2">D5-E5</f>
        <v>0</v>
      </c>
    </row>
    <row r="6" spans="1:7" ht="12.95" customHeight="1" x14ac:dyDescent="0.2">
      <c r="A6" s="12" t="s">
        <v>11</v>
      </c>
      <c r="B6" s="13">
        <v>0</v>
      </c>
      <c r="C6" s="13">
        <v>0</v>
      </c>
      <c r="D6" s="13">
        <f t="shared" si="1"/>
        <v>0</v>
      </c>
      <c r="E6" s="13">
        <v>0</v>
      </c>
      <c r="F6" s="13">
        <v>0</v>
      </c>
      <c r="G6" s="13">
        <f t="shared" si="2"/>
        <v>0</v>
      </c>
    </row>
    <row r="7" spans="1:7" ht="12.95" customHeight="1" x14ac:dyDescent="0.2">
      <c r="A7" s="12" t="s">
        <v>12</v>
      </c>
      <c r="B7" s="13">
        <v>0</v>
      </c>
      <c r="C7" s="13">
        <v>0</v>
      </c>
      <c r="D7" s="13">
        <f t="shared" si="1"/>
        <v>0</v>
      </c>
      <c r="E7" s="13">
        <v>0</v>
      </c>
      <c r="F7" s="13">
        <v>0</v>
      </c>
      <c r="G7" s="13">
        <f t="shared" si="2"/>
        <v>0</v>
      </c>
    </row>
    <row r="8" spans="1:7" ht="12.95" customHeight="1" x14ac:dyDescent="0.2">
      <c r="A8" s="12" t="s">
        <v>13</v>
      </c>
      <c r="B8" s="13">
        <v>0</v>
      </c>
      <c r="C8" s="13">
        <v>0</v>
      </c>
      <c r="D8" s="13">
        <f t="shared" si="1"/>
        <v>0</v>
      </c>
      <c r="E8" s="13">
        <v>0</v>
      </c>
      <c r="F8" s="13">
        <v>0</v>
      </c>
      <c r="G8" s="13">
        <f t="shared" si="2"/>
        <v>0</v>
      </c>
    </row>
    <row r="9" spans="1:7" ht="12.95" customHeight="1" x14ac:dyDescent="0.2">
      <c r="A9" s="12" t="s">
        <v>14</v>
      </c>
      <c r="B9" s="13">
        <v>0</v>
      </c>
      <c r="C9" s="13">
        <v>0</v>
      </c>
      <c r="D9" s="13">
        <f t="shared" si="1"/>
        <v>0</v>
      </c>
      <c r="E9" s="13">
        <v>0</v>
      </c>
      <c r="F9" s="13">
        <v>0</v>
      </c>
      <c r="G9" s="13">
        <f t="shared" si="2"/>
        <v>0</v>
      </c>
    </row>
    <row r="10" spans="1:7" ht="12.95" customHeight="1" x14ac:dyDescent="0.2">
      <c r="A10" s="12" t="s">
        <v>15</v>
      </c>
      <c r="B10" s="13">
        <v>0</v>
      </c>
      <c r="C10" s="13">
        <v>0</v>
      </c>
      <c r="D10" s="13">
        <f t="shared" si="1"/>
        <v>0</v>
      </c>
      <c r="E10" s="13">
        <v>0</v>
      </c>
      <c r="F10" s="13">
        <v>0</v>
      </c>
      <c r="G10" s="13">
        <f t="shared" si="2"/>
        <v>0</v>
      </c>
    </row>
    <row r="11" spans="1:7" ht="26.25" customHeight="1" x14ac:dyDescent="0.2">
      <c r="A11" s="12" t="s">
        <v>16</v>
      </c>
      <c r="B11" s="14">
        <v>0</v>
      </c>
      <c r="C11" s="13">
        <v>0</v>
      </c>
      <c r="D11" s="13">
        <f t="shared" si="1"/>
        <v>0</v>
      </c>
      <c r="E11" s="13">
        <v>0</v>
      </c>
      <c r="F11" s="13">
        <v>0</v>
      </c>
      <c r="G11" s="13">
        <f t="shared" si="2"/>
        <v>0</v>
      </c>
    </row>
    <row r="12" spans="1:7" ht="12.95" customHeight="1" x14ac:dyDescent="0.2">
      <c r="A12" s="10" t="s">
        <v>17</v>
      </c>
      <c r="B12" s="15">
        <f t="shared" ref="B12:F12" si="3">SUM(B13:B21)</f>
        <v>0</v>
      </c>
      <c r="C12" s="15">
        <f t="shared" si="3"/>
        <v>10000</v>
      </c>
      <c r="D12" s="15">
        <f t="shared" si="3"/>
        <v>10000</v>
      </c>
      <c r="E12" s="15">
        <f t="shared" si="3"/>
        <v>5100</v>
      </c>
      <c r="F12" s="15">
        <f t="shared" si="3"/>
        <v>5100</v>
      </c>
      <c r="G12" s="15">
        <f>SUM(G13:G21)</f>
        <v>4900</v>
      </c>
    </row>
    <row r="13" spans="1:7" ht="12.95" customHeight="1" x14ac:dyDescent="0.2">
      <c r="A13" s="12" t="s">
        <v>18</v>
      </c>
      <c r="B13" s="13">
        <v>0</v>
      </c>
      <c r="C13" s="13">
        <v>0</v>
      </c>
      <c r="D13" s="13">
        <f t="shared" ref="D13:D21" si="4">B13+C13</f>
        <v>0</v>
      </c>
      <c r="E13" s="13">
        <v>0</v>
      </c>
      <c r="F13" s="13">
        <v>0</v>
      </c>
      <c r="G13" s="13">
        <f t="shared" ref="G13:G21" si="5">D13-E13</f>
        <v>0</v>
      </c>
    </row>
    <row r="14" spans="1:7" ht="12.95" customHeight="1" x14ac:dyDescent="0.2">
      <c r="A14" s="12" t="s">
        <v>19</v>
      </c>
      <c r="B14" s="13">
        <v>0</v>
      </c>
      <c r="C14" s="13">
        <v>0</v>
      </c>
      <c r="D14" s="13">
        <f t="shared" si="4"/>
        <v>0</v>
      </c>
      <c r="E14" s="13">
        <v>0</v>
      </c>
      <c r="F14" s="13">
        <v>0</v>
      </c>
      <c r="G14" s="13">
        <f t="shared" si="5"/>
        <v>0</v>
      </c>
    </row>
    <row r="15" spans="1:7" ht="12.95" customHeight="1" x14ac:dyDescent="0.2">
      <c r="A15" s="12" t="s">
        <v>20</v>
      </c>
      <c r="B15" s="13">
        <v>0</v>
      </c>
      <c r="C15" s="13">
        <v>0</v>
      </c>
      <c r="D15" s="13">
        <f t="shared" si="4"/>
        <v>0</v>
      </c>
      <c r="E15" s="13">
        <v>0</v>
      </c>
      <c r="F15" s="13">
        <v>0</v>
      </c>
      <c r="G15" s="13">
        <f t="shared" si="5"/>
        <v>0</v>
      </c>
    </row>
    <row r="16" spans="1:7" ht="12.95" customHeight="1" x14ac:dyDescent="0.2">
      <c r="A16" s="12" t="s">
        <v>21</v>
      </c>
      <c r="B16" s="13">
        <v>0</v>
      </c>
      <c r="C16" s="13">
        <v>0</v>
      </c>
      <c r="D16" s="13">
        <f t="shared" si="4"/>
        <v>0</v>
      </c>
      <c r="E16" s="13">
        <v>0</v>
      </c>
      <c r="F16" s="13">
        <v>0</v>
      </c>
      <c r="G16" s="13">
        <f t="shared" si="5"/>
        <v>0</v>
      </c>
    </row>
    <row r="17" spans="1:11" ht="12.95" customHeight="1" x14ac:dyDescent="0.2">
      <c r="A17" s="12" t="s">
        <v>22</v>
      </c>
      <c r="B17" s="13">
        <v>0</v>
      </c>
      <c r="C17" s="13">
        <v>0</v>
      </c>
      <c r="D17" s="13">
        <f t="shared" si="4"/>
        <v>0</v>
      </c>
      <c r="E17" s="13">
        <v>0</v>
      </c>
      <c r="F17" s="13">
        <v>0</v>
      </c>
      <c r="G17" s="13">
        <f t="shared" si="5"/>
        <v>0</v>
      </c>
    </row>
    <row r="18" spans="1:11" ht="12.95" customHeight="1" x14ac:dyDescent="0.2">
      <c r="A18" s="12" t="s">
        <v>23</v>
      </c>
      <c r="B18" s="13">
        <v>0</v>
      </c>
      <c r="C18" s="13">
        <v>0</v>
      </c>
      <c r="D18" s="13">
        <f t="shared" si="4"/>
        <v>0</v>
      </c>
      <c r="E18" s="13">
        <v>0</v>
      </c>
      <c r="F18" s="13">
        <v>0</v>
      </c>
      <c r="G18" s="13">
        <f t="shared" si="5"/>
        <v>0</v>
      </c>
    </row>
    <row r="19" spans="1:11" ht="12.95" customHeight="1" x14ac:dyDescent="0.2">
      <c r="A19" s="12" t="s">
        <v>24</v>
      </c>
      <c r="B19" s="13">
        <v>0</v>
      </c>
      <c r="C19" s="13">
        <v>10000</v>
      </c>
      <c r="D19" s="13">
        <f t="shared" si="4"/>
        <v>10000</v>
      </c>
      <c r="E19" s="13">
        <f>F19</f>
        <v>5100</v>
      </c>
      <c r="F19" s="13">
        <v>5100</v>
      </c>
      <c r="G19" s="13">
        <f t="shared" si="5"/>
        <v>4900</v>
      </c>
    </row>
    <row r="20" spans="1:11" ht="12.95" customHeight="1" x14ac:dyDescent="0.2">
      <c r="A20" s="12" t="s">
        <v>25</v>
      </c>
      <c r="B20" s="13">
        <v>0</v>
      </c>
      <c r="C20" s="13">
        <v>0</v>
      </c>
      <c r="D20" s="13">
        <f t="shared" si="4"/>
        <v>0</v>
      </c>
      <c r="E20" s="13">
        <v>0</v>
      </c>
      <c r="F20" s="13">
        <v>0</v>
      </c>
      <c r="G20" s="13">
        <f t="shared" si="5"/>
        <v>0</v>
      </c>
    </row>
    <row r="21" spans="1:11" ht="12.95" customHeight="1" x14ac:dyDescent="0.2">
      <c r="A21" s="12" t="s">
        <v>26</v>
      </c>
      <c r="B21" s="13">
        <v>0</v>
      </c>
      <c r="C21" s="13">
        <v>0</v>
      </c>
      <c r="D21" s="13">
        <f t="shared" si="4"/>
        <v>0</v>
      </c>
      <c r="E21" s="13">
        <f>+F21</f>
        <v>0</v>
      </c>
      <c r="F21" s="13">
        <v>0</v>
      </c>
      <c r="G21" s="13">
        <f t="shared" si="5"/>
        <v>0</v>
      </c>
    </row>
    <row r="22" spans="1:11" ht="12.95" customHeight="1" x14ac:dyDescent="0.2">
      <c r="A22" s="10" t="s">
        <v>27</v>
      </c>
      <c r="B22" s="15">
        <f t="shared" ref="B22:D22" si="6">SUM(B23:B31)</f>
        <v>250000</v>
      </c>
      <c r="C22" s="15">
        <f t="shared" si="6"/>
        <v>3688981.4</v>
      </c>
      <c r="D22" s="15">
        <f t="shared" si="6"/>
        <v>3938981.4</v>
      </c>
      <c r="E22" s="15">
        <f>SUM(E23:E31)</f>
        <v>2035472.52</v>
      </c>
      <c r="F22" s="15">
        <f>SUM(F23:F31)</f>
        <v>2033808.52</v>
      </c>
      <c r="G22" s="15">
        <f>SUM(G23:G31)</f>
        <v>1903508.88</v>
      </c>
      <c r="K22" s="16"/>
    </row>
    <row r="23" spans="1:11" ht="12.95" customHeight="1" x14ac:dyDescent="0.2">
      <c r="A23" s="12" t="s">
        <v>28</v>
      </c>
      <c r="B23" s="13">
        <v>0</v>
      </c>
      <c r="C23" s="13">
        <v>0</v>
      </c>
      <c r="D23" s="13">
        <f t="shared" ref="D23:D31" si="7">B23+C23</f>
        <v>0</v>
      </c>
      <c r="E23" s="13">
        <v>0</v>
      </c>
      <c r="F23" s="13">
        <v>0</v>
      </c>
      <c r="G23" s="13">
        <f t="shared" ref="G23:G31" si="8">D23-E23</f>
        <v>0</v>
      </c>
    </row>
    <row r="24" spans="1:11" ht="12.95" customHeight="1" x14ac:dyDescent="0.2">
      <c r="A24" s="12" t="s">
        <v>29</v>
      </c>
      <c r="B24" s="13">
        <v>0</v>
      </c>
      <c r="C24" s="13">
        <v>0</v>
      </c>
      <c r="D24" s="13">
        <f t="shared" si="7"/>
        <v>0</v>
      </c>
      <c r="E24" s="13">
        <v>0</v>
      </c>
      <c r="F24" s="13">
        <v>0</v>
      </c>
      <c r="G24" s="13">
        <f t="shared" si="8"/>
        <v>0</v>
      </c>
    </row>
    <row r="25" spans="1:11" ht="12.95" customHeight="1" x14ac:dyDescent="0.2">
      <c r="A25" s="12" t="s">
        <v>30</v>
      </c>
      <c r="B25" s="13">
        <v>0</v>
      </c>
      <c r="C25" s="13">
        <f>110000+550000</f>
        <v>660000</v>
      </c>
      <c r="D25" s="13">
        <f t="shared" si="7"/>
        <v>660000</v>
      </c>
      <c r="E25" s="13">
        <f>+F25+1664</f>
        <v>326365.85000000003</v>
      </c>
      <c r="F25" s="13">
        <f>65001.9+259699.95</f>
        <v>324701.85000000003</v>
      </c>
      <c r="G25" s="13">
        <f>D25-E25</f>
        <v>333634.14999999997</v>
      </c>
    </row>
    <row r="26" spans="1:11" ht="12.95" customHeight="1" x14ac:dyDescent="0.2">
      <c r="A26" s="12" t="s">
        <v>31</v>
      </c>
      <c r="B26" s="13">
        <v>0</v>
      </c>
      <c r="C26" s="13">
        <v>250000</v>
      </c>
      <c r="D26" s="13">
        <f t="shared" si="7"/>
        <v>250000</v>
      </c>
      <c r="E26" s="13">
        <f>+F26</f>
        <v>166010.70000000001</v>
      </c>
      <c r="F26" s="13">
        <v>166010.70000000001</v>
      </c>
      <c r="G26" s="13">
        <f>D26-E26</f>
        <v>83989.299999999988</v>
      </c>
    </row>
    <row r="27" spans="1:11" ht="12.95" customHeight="1" x14ac:dyDescent="0.2">
      <c r="A27" s="12" t="s">
        <v>32</v>
      </c>
      <c r="B27" s="13">
        <v>250000</v>
      </c>
      <c r="C27" s="13">
        <f>2687143.6+9087.8+68750+14000</f>
        <v>2778981.4</v>
      </c>
      <c r="D27" s="13">
        <f t="shared" si="7"/>
        <v>3028981.4</v>
      </c>
      <c r="E27" s="13">
        <f>+F27</f>
        <v>1543095.97</v>
      </c>
      <c r="F27" s="13">
        <v>1543095.97</v>
      </c>
      <c r="G27" s="13">
        <f>D27-E27</f>
        <v>1485885.43</v>
      </c>
      <c r="I27" s="17"/>
    </row>
    <row r="28" spans="1:11" ht="12.95" customHeight="1" x14ac:dyDescent="0.2">
      <c r="A28" s="12" t="s">
        <v>33</v>
      </c>
      <c r="B28" s="13">
        <v>0</v>
      </c>
      <c r="C28" s="13">
        <v>0</v>
      </c>
      <c r="D28" s="13">
        <f t="shared" si="7"/>
        <v>0</v>
      </c>
      <c r="E28" s="13">
        <v>0</v>
      </c>
      <c r="F28" s="13">
        <v>0</v>
      </c>
      <c r="G28" s="13">
        <f>D28-E28</f>
        <v>0</v>
      </c>
    </row>
    <row r="29" spans="1:11" ht="12.95" customHeight="1" x14ac:dyDescent="0.2">
      <c r="A29" s="12" t="s">
        <v>34</v>
      </c>
      <c r="B29" s="13">
        <v>0</v>
      </c>
      <c r="C29" s="13">
        <v>0</v>
      </c>
      <c r="D29" s="13">
        <f t="shared" si="7"/>
        <v>0</v>
      </c>
      <c r="E29" s="13">
        <v>0</v>
      </c>
      <c r="F29" s="13">
        <v>0</v>
      </c>
      <c r="G29" s="13">
        <f t="shared" si="8"/>
        <v>0</v>
      </c>
    </row>
    <row r="30" spans="1:11" ht="12.95" customHeight="1" x14ac:dyDescent="0.2">
      <c r="A30" s="12" t="s">
        <v>35</v>
      </c>
      <c r="B30" s="13">
        <v>0</v>
      </c>
      <c r="C30" s="13">
        <v>0</v>
      </c>
      <c r="D30" s="13">
        <f t="shared" si="7"/>
        <v>0</v>
      </c>
      <c r="E30" s="13">
        <v>0</v>
      </c>
      <c r="F30" s="13">
        <v>0</v>
      </c>
      <c r="G30" s="13">
        <f t="shared" si="8"/>
        <v>0</v>
      </c>
    </row>
    <row r="31" spans="1:11" ht="12.95" customHeight="1" x14ac:dyDescent="0.2">
      <c r="A31" s="12" t="s">
        <v>36</v>
      </c>
      <c r="B31" s="13">
        <v>0</v>
      </c>
      <c r="C31" s="13">
        <v>0</v>
      </c>
      <c r="D31" s="13">
        <f t="shared" si="7"/>
        <v>0</v>
      </c>
      <c r="E31" s="13">
        <v>0</v>
      </c>
      <c r="F31" s="13">
        <v>0</v>
      </c>
      <c r="G31" s="13">
        <f t="shared" si="8"/>
        <v>0</v>
      </c>
    </row>
    <row r="32" spans="1:11" ht="12.95" customHeight="1" x14ac:dyDescent="0.2">
      <c r="A32" s="10" t="s">
        <v>37</v>
      </c>
      <c r="B32" s="15">
        <f t="shared" ref="B32" si="9">SUM(B33:B41)</f>
        <v>0</v>
      </c>
      <c r="C32" s="15">
        <f>SUM(C33:C41)</f>
        <v>12896644.26</v>
      </c>
      <c r="D32" s="15">
        <f>SUM(D33:D41)</f>
        <v>12896644.26</v>
      </c>
      <c r="E32" s="15">
        <f>SUM(E33:E41)</f>
        <v>3649762.2</v>
      </c>
      <c r="F32" s="15">
        <f>SUM(F33:F41)</f>
        <v>3649762.2</v>
      </c>
      <c r="G32" s="15">
        <f>SUM(G33:G41)</f>
        <v>9246882.0599999987</v>
      </c>
    </row>
    <row r="33" spans="1:7" ht="12.95" customHeight="1" x14ac:dyDescent="0.2">
      <c r="A33" s="12" t="s">
        <v>38</v>
      </c>
      <c r="B33" s="13">
        <v>0</v>
      </c>
      <c r="C33" s="13">
        <v>0</v>
      </c>
      <c r="D33" s="13">
        <f>B33+C33</f>
        <v>0</v>
      </c>
      <c r="E33" s="13">
        <v>0</v>
      </c>
      <c r="F33" s="13">
        <v>0</v>
      </c>
      <c r="G33" s="13">
        <f t="shared" ref="G33:G41" si="10">D33-E33</f>
        <v>0</v>
      </c>
    </row>
    <row r="34" spans="1:7" ht="12.95" customHeight="1" x14ac:dyDescent="0.2">
      <c r="A34" s="12" t="s">
        <v>39</v>
      </c>
      <c r="B34" s="13">
        <v>0</v>
      </c>
      <c r="C34" s="13">
        <v>0</v>
      </c>
      <c r="D34" s="13">
        <f>B34+C34</f>
        <v>0</v>
      </c>
      <c r="E34" s="13">
        <f>+F34</f>
        <v>0</v>
      </c>
      <c r="F34" s="13">
        <v>0</v>
      </c>
      <c r="G34" s="13">
        <f t="shared" si="10"/>
        <v>0</v>
      </c>
    </row>
    <row r="35" spans="1:7" ht="12.95" customHeight="1" x14ac:dyDescent="0.2">
      <c r="A35" s="12" t="s">
        <v>40</v>
      </c>
      <c r="B35" s="13">
        <v>0</v>
      </c>
      <c r="C35" s="13">
        <f>12839000.48+57643.78</f>
        <v>12896644.26</v>
      </c>
      <c r="D35" s="13">
        <f>B35+C35</f>
        <v>12896644.26</v>
      </c>
      <c r="E35" s="13">
        <f>+F35</f>
        <v>3649762.2</v>
      </c>
      <c r="F35" s="13">
        <v>3649762.2</v>
      </c>
      <c r="G35" s="13">
        <f>D35-E35</f>
        <v>9246882.0599999987</v>
      </c>
    </row>
    <row r="36" spans="1:7" ht="12.95" customHeight="1" x14ac:dyDescent="0.2">
      <c r="A36" s="12" t="s">
        <v>41</v>
      </c>
      <c r="B36" s="13">
        <v>0</v>
      </c>
      <c r="C36" s="13">
        <v>0</v>
      </c>
      <c r="D36" s="13">
        <f t="shared" ref="D36:D41" si="11">B36+C36</f>
        <v>0</v>
      </c>
      <c r="E36" s="13">
        <v>0</v>
      </c>
      <c r="F36" s="13">
        <v>0</v>
      </c>
      <c r="G36" s="13">
        <f t="shared" si="10"/>
        <v>0</v>
      </c>
    </row>
    <row r="37" spans="1:7" ht="12.95" customHeight="1" x14ac:dyDescent="0.2">
      <c r="A37" s="12" t="s">
        <v>42</v>
      </c>
      <c r="B37" s="13">
        <v>0</v>
      </c>
      <c r="C37" s="13">
        <v>0</v>
      </c>
      <c r="D37" s="13">
        <f t="shared" si="11"/>
        <v>0</v>
      </c>
      <c r="E37" s="13">
        <v>0</v>
      </c>
      <c r="F37" s="13">
        <v>0</v>
      </c>
      <c r="G37" s="13">
        <f t="shared" si="10"/>
        <v>0</v>
      </c>
    </row>
    <row r="38" spans="1:7" ht="12.95" customHeight="1" x14ac:dyDescent="0.2">
      <c r="A38" s="12" t="s">
        <v>43</v>
      </c>
      <c r="B38" s="13">
        <v>0</v>
      </c>
      <c r="C38" s="13">
        <v>0</v>
      </c>
      <c r="D38" s="13">
        <f t="shared" si="11"/>
        <v>0</v>
      </c>
      <c r="E38" s="13">
        <v>0</v>
      </c>
      <c r="F38" s="13">
        <v>0</v>
      </c>
      <c r="G38" s="13">
        <f t="shared" si="10"/>
        <v>0</v>
      </c>
    </row>
    <row r="39" spans="1:7" ht="12.95" customHeight="1" x14ac:dyDescent="0.2">
      <c r="A39" s="12" t="s">
        <v>44</v>
      </c>
      <c r="B39" s="13">
        <v>0</v>
      </c>
      <c r="C39" s="13">
        <v>0</v>
      </c>
      <c r="D39" s="13">
        <f t="shared" si="11"/>
        <v>0</v>
      </c>
      <c r="E39" s="13">
        <v>0</v>
      </c>
      <c r="F39" s="13">
        <v>0</v>
      </c>
      <c r="G39" s="13">
        <f t="shared" si="10"/>
        <v>0</v>
      </c>
    </row>
    <row r="40" spans="1:7" ht="12.95" customHeight="1" x14ac:dyDescent="0.2">
      <c r="A40" s="12" t="s">
        <v>45</v>
      </c>
      <c r="B40" s="13">
        <v>0</v>
      </c>
      <c r="C40" s="13">
        <v>0</v>
      </c>
      <c r="D40" s="13">
        <f t="shared" si="11"/>
        <v>0</v>
      </c>
      <c r="E40" s="13">
        <v>0</v>
      </c>
      <c r="F40" s="13">
        <v>0</v>
      </c>
      <c r="G40" s="13">
        <f t="shared" si="10"/>
        <v>0</v>
      </c>
    </row>
    <row r="41" spans="1:7" ht="12.95" customHeight="1" x14ac:dyDescent="0.2">
      <c r="A41" s="12" t="s">
        <v>46</v>
      </c>
      <c r="B41" s="13">
        <v>0</v>
      </c>
      <c r="C41" s="13">
        <v>0</v>
      </c>
      <c r="D41" s="13">
        <f t="shared" si="11"/>
        <v>0</v>
      </c>
      <c r="E41" s="13">
        <v>0</v>
      </c>
      <c r="F41" s="13">
        <v>0</v>
      </c>
      <c r="G41" s="13">
        <f t="shared" si="10"/>
        <v>0</v>
      </c>
    </row>
    <row r="42" spans="1:7" ht="12.95" customHeight="1" x14ac:dyDescent="0.2">
      <c r="A42" s="10" t="s">
        <v>47</v>
      </c>
      <c r="B42" s="15">
        <f t="shared" ref="B42:F42" si="12">SUM(B43:B51)</f>
        <v>0</v>
      </c>
      <c r="C42" s="15">
        <f>SUM(C43:C51)</f>
        <v>0</v>
      </c>
      <c r="D42" s="15">
        <f t="shared" si="12"/>
        <v>0</v>
      </c>
      <c r="E42" s="15">
        <f t="shared" si="12"/>
        <v>0</v>
      </c>
      <c r="F42" s="15">
        <f t="shared" si="12"/>
        <v>0</v>
      </c>
      <c r="G42" s="15">
        <f>SUM(G43:G51)</f>
        <v>0</v>
      </c>
    </row>
    <row r="43" spans="1:7" ht="12.95" customHeight="1" x14ac:dyDescent="0.2">
      <c r="A43" s="12" t="s">
        <v>48</v>
      </c>
      <c r="B43" s="13">
        <v>0</v>
      </c>
      <c r="C43" s="13">
        <v>0</v>
      </c>
      <c r="D43" s="13">
        <f t="shared" ref="D43:D51" si="13">B43+C43</f>
        <v>0</v>
      </c>
      <c r="E43" s="13">
        <v>0</v>
      </c>
      <c r="F43" s="13">
        <v>0</v>
      </c>
      <c r="G43" s="13">
        <f t="shared" ref="G43:G51" si="14">D43-E43</f>
        <v>0</v>
      </c>
    </row>
    <row r="44" spans="1:7" ht="12.95" customHeight="1" x14ac:dyDescent="0.2">
      <c r="A44" s="12" t="s">
        <v>49</v>
      </c>
      <c r="B44" s="13">
        <v>0</v>
      </c>
      <c r="C44" s="13">
        <v>0</v>
      </c>
      <c r="D44" s="13">
        <f t="shared" si="13"/>
        <v>0</v>
      </c>
      <c r="E44" s="13">
        <v>0</v>
      </c>
      <c r="F44" s="13">
        <v>0</v>
      </c>
      <c r="G44" s="13">
        <f t="shared" si="14"/>
        <v>0</v>
      </c>
    </row>
    <row r="45" spans="1:7" ht="12.95" customHeight="1" x14ac:dyDescent="0.2">
      <c r="A45" s="12" t="s">
        <v>50</v>
      </c>
      <c r="B45" s="13">
        <v>0</v>
      </c>
      <c r="C45" s="13">
        <v>0</v>
      </c>
      <c r="D45" s="13">
        <f t="shared" si="13"/>
        <v>0</v>
      </c>
      <c r="E45" s="13">
        <v>0</v>
      </c>
      <c r="F45" s="13">
        <v>0</v>
      </c>
      <c r="G45" s="13">
        <f t="shared" si="14"/>
        <v>0</v>
      </c>
    </row>
    <row r="46" spans="1:7" ht="12.95" customHeight="1" x14ac:dyDescent="0.2">
      <c r="A46" s="12" t="s">
        <v>51</v>
      </c>
      <c r="B46" s="13">
        <v>0</v>
      </c>
      <c r="C46" s="13">
        <v>0</v>
      </c>
      <c r="D46" s="13">
        <f t="shared" si="13"/>
        <v>0</v>
      </c>
      <c r="E46" s="13">
        <v>0</v>
      </c>
      <c r="F46" s="13">
        <v>0</v>
      </c>
      <c r="G46" s="13">
        <f t="shared" si="14"/>
        <v>0</v>
      </c>
    </row>
    <row r="47" spans="1:7" ht="12.95" customHeight="1" x14ac:dyDescent="0.2">
      <c r="A47" s="12" t="s">
        <v>52</v>
      </c>
      <c r="B47" s="13">
        <v>0</v>
      </c>
      <c r="C47" s="13">
        <v>0</v>
      </c>
      <c r="D47" s="13">
        <f t="shared" si="13"/>
        <v>0</v>
      </c>
      <c r="E47" s="13">
        <v>0</v>
      </c>
      <c r="F47" s="13">
        <v>0</v>
      </c>
      <c r="G47" s="13">
        <f t="shared" si="14"/>
        <v>0</v>
      </c>
    </row>
    <row r="48" spans="1:7" ht="12.95" customHeight="1" x14ac:dyDescent="0.2">
      <c r="A48" s="12" t="s">
        <v>53</v>
      </c>
      <c r="B48" s="13">
        <v>0</v>
      </c>
      <c r="C48" s="13">
        <v>0</v>
      </c>
      <c r="D48" s="13">
        <f t="shared" si="13"/>
        <v>0</v>
      </c>
      <c r="E48" s="13">
        <f>+F48</f>
        <v>0</v>
      </c>
      <c r="F48" s="13">
        <v>0</v>
      </c>
      <c r="G48" s="13">
        <f>D48-E48</f>
        <v>0</v>
      </c>
    </row>
    <row r="49" spans="1:7" ht="12.95" customHeight="1" x14ac:dyDescent="0.2">
      <c r="A49" s="12" t="s">
        <v>54</v>
      </c>
      <c r="B49" s="13">
        <v>0</v>
      </c>
      <c r="C49" s="13">
        <v>0</v>
      </c>
      <c r="D49" s="13">
        <f t="shared" si="13"/>
        <v>0</v>
      </c>
      <c r="E49" s="13">
        <v>0</v>
      </c>
      <c r="F49" s="13">
        <v>0</v>
      </c>
      <c r="G49" s="13">
        <f t="shared" si="14"/>
        <v>0</v>
      </c>
    </row>
    <row r="50" spans="1:7" ht="12.95" customHeight="1" x14ac:dyDescent="0.2">
      <c r="A50" s="12" t="s">
        <v>55</v>
      </c>
      <c r="B50" s="13">
        <v>0</v>
      </c>
      <c r="C50" s="13">
        <v>0</v>
      </c>
      <c r="D50" s="13">
        <f t="shared" si="13"/>
        <v>0</v>
      </c>
      <c r="E50" s="13">
        <v>0</v>
      </c>
      <c r="F50" s="13">
        <v>0</v>
      </c>
      <c r="G50" s="13">
        <f t="shared" si="14"/>
        <v>0</v>
      </c>
    </row>
    <row r="51" spans="1:7" ht="12.95" customHeight="1" x14ac:dyDescent="0.2">
      <c r="A51" s="12" t="s">
        <v>56</v>
      </c>
      <c r="B51" s="13">
        <v>0</v>
      </c>
      <c r="C51" s="13">
        <v>0</v>
      </c>
      <c r="D51" s="13">
        <f t="shared" si="13"/>
        <v>0</v>
      </c>
      <c r="E51" s="13">
        <v>0</v>
      </c>
      <c r="F51" s="13">
        <v>0</v>
      </c>
      <c r="G51" s="13">
        <f t="shared" si="14"/>
        <v>0</v>
      </c>
    </row>
    <row r="52" spans="1:7" ht="12.95" customHeight="1" x14ac:dyDescent="0.2">
      <c r="A52" s="10" t="s">
        <v>57</v>
      </c>
      <c r="B52" s="13">
        <f t="shared" ref="B52:G52" si="15">SUM(B53:B55)</f>
        <v>0</v>
      </c>
      <c r="C52" s="13">
        <f t="shared" si="15"/>
        <v>0</v>
      </c>
      <c r="D52" s="13">
        <f t="shared" si="15"/>
        <v>0</v>
      </c>
      <c r="E52" s="13">
        <f t="shared" si="15"/>
        <v>0</v>
      </c>
      <c r="F52" s="13">
        <f t="shared" si="15"/>
        <v>0</v>
      </c>
      <c r="G52" s="13">
        <f t="shared" si="15"/>
        <v>0</v>
      </c>
    </row>
    <row r="53" spans="1:7" ht="12.95" customHeight="1" x14ac:dyDescent="0.2">
      <c r="A53" s="12" t="s">
        <v>58</v>
      </c>
      <c r="B53" s="13">
        <v>0</v>
      </c>
      <c r="C53" s="13">
        <v>0</v>
      </c>
      <c r="D53" s="13">
        <f>B53+C53</f>
        <v>0</v>
      </c>
      <c r="E53" s="13">
        <v>0</v>
      </c>
      <c r="F53" s="13">
        <v>0</v>
      </c>
      <c r="G53" s="13">
        <f>D53-E53</f>
        <v>0</v>
      </c>
    </row>
    <row r="54" spans="1:7" ht="12.95" customHeight="1" x14ac:dyDescent="0.2">
      <c r="A54" s="12" t="s">
        <v>59</v>
      </c>
      <c r="B54" s="13">
        <v>0</v>
      </c>
      <c r="C54" s="13">
        <v>0</v>
      </c>
      <c r="D54" s="13">
        <f t="shared" ref="D54:D55" si="16">B54+C54</f>
        <v>0</v>
      </c>
      <c r="E54" s="13">
        <v>0</v>
      </c>
      <c r="F54" s="13">
        <v>0</v>
      </c>
      <c r="G54" s="13">
        <f t="shared" ref="G54:G55" si="17">D54-E54</f>
        <v>0</v>
      </c>
    </row>
    <row r="55" spans="1:7" ht="12.95" customHeight="1" x14ac:dyDescent="0.2">
      <c r="A55" s="12" t="s">
        <v>60</v>
      </c>
      <c r="B55" s="13">
        <v>0</v>
      </c>
      <c r="C55" s="13">
        <v>0</v>
      </c>
      <c r="D55" s="13">
        <f t="shared" si="16"/>
        <v>0</v>
      </c>
      <c r="E55" s="13">
        <v>0</v>
      </c>
      <c r="F55" s="13">
        <v>0</v>
      </c>
      <c r="G55" s="13">
        <f t="shared" si="17"/>
        <v>0</v>
      </c>
    </row>
    <row r="56" spans="1:7" ht="12.95" customHeight="1" x14ac:dyDescent="0.2">
      <c r="A56" s="10" t="s">
        <v>61</v>
      </c>
      <c r="B56" s="13">
        <f t="shared" ref="B56" si="18">SUM(B57:B63)</f>
        <v>0</v>
      </c>
      <c r="C56" s="15">
        <f>SUM(C57:C63)</f>
        <v>540857.71</v>
      </c>
      <c r="D56" s="15">
        <f>SUM(D57:D63)</f>
        <v>540857.71</v>
      </c>
      <c r="E56" s="15">
        <f t="shared" ref="E56:F56" si="19">SUM(E57:E63)</f>
        <v>0</v>
      </c>
      <c r="F56" s="15">
        <f t="shared" si="19"/>
        <v>0</v>
      </c>
      <c r="G56" s="15">
        <f>SUM(G57:G63)</f>
        <v>540857.71</v>
      </c>
    </row>
    <row r="57" spans="1:7" ht="12.95" customHeight="1" x14ac:dyDescent="0.2">
      <c r="A57" s="12" t="s">
        <v>62</v>
      </c>
      <c r="B57" s="13">
        <v>0</v>
      </c>
      <c r="C57" s="13">
        <v>0</v>
      </c>
      <c r="D57" s="13">
        <f t="shared" ref="D57:D62" si="20">B57+C57</f>
        <v>0</v>
      </c>
      <c r="E57" s="13">
        <v>0</v>
      </c>
      <c r="F57" s="13">
        <v>0</v>
      </c>
      <c r="G57" s="13">
        <f t="shared" ref="G57:G62" si="21">D57-E57</f>
        <v>0</v>
      </c>
    </row>
    <row r="58" spans="1:7" ht="12.95" customHeight="1" x14ac:dyDescent="0.2">
      <c r="A58" s="12" t="s">
        <v>63</v>
      </c>
      <c r="B58" s="13">
        <v>0</v>
      </c>
      <c r="C58" s="13">
        <v>0</v>
      </c>
      <c r="D58" s="13">
        <f t="shared" si="20"/>
        <v>0</v>
      </c>
      <c r="E58" s="13">
        <v>0</v>
      </c>
      <c r="F58" s="13">
        <v>0</v>
      </c>
      <c r="G58" s="13">
        <f t="shared" si="21"/>
        <v>0</v>
      </c>
    </row>
    <row r="59" spans="1:7" ht="12.95" customHeight="1" x14ac:dyDescent="0.2">
      <c r="A59" s="12" t="s">
        <v>64</v>
      </c>
      <c r="B59" s="13">
        <v>0</v>
      </c>
      <c r="C59" s="13">
        <v>0</v>
      </c>
      <c r="D59" s="13">
        <f t="shared" si="20"/>
        <v>0</v>
      </c>
      <c r="E59" s="13">
        <v>0</v>
      </c>
      <c r="F59" s="13">
        <v>0</v>
      </c>
      <c r="G59" s="13">
        <f t="shared" si="21"/>
        <v>0</v>
      </c>
    </row>
    <row r="60" spans="1:7" ht="12.95" customHeight="1" x14ac:dyDescent="0.2">
      <c r="A60" s="12" t="s">
        <v>65</v>
      </c>
      <c r="B60" s="13">
        <v>0</v>
      </c>
      <c r="C60" s="13">
        <v>0</v>
      </c>
      <c r="D60" s="13">
        <f t="shared" si="20"/>
        <v>0</v>
      </c>
      <c r="E60" s="13">
        <v>0</v>
      </c>
      <c r="F60" s="13">
        <v>0</v>
      </c>
      <c r="G60" s="13">
        <f t="shared" si="21"/>
        <v>0</v>
      </c>
    </row>
    <row r="61" spans="1:7" ht="12.95" customHeight="1" x14ac:dyDescent="0.2">
      <c r="A61" s="12" t="s">
        <v>66</v>
      </c>
      <c r="B61" s="13">
        <v>0</v>
      </c>
      <c r="C61" s="13">
        <v>0</v>
      </c>
      <c r="D61" s="13">
        <f t="shared" si="20"/>
        <v>0</v>
      </c>
      <c r="E61" s="13">
        <v>0</v>
      </c>
      <c r="F61" s="13">
        <v>0</v>
      </c>
      <c r="G61" s="13">
        <f t="shared" si="21"/>
        <v>0</v>
      </c>
    </row>
    <row r="62" spans="1:7" ht="12.95" customHeight="1" x14ac:dyDescent="0.2">
      <c r="A62" s="12" t="s">
        <v>67</v>
      </c>
      <c r="B62" s="13">
        <v>0</v>
      </c>
      <c r="C62" s="13">
        <v>0</v>
      </c>
      <c r="D62" s="13">
        <f t="shared" si="20"/>
        <v>0</v>
      </c>
      <c r="E62" s="13">
        <v>0</v>
      </c>
      <c r="F62" s="13">
        <v>0</v>
      </c>
      <c r="G62" s="13">
        <f t="shared" si="21"/>
        <v>0</v>
      </c>
    </row>
    <row r="63" spans="1:7" ht="12.95" customHeight="1" x14ac:dyDescent="0.2">
      <c r="A63" s="12" t="s">
        <v>68</v>
      </c>
      <c r="B63" s="13">
        <v>0</v>
      </c>
      <c r="C63" s="13">
        <f>107556.71-30637.45+38995.49+75416.33+81343.73+81641.2+72992.37+57516.93+56032.4</f>
        <v>540857.71</v>
      </c>
      <c r="D63" s="13">
        <f>B63+C63</f>
        <v>540857.71</v>
      </c>
      <c r="E63" s="13">
        <v>0</v>
      </c>
      <c r="F63" s="13">
        <v>0</v>
      </c>
      <c r="G63" s="13">
        <f>D63-E63</f>
        <v>540857.71</v>
      </c>
    </row>
    <row r="64" spans="1:7" ht="12.95" customHeight="1" x14ac:dyDescent="0.2">
      <c r="A64" s="10" t="s">
        <v>69</v>
      </c>
      <c r="B64" s="13">
        <f t="shared" ref="B64:G64" si="22">SUM(B65:B67)</f>
        <v>0</v>
      </c>
      <c r="C64" s="13">
        <f t="shared" si="22"/>
        <v>0</v>
      </c>
      <c r="D64" s="13">
        <f t="shared" si="22"/>
        <v>0</v>
      </c>
      <c r="E64" s="13">
        <f t="shared" si="22"/>
        <v>0</v>
      </c>
      <c r="F64" s="13">
        <f t="shared" si="22"/>
        <v>0</v>
      </c>
      <c r="G64" s="13">
        <f t="shared" si="22"/>
        <v>0</v>
      </c>
    </row>
    <row r="65" spans="1:7" ht="12.95" customHeight="1" x14ac:dyDescent="0.2">
      <c r="A65" s="12" t="s">
        <v>70</v>
      </c>
      <c r="B65" s="13">
        <v>0</v>
      </c>
      <c r="C65" s="13">
        <v>0</v>
      </c>
      <c r="D65" s="13">
        <f>B65+C65</f>
        <v>0</v>
      </c>
      <c r="E65" s="13">
        <v>0</v>
      </c>
      <c r="F65" s="13">
        <v>0</v>
      </c>
      <c r="G65" s="13">
        <f>D65-E65</f>
        <v>0</v>
      </c>
    </row>
    <row r="66" spans="1:7" ht="12.95" customHeight="1" x14ac:dyDescent="0.2">
      <c r="A66" s="12" t="s">
        <v>71</v>
      </c>
      <c r="B66" s="13">
        <v>0</v>
      </c>
      <c r="C66" s="13">
        <v>0</v>
      </c>
      <c r="D66" s="13">
        <f>B66+C66</f>
        <v>0</v>
      </c>
      <c r="E66" s="13">
        <v>0</v>
      </c>
      <c r="F66" s="13">
        <v>0</v>
      </c>
      <c r="G66" s="13">
        <f>D66-E66</f>
        <v>0</v>
      </c>
    </row>
    <row r="67" spans="1:7" ht="12.95" customHeight="1" x14ac:dyDescent="0.2">
      <c r="A67" s="12" t="s">
        <v>72</v>
      </c>
      <c r="B67" s="13">
        <v>0</v>
      </c>
      <c r="C67" s="13">
        <v>0</v>
      </c>
      <c r="D67" s="13">
        <f>B67+C67</f>
        <v>0</v>
      </c>
      <c r="E67" s="13">
        <v>0</v>
      </c>
      <c r="F67" s="13">
        <v>0</v>
      </c>
      <c r="G67" s="13">
        <f>D67-E67</f>
        <v>0</v>
      </c>
    </row>
    <row r="68" spans="1:7" ht="12.95" customHeight="1" x14ac:dyDescent="0.2">
      <c r="A68" s="10" t="s">
        <v>73</v>
      </c>
      <c r="B68" s="13">
        <f t="shared" ref="B68:G68" si="23">SUM(B69:B75)</f>
        <v>0</v>
      </c>
      <c r="C68" s="13">
        <f t="shared" si="23"/>
        <v>0</v>
      </c>
      <c r="D68" s="13">
        <f t="shared" si="23"/>
        <v>0</v>
      </c>
      <c r="E68" s="13">
        <f t="shared" si="23"/>
        <v>0</v>
      </c>
      <c r="F68" s="13">
        <f t="shared" si="23"/>
        <v>0</v>
      </c>
      <c r="G68" s="13">
        <f t="shared" si="23"/>
        <v>0</v>
      </c>
    </row>
    <row r="69" spans="1:7" ht="12.95" customHeight="1" x14ac:dyDescent="0.2">
      <c r="A69" s="12" t="s">
        <v>74</v>
      </c>
      <c r="B69" s="13">
        <v>0</v>
      </c>
      <c r="C69" s="13">
        <v>0</v>
      </c>
      <c r="D69" s="13">
        <f t="shared" ref="D69:D75" si="24">B69+C69</f>
        <v>0</v>
      </c>
      <c r="E69" s="13">
        <v>0</v>
      </c>
      <c r="F69" s="13">
        <v>0</v>
      </c>
      <c r="G69" s="13">
        <f t="shared" ref="G69:G75" si="25">D69-E69</f>
        <v>0</v>
      </c>
    </row>
    <row r="70" spans="1:7" ht="12.95" customHeight="1" x14ac:dyDescent="0.2">
      <c r="A70" s="12" t="s">
        <v>75</v>
      </c>
      <c r="B70" s="13">
        <v>0</v>
      </c>
      <c r="C70" s="13">
        <v>0</v>
      </c>
      <c r="D70" s="13">
        <f t="shared" si="24"/>
        <v>0</v>
      </c>
      <c r="E70" s="13">
        <v>0</v>
      </c>
      <c r="F70" s="13">
        <v>0</v>
      </c>
      <c r="G70" s="13">
        <f t="shared" si="25"/>
        <v>0</v>
      </c>
    </row>
    <row r="71" spans="1:7" ht="12.95" customHeight="1" x14ac:dyDescent="0.2">
      <c r="A71" s="12" t="s">
        <v>76</v>
      </c>
      <c r="B71" s="13">
        <v>0</v>
      </c>
      <c r="C71" s="13">
        <v>0</v>
      </c>
      <c r="D71" s="13">
        <f t="shared" si="24"/>
        <v>0</v>
      </c>
      <c r="E71" s="13">
        <v>0</v>
      </c>
      <c r="F71" s="13">
        <v>0</v>
      </c>
      <c r="G71" s="13">
        <f t="shared" si="25"/>
        <v>0</v>
      </c>
    </row>
    <row r="72" spans="1:7" ht="12.95" customHeight="1" x14ac:dyDescent="0.2">
      <c r="A72" s="12" t="s">
        <v>77</v>
      </c>
      <c r="B72" s="13">
        <v>0</v>
      </c>
      <c r="C72" s="13">
        <v>0</v>
      </c>
      <c r="D72" s="13">
        <f t="shared" si="24"/>
        <v>0</v>
      </c>
      <c r="E72" s="13">
        <v>0</v>
      </c>
      <c r="F72" s="13">
        <v>0</v>
      </c>
      <c r="G72" s="13">
        <f t="shared" si="25"/>
        <v>0</v>
      </c>
    </row>
    <row r="73" spans="1:7" ht="12.95" customHeight="1" x14ac:dyDescent="0.2">
      <c r="A73" s="12" t="s">
        <v>78</v>
      </c>
      <c r="B73" s="13">
        <v>0</v>
      </c>
      <c r="C73" s="13">
        <v>0</v>
      </c>
      <c r="D73" s="13">
        <f t="shared" si="24"/>
        <v>0</v>
      </c>
      <c r="E73" s="13">
        <v>0</v>
      </c>
      <c r="F73" s="13">
        <v>0</v>
      </c>
      <c r="G73" s="13">
        <f t="shared" si="25"/>
        <v>0</v>
      </c>
    </row>
    <row r="74" spans="1:7" ht="12.95" customHeight="1" x14ac:dyDescent="0.2">
      <c r="A74" s="12" t="s">
        <v>79</v>
      </c>
      <c r="B74" s="13">
        <v>0</v>
      </c>
      <c r="C74" s="13">
        <v>0</v>
      </c>
      <c r="D74" s="13">
        <f t="shared" si="24"/>
        <v>0</v>
      </c>
      <c r="E74" s="13">
        <v>0</v>
      </c>
      <c r="F74" s="13">
        <v>0</v>
      </c>
      <c r="G74" s="13">
        <f t="shared" si="25"/>
        <v>0</v>
      </c>
    </row>
    <row r="75" spans="1:7" ht="12.95" customHeight="1" x14ac:dyDescent="0.2">
      <c r="A75" s="18" t="s">
        <v>80</v>
      </c>
      <c r="B75" s="19">
        <v>0</v>
      </c>
      <c r="C75" s="19">
        <v>0</v>
      </c>
      <c r="D75" s="19">
        <f t="shared" si="24"/>
        <v>0</v>
      </c>
      <c r="E75" s="19">
        <v>0</v>
      </c>
      <c r="F75" s="19">
        <v>0</v>
      </c>
      <c r="G75" s="19">
        <f t="shared" si="25"/>
        <v>0</v>
      </c>
    </row>
    <row r="76" spans="1:7" ht="18.75" customHeight="1" x14ac:dyDescent="0.2">
      <c r="A76" s="20" t="s">
        <v>81</v>
      </c>
      <c r="B76" s="21">
        <f>B4+B12+B22+B32+B42+B52+B56+B64+B68</f>
        <v>250000</v>
      </c>
      <c r="C76" s="21">
        <f>C4+C12+C22+C32+C42+C52+C56+C64+C68</f>
        <v>17136483.370000001</v>
      </c>
      <c r="D76" s="21">
        <f t="shared" ref="D76" si="26">D4+D12+D22+D32+D42+D52+D56+D64+D68</f>
        <v>17386483.370000001</v>
      </c>
      <c r="E76" s="21">
        <f>E4+E12+E22+E32+E42+E52+E56+E64+E68</f>
        <v>5690334.7200000007</v>
      </c>
      <c r="F76" s="21">
        <f>F4+F12+F22+F32+F42+F52+F56+F64+F68</f>
        <v>5688670.7200000007</v>
      </c>
      <c r="G76" s="21">
        <f>G4+G12+G22+G32+G42+G52+G56+G64+G68</f>
        <v>11696148.649999999</v>
      </c>
    </row>
    <row r="77" spans="1:7" x14ac:dyDescent="0.2">
      <c r="A77" s="22" t="s">
        <v>82</v>
      </c>
    </row>
    <row r="78" spans="1:7" x14ac:dyDescent="0.2">
      <c r="A78" s="22"/>
    </row>
    <row r="79" spans="1:7" x14ac:dyDescent="0.2">
      <c r="A79" s="22"/>
    </row>
    <row r="80" spans="1:7" x14ac:dyDescent="0.2">
      <c r="A80" s="22"/>
    </row>
    <row r="81" spans="1:7" x14ac:dyDescent="0.2">
      <c r="A81" s="22"/>
    </row>
    <row r="85" spans="1:7" s="24" customFormat="1" ht="11.25" customHeight="1" x14ac:dyDescent="0.2">
      <c r="A85" s="23" t="s">
        <v>83</v>
      </c>
      <c r="B85" s="23"/>
      <c r="C85" s="23"/>
      <c r="D85" s="23"/>
      <c r="E85" s="23"/>
      <c r="F85" s="23"/>
      <c r="G85" s="23"/>
    </row>
    <row r="86" spans="1:7" s="24" customFormat="1" ht="12.75" customHeight="1" x14ac:dyDescent="0.2">
      <c r="A86" s="25" t="s">
        <v>84</v>
      </c>
      <c r="B86" s="25"/>
      <c r="C86" s="25"/>
      <c r="D86" s="25"/>
      <c r="E86" s="25"/>
      <c r="F86" s="25"/>
      <c r="G86" s="25"/>
    </row>
    <row r="88" spans="1:7" hidden="1" x14ac:dyDescent="0.2">
      <c r="A88" s="26"/>
    </row>
    <row r="89" spans="1:7" hidden="1" x14ac:dyDescent="0.2">
      <c r="A89" s="27" t="s">
        <v>85</v>
      </c>
    </row>
    <row r="90" spans="1:7" hidden="1" x14ac:dyDescent="0.2">
      <c r="A90" s="27" t="s">
        <v>86</v>
      </c>
    </row>
    <row r="100" spans="2:6" x14ac:dyDescent="0.2">
      <c r="B100" s="28"/>
      <c r="D100" s="28"/>
      <c r="E100" s="28"/>
      <c r="F100" s="28"/>
    </row>
  </sheetData>
  <mergeCells count="5">
    <mergeCell ref="A1:G1"/>
    <mergeCell ref="B2:F2"/>
    <mergeCell ref="G2:G3"/>
    <mergeCell ref="A85:G85"/>
    <mergeCell ref="A86:G86"/>
  </mergeCells>
  <printOptions horizontalCentered="1"/>
  <pageMargins left="0.78740157480314965" right="0.59055118110236227" top="0.78740157480314965" bottom="0.78740157480314965" header="0.31496062992125984" footer="0.31496062992125984"/>
  <pageSetup scale="5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COG</vt:lpstr>
      <vt:lpstr>COG!Área_de_impresión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cmanceral</dc:creator>
  <cp:lastModifiedBy>cmanceral</cp:lastModifiedBy>
  <dcterms:created xsi:type="dcterms:W3CDTF">2025-10-08T21:26:25Z</dcterms:created>
  <dcterms:modified xsi:type="dcterms:W3CDTF">2025-10-08T21:27:50Z</dcterms:modified>
</cp:coreProperties>
</file>