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6" i="1" l="1"/>
  <c r="G146" i="1"/>
  <c r="F146" i="1"/>
  <c r="I146" i="1" s="1"/>
  <c r="E146" i="1"/>
  <c r="D146" i="1"/>
  <c r="H142" i="1"/>
  <c r="G142" i="1"/>
  <c r="F142" i="1"/>
  <c r="E142" i="1"/>
  <c r="D142" i="1"/>
  <c r="I133" i="1"/>
  <c r="H133" i="1"/>
  <c r="G133" i="1"/>
  <c r="F133" i="1"/>
  <c r="E133" i="1"/>
  <c r="D133" i="1"/>
  <c r="H129" i="1"/>
  <c r="G129" i="1"/>
  <c r="F129" i="1"/>
  <c r="I129" i="1" s="1"/>
  <c r="E129" i="1"/>
  <c r="D129" i="1"/>
  <c r="F123" i="1"/>
  <c r="I123" i="1" s="1"/>
  <c r="F122" i="1"/>
  <c r="I122" i="1" s="1"/>
  <c r="H119" i="1"/>
  <c r="G119" i="1"/>
  <c r="E119" i="1"/>
  <c r="D119" i="1"/>
  <c r="H109" i="1"/>
  <c r="G109" i="1"/>
  <c r="F109" i="1"/>
  <c r="I109" i="1" s="1"/>
  <c r="E109" i="1"/>
  <c r="D109" i="1"/>
  <c r="H99" i="1"/>
  <c r="G99" i="1"/>
  <c r="F99" i="1"/>
  <c r="E99" i="1"/>
  <c r="D99" i="1"/>
  <c r="H89" i="1"/>
  <c r="G89" i="1"/>
  <c r="F89" i="1"/>
  <c r="I89" i="1" s="1"/>
  <c r="E89" i="1"/>
  <c r="D89" i="1"/>
  <c r="I81" i="1"/>
  <c r="H81" i="1"/>
  <c r="G81" i="1"/>
  <c r="F81" i="1"/>
  <c r="E81" i="1"/>
  <c r="D81" i="1"/>
  <c r="H71" i="1"/>
  <c r="G71" i="1"/>
  <c r="F71" i="1"/>
  <c r="I71" i="1" s="1"/>
  <c r="E71" i="1"/>
  <c r="D71" i="1"/>
  <c r="H67" i="1"/>
  <c r="G67" i="1"/>
  <c r="F67" i="1"/>
  <c r="E67" i="1"/>
  <c r="D67" i="1"/>
  <c r="I58" i="1"/>
  <c r="H58" i="1"/>
  <c r="G58" i="1"/>
  <c r="F58" i="1"/>
  <c r="E58" i="1"/>
  <c r="D58" i="1"/>
  <c r="F56" i="1"/>
  <c r="I56" i="1" s="1"/>
  <c r="H54" i="1"/>
  <c r="G54" i="1"/>
  <c r="E54" i="1"/>
  <c r="D54" i="1"/>
  <c r="I51" i="1"/>
  <c r="I50" i="1"/>
  <c r="I49" i="1"/>
  <c r="I48" i="1"/>
  <c r="F47" i="1"/>
  <c r="I47" i="1" s="1"/>
  <c r="F46" i="1"/>
  <c r="F45" i="1"/>
  <c r="I45" i="1" s="1"/>
  <c r="H44" i="1"/>
  <c r="G44" i="1"/>
  <c r="E44" i="1"/>
  <c r="D44" i="1"/>
  <c r="I43" i="1"/>
  <c r="F42" i="1"/>
  <c r="I42" i="1" s="1"/>
  <c r="F41" i="1"/>
  <c r="I41" i="1" s="1"/>
  <c r="F40" i="1"/>
  <c r="I40" i="1" s="1"/>
  <c r="F39" i="1"/>
  <c r="I39" i="1" s="1"/>
  <c r="F38" i="1"/>
  <c r="I38" i="1" s="1"/>
  <c r="I37" i="1"/>
  <c r="F36" i="1"/>
  <c r="I36" i="1" s="1"/>
  <c r="F35" i="1"/>
  <c r="I35" i="1" s="1"/>
  <c r="H34" i="1"/>
  <c r="G34" i="1"/>
  <c r="E34" i="1"/>
  <c r="D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H24" i="1"/>
  <c r="G24" i="1"/>
  <c r="E24" i="1"/>
  <c r="D24" i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G14" i="1"/>
  <c r="E14" i="1"/>
  <c r="D14" i="1"/>
  <c r="F13" i="1"/>
  <c r="I13" i="1" s="1"/>
  <c r="I12" i="1"/>
  <c r="F11" i="1"/>
  <c r="I11" i="1" s="1"/>
  <c r="F10" i="1"/>
  <c r="I10" i="1" s="1"/>
  <c r="F9" i="1"/>
  <c r="I9" i="1" s="1"/>
  <c r="F8" i="1"/>
  <c r="I8" i="1" s="1"/>
  <c r="F7" i="1"/>
  <c r="I7" i="1" s="1"/>
  <c r="H6" i="1"/>
  <c r="G6" i="1"/>
  <c r="E6" i="1"/>
  <c r="D6" i="1"/>
  <c r="G5" i="1"/>
  <c r="F34" i="1" l="1"/>
  <c r="I34" i="1" s="1"/>
  <c r="G80" i="1"/>
  <c r="F14" i="1"/>
  <c r="I14" i="1" s="1"/>
  <c r="F54" i="1"/>
  <c r="I54" i="1" s="1"/>
  <c r="I67" i="1"/>
  <c r="G155" i="1"/>
  <c r="H5" i="1"/>
  <c r="E5" i="1"/>
  <c r="D5" i="1"/>
  <c r="D80" i="1"/>
  <c r="H80" i="1"/>
  <c r="I99" i="1"/>
  <c r="F24" i="1"/>
  <c r="I24" i="1" s="1"/>
  <c r="F44" i="1"/>
  <c r="I44" i="1" s="1"/>
  <c r="E80" i="1"/>
  <c r="I142" i="1"/>
  <c r="I6" i="1"/>
  <c r="F6" i="1"/>
  <c r="I46" i="1"/>
  <c r="F119" i="1"/>
  <c r="I5" i="1" l="1"/>
  <c r="D155" i="1"/>
  <c r="E155" i="1"/>
  <c r="H155" i="1"/>
  <c r="F5" i="1"/>
  <c r="F80" i="1"/>
  <c r="F155" i="1" s="1"/>
  <c r="I119" i="1"/>
  <c r="I80" i="1" s="1"/>
  <c r="I155" i="1"/>
</calcChain>
</file>

<file path=xl/sharedStrings.xml><?xml version="1.0" encoding="utf-8"?>
<sst xmlns="http://schemas.openxmlformats.org/spreadsheetml/2006/main" count="280" uniqueCount="207">
  <si>
    <t>INSTITUTO GUANAJUATENSE PARA PERSONAS CON DISCAPACIDAD
Clasificación por Objeto del Gasto (Capítulo y Concepto)
al 31 de Diciembre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</si>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</sst>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9.3000000000000007"/>
      <color rgb="FFFFFFFF"/>
      <name val="Arial"/>
      <family val="2"/>
    </font>
    <font>
      <sz val="9.3000000000000007"/>
      <color rgb="FF000000"/>
      <name val="}"/>
    </font>
    <font>
      <sz val="10"/>
      <color rgb="FF000000"/>
      <name val="}"/>
    </font>
    <font>
      <b/>
      <sz val="9.3000000000000007"/>
      <color rgb="FF000000"/>
      <name val="Arial"/>
      <family val="2"/>
    </font>
    <font>
      <sz val="9.3000000000000007"/>
      <color rgb="FF000000"/>
      <name val="Arial"/>
      <family val="2"/>
    </font>
    <font>
      <sz val="9.3000000000000007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vertical="center"/>
    </xf>
    <xf numFmtId="4" fontId="4" fillId="0" borderId="1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vertical="center"/>
    </xf>
    <xf numFmtId="4" fontId="5" fillId="0" borderId="10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0" fontId="5" fillId="0" borderId="12" xfId="0" applyFont="1" applyFill="1" applyBorder="1"/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/>
    <xf numFmtId="4" fontId="4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7"/>
  <sheetViews>
    <sheetView showGridLines="0" tabSelected="1" workbookViewId="0">
      <selection activeCell="E19" sqref="E19"/>
    </sheetView>
  </sheetViews>
  <sheetFormatPr baseColWidth="10" defaultRowHeight="12.75"/>
  <cols>
    <col min="1" max="1" width="2.7109375" style="2" customWidth="1"/>
    <col min="2" max="2" width="3.28515625" style="21" customWidth="1"/>
    <col min="3" max="3" width="57" style="21" customWidth="1"/>
    <col min="4" max="9" width="14.42578125" style="21" customWidth="1"/>
    <col min="10" max="10" width="0.85546875" style="1" customWidth="1"/>
    <col min="11" max="16384" width="11.42578125" style="2"/>
  </cols>
  <sheetData>
    <row r="2" spans="2:9" ht="60" customHeight="1">
      <c r="B2" s="27" t="s">
        <v>0</v>
      </c>
      <c r="C2" s="28"/>
      <c r="D2" s="28"/>
      <c r="E2" s="28"/>
      <c r="F2" s="28"/>
      <c r="G2" s="28"/>
      <c r="H2" s="28"/>
      <c r="I2" s="29"/>
    </row>
    <row r="3" spans="2:9">
      <c r="B3" s="27"/>
      <c r="C3" s="30"/>
      <c r="D3" s="31" t="s">
        <v>1</v>
      </c>
      <c r="E3" s="31"/>
      <c r="F3" s="31"/>
      <c r="G3" s="31"/>
      <c r="H3" s="31"/>
      <c r="I3" s="3"/>
    </row>
    <row r="4" spans="2:9" ht="24">
      <c r="B4" s="32" t="s">
        <v>2</v>
      </c>
      <c r="C4" s="33"/>
      <c r="D4" s="4" t="s">
        <v>3</v>
      </c>
      <c r="E4" s="5" t="s">
        <v>4</v>
      </c>
      <c r="F4" s="4" t="s">
        <v>5</v>
      </c>
      <c r="G4" s="4" t="s">
        <v>6</v>
      </c>
      <c r="H4" s="4" t="s">
        <v>7</v>
      </c>
      <c r="I4" s="6" t="s">
        <v>8</v>
      </c>
    </row>
    <row r="5" spans="2:9" ht="12" customHeight="1">
      <c r="B5" s="25" t="s">
        <v>9</v>
      </c>
      <c r="C5" s="26"/>
      <c r="D5" s="7">
        <f>D6+D14+D24+D34+D44+D54+D58+D67+D71</f>
        <v>73837562.900000006</v>
      </c>
      <c r="E5" s="7">
        <f t="shared" ref="E5:I5" si="0">E6+E14+E24+E34+E44+E54+E58+E67+E71</f>
        <v>14930010.219999999</v>
      </c>
      <c r="F5" s="7">
        <f t="shared" si="0"/>
        <v>88767573.120000005</v>
      </c>
      <c r="G5" s="7">
        <f t="shared" si="0"/>
        <v>73546058.749999985</v>
      </c>
      <c r="H5" s="7">
        <f t="shared" si="0"/>
        <v>71699289.429999992</v>
      </c>
      <c r="I5" s="7">
        <f t="shared" si="0"/>
        <v>15221514.370000001</v>
      </c>
    </row>
    <row r="6" spans="2:9" ht="12" customHeight="1">
      <c r="B6" s="23" t="s">
        <v>10</v>
      </c>
      <c r="C6" s="24"/>
      <c r="D6" s="8">
        <f>SUM(D7:D13)</f>
        <v>44931663.420000002</v>
      </c>
      <c r="E6" s="8">
        <f t="shared" ref="E6:I6" si="1">SUM(E7:E13)</f>
        <v>6641603.3099999996</v>
      </c>
      <c r="F6" s="8">
        <f t="shared" si="1"/>
        <v>51573266.729999997</v>
      </c>
      <c r="G6" s="8">
        <f t="shared" si="1"/>
        <v>44074082.689999998</v>
      </c>
      <c r="H6" s="8">
        <f t="shared" si="1"/>
        <v>44074082.689999998</v>
      </c>
      <c r="I6" s="8">
        <f t="shared" si="1"/>
        <v>7499184.04</v>
      </c>
    </row>
    <row r="7" spans="2:9" ht="12" customHeight="1">
      <c r="B7" s="9" t="s">
        <v>11</v>
      </c>
      <c r="C7" s="10" t="s">
        <v>12</v>
      </c>
      <c r="D7" s="11">
        <v>10334184</v>
      </c>
      <c r="E7" s="11">
        <v>260195.82</v>
      </c>
      <c r="F7" s="11">
        <f>D7+E7</f>
        <v>10594379.82</v>
      </c>
      <c r="G7" s="11">
        <v>9808572.0399999991</v>
      </c>
      <c r="H7" s="11">
        <v>9808572.0399999991</v>
      </c>
      <c r="I7" s="11">
        <f>F7-G7</f>
        <v>785807.78000000119</v>
      </c>
    </row>
    <row r="8" spans="2:9" ht="12" customHeight="1">
      <c r="B8" s="9" t="s">
        <v>13</v>
      </c>
      <c r="C8" s="10" t="s">
        <v>14</v>
      </c>
      <c r="D8" s="11">
        <v>6662163.9000000004</v>
      </c>
      <c r="E8" s="11">
        <v>2281285.0299999998</v>
      </c>
      <c r="F8" s="11">
        <f t="shared" ref="F8:F13" si="2">D8+E8</f>
        <v>8943448.9299999997</v>
      </c>
      <c r="G8" s="11">
        <v>5049871.83</v>
      </c>
      <c r="H8" s="11">
        <v>5049871.83</v>
      </c>
      <c r="I8" s="11">
        <f t="shared" ref="I8:I71" si="3">F8-G8</f>
        <v>3893577.0999999996</v>
      </c>
    </row>
    <row r="9" spans="2:9" ht="12" customHeight="1">
      <c r="B9" s="9" t="s">
        <v>15</v>
      </c>
      <c r="C9" s="10" t="s">
        <v>16</v>
      </c>
      <c r="D9" s="11">
        <v>11530526</v>
      </c>
      <c r="E9" s="11">
        <v>672510.65</v>
      </c>
      <c r="F9" s="11">
        <f t="shared" si="2"/>
        <v>12203036.65</v>
      </c>
      <c r="G9" s="11">
        <v>11005201.32</v>
      </c>
      <c r="H9" s="11">
        <v>11005201.32</v>
      </c>
      <c r="I9" s="11">
        <f t="shared" si="3"/>
        <v>1197835.33</v>
      </c>
    </row>
    <row r="10" spans="2:9" ht="12" customHeight="1">
      <c r="B10" s="9" t="s">
        <v>17</v>
      </c>
      <c r="C10" s="10" t="s">
        <v>18</v>
      </c>
      <c r="D10" s="11">
        <v>3557162.52</v>
      </c>
      <c r="E10" s="11">
        <v>461776.96</v>
      </c>
      <c r="F10" s="11">
        <f t="shared" si="2"/>
        <v>4018939.48</v>
      </c>
      <c r="G10" s="11">
        <v>3349618.13</v>
      </c>
      <c r="H10" s="11">
        <v>3349618.13</v>
      </c>
      <c r="I10" s="11">
        <f t="shared" si="3"/>
        <v>669321.35000000009</v>
      </c>
    </row>
    <row r="11" spans="2:9" ht="12" customHeight="1">
      <c r="B11" s="9" t="s">
        <v>19</v>
      </c>
      <c r="C11" s="10" t="s">
        <v>20</v>
      </c>
      <c r="D11" s="11">
        <v>12715562</v>
      </c>
      <c r="E11" s="11">
        <v>2899841.93</v>
      </c>
      <c r="F11" s="11">
        <f t="shared" si="2"/>
        <v>15615403.93</v>
      </c>
      <c r="G11" s="11">
        <v>14719036.57</v>
      </c>
      <c r="H11" s="11">
        <v>14719036.57</v>
      </c>
      <c r="I11" s="11">
        <f t="shared" si="3"/>
        <v>896367.3599999994</v>
      </c>
    </row>
    <row r="12" spans="2:9" ht="12" customHeight="1">
      <c r="B12" s="9" t="s">
        <v>21</v>
      </c>
      <c r="C12" s="10" t="s">
        <v>22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3"/>
        <v>0</v>
      </c>
    </row>
    <row r="13" spans="2:9" ht="12" customHeight="1">
      <c r="B13" s="9" t="s">
        <v>23</v>
      </c>
      <c r="C13" s="10" t="s">
        <v>24</v>
      </c>
      <c r="D13" s="11">
        <v>132065</v>
      </c>
      <c r="E13" s="11">
        <v>65992.92</v>
      </c>
      <c r="F13" s="11">
        <f t="shared" si="2"/>
        <v>198057.91999999998</v>
      </c>
      <c r="G13" s="11">
        <v>141782.79999999999</v>
      </c>
      <c r="H13" s="11">
        <v>141782.79999999999</v>
      </c>
      <c r="I13" s="11">
        <f t="shared" si="3"/>
        <v>56275.119999999995</v>
      </c>
    </row>
    <row r="14" spans="2:9" ht="12" customHeight="1">
      <c r="B14" s="23" t="s">
        <v>25</v>
      </c>
      <c r="C14" s="24"/>
      <c r="D14" s="8">
        <f>SUM(D15:D23)</f>
        <v>14335296.470000001</v>
      </c>
      <c r="E14" s="8">
        <f t="shared" ref="E14:H14" si="4">SUM(E15:E23)</f>
        <v>-523632.64999999997</v>
      </c>
      <c r="F14" s="8">
        <f t="shared" si="4"/>
        <v>13811663.82</v>
      </c>
      <c r="G14" s="8">
        <f t="shared" si="4"/>
        <v>12218739.98</v>
      </c>
      <c r="H14" s="8">
        <f t="shared" si="4"/>
        <v>12218739.98</v>
      </c>
      <c r="I14" s="8">
        <f t="shared" si="3"/>
        <v>1592923.8399999999</v>
      </c>
    </row>
    <row r="15" spans="2:9" ht="12" customHeight="1">
      <c r="B15" s="9" t="s">
        <v>26</v>
      </c>
      <c r="C15" s="10" t="s">
        <v>27</v>
      </c>
      <c r="D15" s="11">
        <v>779538</v>
      </c>
      <c r="E15" s="11">
        <v>-11458.32</v>
      </c>
      <c r="F15" s="11">
        <f t="shared" ref="F15:F23" si="5">D15+E15</f>
        <v>768079.68</v>
      </c>
      <c r="G15" s="11">
        <v>765472.41</v>
      </c>
      <c r="H15" s="11">
        <v>765472.41</v>
      </c>
      <c r="I15" s="11">
        <f t="shared" si="3"/>
        <v>2607.2700000000186</v>
      </c>
    </row>
    <row r="16" spans="2:9" ht="12" customHeight="1">
      <c r="B16" s="9" t="s">
        <v>28</v>
      </c>
      <c r="C16" s="10" t="s">
        <v>29</v>
      </c>
      <c r="D16" s="11">
        <v>661450</v>
      </c>
      <c r="E16" s="11">
        <v>-17385.68</v>
      </c>
      <c r="F16" s="11">
        <f t="shared" si="5"/>
        <v>644064.31999999995</v>
      </c>
      <c r="G16" s="11">
        <v>612221.09</v>
      </c>
      <c r="H16" s="11">
        <v>612221.09</v>
      </c>
      <c r="I16" s="11">
        <f t="shared" si="3"/>
        <v>31843.229999999981</v>
      </c>
    </row>
    <row r="17" spans="2:9" ht="12" customHeight="1">
      <c r="B17" s="9" t="s">
        <v>30</v>
      </c>
      <c r="C17" s="10" t="s">
        <v>31</v>
      </c>
      <c r="D17" s="11">
        <v>485000</v>
      </c>
      <c r="E17" s="11">
        <v>64401.53</v>
      </c>
      <c r="F17" s="11">
        <f t="shared" si="5"/>
        <v>549401.53</v>
      </c>
      <c r="G17" s="11">
        <v>434401.53</v>
      </c>
      <c r="H17" s="11">
        <v>434401.53</v>
      </c>
      <c r="I17" s="11">
        <f t="shared" si="3"/>
        <v>115000</v>
      </c>
    </row>
    <row r="18" spans="2:9" ht="12" customHeight="1">
      <c r="B18" s="9" t="s">
        <v>32</v>
      </c>
      <c r="C18" s="10" t="s">
        <v>33</v>
      </c>
      <c r="D18" s="11">
        <v>152500</v>
      </c>
      <c r="E18" s="11">
        <v>163579.17000000001</v>
      </c>
      <c r="F18" s="11">
        <f t="shared" si="5"/>
        <v>316079.17000000004</v>
      </c>
      <c r="G18" s="11">
        <v>100190.45</v>
      </c>
      <c r="H18" s="11">
        <v>100190.45</v>
      </c>
      <c r="I18" s="11">
        <f t="shared" si="3"/>
        <v>215888.72000000003</v>
      </c>
    </row>
    <row r="19" spans="2:9" ht="12" customHeight="1">
      <c r="B19" s="9" t="s">
        <v>34</v>
      </c>
      <c r="C19" s="10" t="s">
        <v>35</v>
      </c>
      <c r="D19" s="11">
        <v>10564158.470000001</v>
      </c>
      <c r="E19" s="11">
        <v>-15440.53</v>
      </c>
      <c r="F19" s="11">
        <f t="shared" si="5"/>
        <v>10548717.940000001</v>
      </c>
      <c r="G19" s="11">
        <v>9526497.6199999992</v>
      </c>
      <c r="H19" s="11">
        <v>9526497.6199999992</v>
      </c>
      <c r="I19" s="11">
        <f t="shared" si="3"/>
        <v>1022220.3200000022</v>
      </c>
    </row>
    <row r="20" spans="2:9" ht="12" customHeight="1">
      <c r="B20" s="9" t="s">
        <v>36</v>
      </c>
      <c r="C20" s="10" t="s">
        <v>37</v>
      </c>
      <c r="D20" s="11">
        <v>638050</v>
      </c>
      <c r="E20" s="11">
        <v>-5315</v>
      </c>
      <c r="F20" s="11">
        <f t="shared" si="5"/>
        <v>632735</v>
      </c>
      <c r="G20" s="11">
        <v>536691.23</v>
      </c>
      <c r="H20" s="11">
        <v>536691.23</v>
      </c>
      <c r="I20" s="11">
        <f t="shared" si="3"/>
        <v>96043.770000000019</v>
      </c>
    </row>
    <row r="21" spans="2:9" ht="12" customHeight="1">
      <c r="B21" s="9" t="s">
        <v>38</v>
      </c>
      <c r="C21" s="10" t="s">
        <v>39</v>
      </c>
      <c r="D21" s="11">
        <v>809100</v>
      </c>
      <c r="E21" s="11">
        <v>-701872.73</v>
      </c>
      <c r="F21" s="11">
        <f t="shared" si="5"/>
        <v>107227.27000000002</v>
      </c>
      <c r="G21" s="11">
        <v>46022.74</v>
      </c>
      <c r="H21" s="11">
        <v>46022.74</v>
      </c>
      <c r="I21" s="11">
        <f t="shared" si="3"/>
        <v>61204.530000000021</v>
      </c>
    </row>
    <row r="22" spans="2:9" ht="12" customHeight="1">
      <c r="B22" s="9" t="s">
        <v>40</v>
      </c>
      <c r="C22" s="10" t="s">
        <v>41</v>
      </c>
      <c r="D22" s="11"/>
      <c r="E22" s="11"/>
      <c r="F22" s="11">
        <f t="shared" si="5"/>
        <v>0</v>
      </c>
      <c r="G22" s="11"/>
      <c r="H22" s="11"/>
      <c r="I22" s="11">
        <f t="shared" si="3"/>
        <v>0</v>
      </c>
    </row>
    <row r="23" spans="2:9" ht="12" customHeight="1">
      <c r="B23" s="9" t="s">
        <v>42</v>
      </c>
      <c r="C23" s="10" t="s">
        <v>43</v>
      </c>
      <c r="D23" s="11">
        <v>245500</v>
      </c>
      <c r="E23" s="11">
        <v>-141.09</v>
      </c>
      <c r="F23" s="11">
        <f t="shared" si="5"/>
        <v>245358.91</v>
      </c>
      <c r="G23" s="11">
        <v>197242.91</v>
      </c>
      <c r="H23" s="11">
        <v>197242.91</v>
      </c>
      <c r="I23" s="11">
        <f t="shared" si="3"/>
        <v>48116</v>
      </c>
    </row>
    <row r="24" spans="2:9" ht="12" customHeight="1">
      <c r="B24" s="23" t="s">
        <v>44</v>
      </c>
      <c r="C24" s="24"/>
      <c r="D24" s="8">
        <f>SUM(D25:D33)</f>
        <v>9383423.2599999998</v>
      </c>
      <c r="E24" s="8">
        <f t="shared" ref="E24:H24" si="6">SUM(E25:E33)</f>
        <v>5837057.9700000007</v>
      </c>
      <c r="F24" s="8">
        <f t="shared" si="6"/>
        <v>15220481.230000002</v>
      </c>
      <c r="G24" s="8">
        <f t="shared" si="6"/>
        <v>12464782.319999998</v>
      </c>
      <c r="H24" s="8">
        <f t="shared" si="6"/>
        <v>10618012.999999998</v>
      </c>
      <c r="I24" s="8">
        <f t="shared" si="3"/>
        <v>2755698.9100000039</v>
      </c>
    </row>
    <row r="25" spans="2:9" ht="12" customHeight="1">
      <c r="B25" s="9" t="s">
        <v>45</v>
      </c>
      <c r="C25" s="10" t="s">
        <v>46</v>
      </c>
      <c r="D25" s="11">
        <v>2441260</v>
      </c>
      <c r="E25" s="11">
        <v>-324048.3</v>
      </c>
      <c r="F25" s="11">
        <f t="shared" ref="F25:F33" si="7">D25+E25</f>
        <v>2117211.7000000002</v>
      </c>
      <c r="G25" s="11">
        <v>1547758.73</v>
      </c>
      <c r="H25" s="11">
        <v>1514452.73</v>
      </c>
      <c r="I25" s="11">
        <f t="shared" si="3"/>
        <v>569452.9700000002</v>
      </c>
    </row>
    <row r="26" spans="2:9" ht="12" customHeight="1">
      <c r="B26" s="9" t="s">
        <v>47</v>
      </c>
      <c r="C26" s="10" t="s">
        <v>48</v>
      </c>
      <c r="D26" s="11">
        <v>36600</v>
      </c>
      <c r="E26" s="11">
        <v>4685.75</v>
      </c>
      <c r="F26" s="11">
        <f t="shared" si="7"/>
        <v>41285.75</v>
      </c>
      <c r="G26" s="11">
        <v>41281.31</v>
      </c>
      <c r="H26" s="11">
        <v>41281.31</v>
      </c>
      <c r="I26" s="11">
        <f t="shared" si="3"/>
        <v>4.4400000000023283</v>
      </c>
    </row>
    <row r="27" spans="2:9" ht="12" customHeight="1">
      <c r="B27" s="9" t="s">
        <v>49</v>
      </c>
      <c r="C27" s="10" t="s">
        <v>50</v>
      </c>
      <c r="D27" s="11">
        <v>1944844.9</v>
      </c>
      <c r="E27" s="11">
        <v>261022.54</v>
      </c>
      <c r="F27" s="11">
        <f t="shared" si="7"/>
        <v>2205867.44</v>
      </c>
      <c r="G27" s="11">
        <v>1988102.8</v>
      </c>
      <c r="H27" s="11">
        <v>1841227.04</v>
      </c>
      <c r="I27" s="11">
        <f t="shared" si="3"/>
        <v>217764.6399999999</v>
      </c>
    </row>
    <row r="28" spans="2:9" ht="12" customHeight="1">
      <c r="B28" s="9" t="s">
        <v>51</v>
      </c>
      <c r="C28" s="10" t="s">
        <v>52</v>
      </c>
      <c r="D28" s="11">
        <v>21600</v>
      </c>
      <c r="E28" s="11">
        <v>31160.02</v>
      </c>
      <c r="F28" s="11">
        <f t="shared" si="7"/>
        <v>52760.020000000004</v>
      </c>
      <c r="G28" s="11">
        <v>47883</v>
      </c>
      <c r="H28" s="11">
        <v>47883</v>
      </c>
      <c r="I28" s="11">
        <f t="shared" si="3"/>
        <v>4877.0200000000041</v>
      </c>
    </row>
    <row r="29" spans="2:9" ht="12" customHeight="1">
      <c r="B29" s="9" t="s">
        <v>53</v>
      </c>
      <c r="C29" s="10" t="s">
        <v>54</v>
      </c>
      <c r="D29" s="11">
        <v>3570125</v>
      </c>
      <c r="E29" s="11">
        <v>2220393.21</v>
      </c>
      <c r="F29" s="11">
        <f t="shared" si="7"/>
        <v>5790518.21</v>
      </c>
      <c r="G29" s="11">
        <v>4422176.9000000004</v>
      </c>
      <c r="H29" s="11">
        <v>4205534.3</v>
      </c>
      <c r="I29" s="11">
        <f t="shared" si="3"/>
        <v>1368341.3099999996</v>
      </c>
    </row>
    <row r="30" spans="2:9" ht="12" customHeight="1">
      <c r="B30" s="9" t="s">
        <v>55</v>
      </c>
      <c r="C30" s="10" t="s">
        <v>56</v>
      </c>
      <c r="D30" s="11">
        <v>265000</v>
      </c>
      <c r="E30" s="11">
        <v>2531243.0699999998</v>
      </c>
      <c r="F30" s="11">
        <f t="shared" si="7"/>
        <v>2796243.07</v>
      </c>
      <c r="G30" s="11">
        <v>2795898.6</v>
      </c>
      <c r="H30" s="11">
        <v>1345953.64</v>
      </c>
      <c r="I30" s="11">
        <f t="shared" si="3"/>
        <v>344.46999999973923</v>
      </c>
    </row>
    <row r="31" spans="2:9" ht="12" customHeight="1">
      <c r="B31" s="9" t="s">
        <v>57</v>
      </c>
      <c r="C31" s="10" t="s">
        <v>58</v>
      </c>
      <c r="D31" s="11">
        <v>62140</v>
      </c>
      <c r="E31" s="11">
        <v>193976.44</v>
      </c>
      <c r="F31" s="11">
        <f t="shared" si="7"/>
        <v>256116.44</v>
      </c>
      <c r="G31" s="11">
        <v>185555.54</v>
      </c>
      <c r="H31" s="11">
        <v>185555.54</v>
      </c>
      <c r="I31" s="11">
        <f t="shared" si="3"/>
        <v>70560.899999999994</v>
      </c>
    </row>
    <row r="32" spans="2:9" ht="12" customHeight="1">
      <c r="B32" s="9" t="s">
        <v>59</v>
      </c>
      <c r="C32" s="10" t="s">
        <v>60</v>
      </c>
      <c r="D32" s="11">
        <v>245000</v>
      </c>
      <c r="E32" s="11">
        <v>571213.13</v>
      </c>
      <c r="F32" s="11">
        <f t="shared" si="7"/>
        <v>816213.13</v>
      </c>
      <c r="G32" s="11">
        <v>552823.25</v>
      </c>
      <c r="H32" s="11">
        <v>552823.25</v>
      </c>
      <c r="I32" s="11">
        <f t="shared" si="3"/>
        <v>263389.88</v>
      </c>
    </row>
    <row r="33" spans="2:9" ht="12" customHeight="1">
      <c r="B33" s="9" t="s">
        <v>61</v>
      </c>
      <c r="C33" s="10" t="s">
        <v>62</v>
      </c>
      <c r="D33" s="11">
        <v>796853.36</v>
      </c>
      <c r="E33" s="11">
        <v>347412.11</v>
      </c>
      <c r="F33" s="11">
        <f t="shared" si="7"/>
        <v>1144265.47</v>
      </c>
      <c r="G33" s="11">
        <v>883302.19</v>
      </c>
      <c r="H33" s="11">
        <v>883302.19</v>
      </c>
      <c r="I33" s="11">
        <f t="shared" si="3"/>
        <v>260963.28000000003</v>
      </c>
    </row>
    <row r="34" spans="2:9" ht="12" customHeight="1">
      <c r="B34" s="23" t="s">
        <v>63</v>
      </c>
      <c r="C34" s="24"/>
      <c r="D34" s="8">
        <f>SUM(D35:D43)</f>
        <v>0</v>
      </c>
      <c r="E34" s="8">
        <f t="shared" ref="E34:H34" si="8">SUM(E35:E43)</f>
        <v>405733.39</v>
      </c>
      <c r="F34" s="8">
        <f t="shared" si="8"/>
        <v>405733.39</v>
      </c>
      <c r="G34" s="8">
        <f t="shared" si="8"/>
        <v>305746.27</v>
      </c>
      <c r="H34" s="8">
        <f t="shared" si="8"/>
        <v>305746.27</v>
      </c>
      <c r="I34" s="8">
        <f t="shared" si="3"/>
        <v>99987.12</v>
      </c>
    </row>
    <row r="35" spans="2:9" ht="12" customHeight="1">
      <c r="B35" s="9" t="s">
        <v>64</v>
      </c>
      <c r="C35" s="10" t="s">
        <v>65</v>
      </c>
      <c r="D35" s="11">
        <v>0</v>
      </c>
      <c r="E35" s="11">
        <v>0</v>
      </c>
      <c r="F35" s="11">
        <f t="shared" ref="F35:F42" si="9">D35+E35</f>
        <v>0</v>
      </c>
      <c r="G35" s="11">
        <v>0</v>
      </c>
      <c r="H35" s="11">
        <v>0</v>
      </c>
      <c r="I35" s="11">
        <f t="shared" si="3"/>
        <v>0</v>
      </c>
    </row>
    <row r="36" spans="2:9" ht="12" customHeight="1">
      <c r="B36" s="9" t="s">
        <v>66</v>
      </c>
      <c r="C36" s="10" t="s">
        <v>67</v>
      </c>
      <c r="D36" s="11">
        <v>0</v>
      </c>
      <c r="E36" s="11">
        <v>0</v>
      </c>
      <c r="F36" s="11">
        <f t="shared" si="9"/>
        <v>0</v>
      </c>
      <c r="G36" s="11">
        <v>0</v>
      </c>
      <c r="H36" s="11">
        <v>0</v>
      </c>
      <c r="I36" s="11">
        <f t="shared" si="3"/>
        <v>0</v>
      </c>
    </row>
    <row r="37" spans="2:9" ht="12" customHeight="1">
      <c r="B37" s="9" t="s">
        <v>68</v>
      </c>
      <c r="C37" s="10" t="s">
        <v>69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f t="shared" si="3"/>
        <v>0</v>
      </c>
    </row>
    <row r="38" spans="2:9" ht="12" customHeight="1">
      <c r="B38" s="9" t="s">
        <v>70</v>
      </c>
      <c r="C38" s="10" t="s">
        <v>71</v>
      </c>
      <c r="D38" s="11">
        <v>0</v>
      </c>
      <c r="E38" s="11">
        <v>217933.39</v>
      </c>
      <c r="F38" s="11">
        <f t="shared" si="9"/>
        <v>217933.39</v>
      </c>
      <c r="G38" s="11">
        <v>124442.54</v>
      </c>
      <c r="H38" s="11">
        <v>124442.54</v>
      </c>
      <c r="I38" s="11">
        <f t="shared" si="3"/>
        <v>93490.85000000002</v>
      </c>
    </row>
    <row r="39" spans="2:9" ht="12" customHeight="1">
      <c r="B39" s="9" t="s">
        <v>72</v>
      </c>
      <c r="C39" s="10" t="s">
        <v>73</v>
      </c>
      <c r="D39" s="11">
        <v>0</v>
      </c>
      <c r="E39" s="11">
        <v>187800</v>
      </c>
      <c r="F39" s="11">
        <f t="shared" si="9"/>
        <v>187800</v>
      </c>
      <c r="G39" s="11">
        <v>181303.73</v>
      </c>
      <c r="H39" s="11">
        <v>181303.73</v>
      </c>
      <c r="I39" s="11">
        <f t="shared" si="3"/>
        <v>6496.2699999999895</v>
      </c>
    </row>
    <row r="40" spans="2:9" ht="12" customHeight="1">
      <c r="B40" s="9" t="s">
        <v>74</v>
      </c>
      <c r="C40" s="10" t="s">
        <v>75</v>
      </c>
      <c r="D40" s="11">
        <v>0</v>
      </c>
      <c r="E40" s="11">
        <v>0</v>
      </c>
      <c r="F40" s="11">
        <f t="shared" si="9"/>
        <v>0</v>
      </c>
      <c r="G40" s="11">
        <v>0</v>
      </c>
      <c r="H40" s="11">
        <v>0</v>
      </c>
      <c r="I40" s="11">
        <f t="shared" si="3"/>
        <v>0</v>
      </c>
    </row>
    <row r="41" spans="2:9" ht="12" customHeight="1">
      <c r="B41" s="12"/>
      <c r="C41" s="10" t="s">
        <v>76</v>
      </c>
      <c r="D41" s="11">
        <v>0</v>
      </c>
      <c r="E41" s="11">
        <v>0</v>
      </c>
      <c r="F41" s="11">
        <f t="shared" si="9"/>
        <v>0</v>
      </c>
      <c r="G41" s="11">
        <v>0</v>
      </c>
      <c r="H41" s="11">
        <v>0</v>
      </c>
      <c r="I41" s="11">
        <f t="shared" si="3"/>
        <v>0</v>
      </c>
    </row>
    <row r="42" spans="2:9" ht="12" customHeight="1">
      <c r="B42" s="12"/>
      <c r="C42" s="10" t="s">
        <v>77</v>
      </c>
      <c r="D42" s="11">
        <v>0</v>
      </c>
      <c r="E42" s="11">
        <v>0</v>
      </c>
      <c r="F42" s="11">
        <f t="shared" si="9"/>
        <v>0</v>
      </c>
      <c r="G42" s="11">
        <v>0</v>
      </c>
      <c r="H42" s="11">
        <v>0</v>
      </c>
      <c r="I42" s="11">
        <f t="shared" si="3"/>
        <v>0</v>
      </c>
    </row>
    <row r="43" spans="2:9" ht="12" customHeight="1">
      <c r="B43" s="9" t="s">
        <v>78</v>
      </c>
      <c r="C43" s="10" t="s">
        <v>79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f t="shared" si="3"/>
        <v>0</v>
      </c>
    </row>
    <row r="44" spans="2:9" ht="12" customHeight="1">
      <c r="B44" s="23" t="s">
        <v>80</v>
      </c>
      <c r="C44" s="24"/>
      <c r="D44" s="8">
        <f>SUM(D45:D53)</f>
        <v>5187179.75</v>
      </c>
      <c r="E44" s="8">
        <f t="shared" ref="E44:H44" si="10">SUM(E45:E53)</f>
        <v>2183344.91</v>
      </c>
      <c r="F44" s="8">
        <f t="shared" si="10"/>
        <v>7370524.6600000001</v>
      </c>
      <c r="G44" s="8">
        <f t="shared" si="10"/>
        <v>4482707.49</v>
      </c>
      <c r="H44" s="8">
        <f t="shared" si="10"/>
        <v>4482707.49</v>
      </c>
      <c r="I44" s="8">
        <f t="shared" si="3"/>
        <v>2887817.17</v>
      </c>
    </row>
    <row r="45" spans="2:9" ht="12" customHeight="1">
      <c r="B45" s="9" t="s">
        <v>81</v>
      </c>
      <c r="C45" s="10" t="s">
        <v>82</v>
      </c>
      <c r="D45" s="11">
        <v>302962</v>
      </c>
      <c r="E45" s="11">
        <v>-18809.560000000001</v>
      </c>
      <c r="F45" s="11">
        <f t="shared" ref="F45:F47" si="11">D45+E45</f>
        <v>284152.44</v>
      </c>
      <c r="G45" s="11">
        <v>284152.44</v>
      </c>
      <c r="H45" s="11">
        <v>284152.44</v>
      </c>
      <c r="I45" s="11">
        <f t="shared" si="3"/>
        <v>0</v>
      </c>
    </row>
    <row r="46" spans="2:9" ht="12" customHeight="1">
      <c r="B46" s="9" t="s">
        <v>83</v>
      </c>
      <c r="C46" s="10" t="s">
        <v>84</v>
      </c>
      <c r="D46" s="11">
        <v>13500</v>
      </c>
      <c r="E46" s="11">
        <v>121500</v>
      </c>
      <c r="F46" s="11">
        <f t="shared" si="11"/>
        <v>135000</v>
      </c>
      <c r="G46" s="11">
        <v>128580.2</v>
      </c>
      <c r="H46" s="11">
        <v>128580.2</v>
      </c>
      <c r="I46" s="11">
        <f t="shared" si="3"/>
        <v>6419.8000000000029</v>
      </c>
    </row>
    <row r="47" spans="2:9" ht="12" customHeight="1">
      <c r="B47" s="9" t="s">
        <v>85</v>
      </c>
      <c r="C47" s="10" t="s">
        <v>86</v>
      </c>
      <c r="D47" s="11">
        <v>4870717.75</v>
      </c>
      <c r="E47" s="11">
        <v>2080654.47</v>
      </c>
      <c r="F47" s="11">
        <f t="shared" si="11"/>
        <v>6951372.2199999997</v>
      </c>
      <c r="G47" s="11">
        <v>4069974.85</v>
      </c>
      <c r="H47" s="11">
        <v>4069974.85</v>
      </c>
      <c r="I47" s="11">
        <f t="shared" si="3"/>
        <v>2881397.3699999996</v>
      </c>
    </row>
    <row r="48" spans="2:9" ht="12" customHeight="1">
      <c r="B48" s="9" t="s">
        <v>87</v>
      </c>
      <c r="C48" s="10" t="s">
        <v>88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f t="shared" si="3"/>
        <v>0</v>
      </c>
    </row>
    <row r="49" spans="2:9" ht="12" customHeight="1">
      <c r="B49" s="9" t="s">
        <v>89</v>
      </c>
      <c r="C49" s="10" t="s">
        <v>90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f t="shared" si="3"/>
        <v>0</v>
      </c>
    </row>
    <row r="50" spans="2:9" ht="12" customHeight="1">
      <c r="B50" s="9" t="s">
        <v>91</v>
      </c>
      <c r="C50" s="10" t="s">
        <v>92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f t="shared" si="3"/>
        <v>0</v>
      </c>
    </row>
    <row r="51" spans="2:9" ht="12" customHeight="1">
      <c r="B51" s="9" t="s">
        <v>93</v>
      </c>
      <c r="C51" s="10" t="s">
        <v>94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f t="shared" si="3"/>
        <v>0</v>
      </c>
    </row>
    <row r="52" spans="2:9" ht="12" customHeight="1">
      <c r="B52" s="9" t="s">
        <v>95</v>
      </c>
      <c r="C52" s="10" t="s">
        <v>96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ht="12" customHeight="1">
      <c r="B53" s="9" t="s">
        <v>97</v>
      </c>
      <c r="C53" s="10" t="s">
        <v>98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ht="12" customHeight="1">
      <c r="B54" s="23" t="s">
        <v>99</v>
      </c>
      <c r="C54" s="24"/>
      <c r="D54" s="8">
        <f>SUM(D55:D57)</f>
        <v>0</v>
      </c>
      <c r="E54" s="8">
        <f t="shared" ref="E54:H54" si="12">SUM(E55:E57)</f>
        <v>385903.29</v>
      </c>
      <c r="F54" s="8">
        <f t="shared" si="12"/>
        <v>385903.29</v>
      </c>
      <c r="G54" s="8">
        <f t="shared" si="12"/>
        <v>0</v>
      </c>
      <c r="H54" s="8">
        <f t="shared" si="12"/>
        <v>0</v>
      </c>
      <c r="I54" s="8">
        <f t="shared" si="3"/>
        <v>385903.29</v>
      </c>
    </row>
    <row r="55" spans="2:9" ht="12" customHeight="1">
      <c r="B55" s="9" t="s">
        <v>100</v>
      </c>
      <c r="C55" s="10" t="s">
        <v>101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2" customHeight="1">
      <c r="B56" s="9" t="s">
        <v>102</v>
      </c>
      <c r="C56" s="10" t="s">
        <v>103</v>
      </c>
      <c r="D56" s="11">
        <v>0</v>
      </c>
      <c r="E56" s="11">
        <v>385903.29</v>
      </c>
      <c r="F56" s="11">
        <f t="shared" ref="F56" si="13">D56+E56</f>
        <v>385903.29</v>
      </c>
      <c r="G56" s="11">
        <v>0</v>
      </c>
      <c r="H56" s="11">
        <v>0</v>
      </c>
      <c r="I56" s="11">
        <f t="shared" si="3"/>
        <v>385903.29</v>
      </c>
    </row>
    <row r="57" spans="2:9" ht="12" customHeight="1">
      <c r="B57" s="9" t="s">
        <v>104</v>
      </c>
      <c r="C57" s="10" t="s">
        <v>105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ht="12" customHeight="1">
      <c r="B58" s="23" t="s">
        <v>106</v>
      </c>
      <c r="C58" s="24"/>
      <c r="D58" s="8">
        <f>SUM(D59:D66)</f>
        <v>0</v>
      </c>
      <c r="E58" s="8">
        <f t="shared" ref="E58:H58" si="14">SUM(E59:E66)</f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3"/>
        <v>0</v>
      </c>
    </row>
    <row r="59" spans="2:9" ht="12" customHeight="1">
      <c r="B59" s="9" t="s">
        <v>107</v>
      </c>
      <c r="C59" s="10" t="s">
        <v>108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2:9" ht="12" customHeight="1">
      <c r="B60" s="9" t="s">
        <v>109</v>
      </c>
      <c r="C60" s="10" t="s">
        <v>110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ht="12" customHeight="1">
      <c r="B61" s="9" t="s">
        <v>111</v>
      </c>
      <c r="C61" s="10" t="s">
        <v>112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ht="12" customHeight="1">
      <c r="B62" s="9" t="s">
        <v>113</v>
      </c>
      <c r="C62" s="10" t="s">
        <v>114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2:9" ht="12" customHeight="1">
      <c r="B63" s="9" t="s">
        <v>115</v>
      </c>
      <c r="C63" s="10" t="s">
        <v>116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ht="12" customHeight="1">
      <c r="B64" s="9" t="s">
        <v>117</v>
      </c>
      <c r="C64" s="10" t="s">
        <v>118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ht="12" customHeight="1">
      <c r="B65" s="9"/>
      <c r="C65" s="10" t="s">
        <v>119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ht="12" customHeight="1">
      <c r="B66" s="9" t="s">
        <v>120</v>
      </c>
      <c r="C66" s="10" t="s">
        <v>121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ht="12" customHeight="1">
      <c r="B67" s="23" t="s">
        <v>122</v>
      </c>
      <c r="C67" s="24"/>
      <c r="D67" s="8">
        <f>SUM(D68:D70)</f>
        <v>0</v>
      </c>
      <c r="E67" s="8">
        <f t="shared" ref="E67:H67" si="15">SUM(E68:E70)</f>
        <v>0</v>
      </c>
      <c r="F67" s="8">
        <f t="shared" si="15"/>
        <v>0</v>
      </c>
      <c r="G67" s="8">
        <f t="shared" si="15"/>
        <v>0</v>
      </c>
      <c r="H67" s="8">
        <f t="shared" si="15"/>
        <v>0</v>
      </c>
      <c r="I67" s="8">
        <f t="shared" si="3"/>
        <v>0</v>
      </c>
    </row>
    <row r="68" spans="2:9" ht="12" customHeight="1">
      <c r="B68" s="9" t="s">
        <v>123</v>
      </c>
      <c r="C68" s="10" t="s">
        <v>124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ht="12" customHeight="1">
      <c r="B69" s="9" t="s">
        <v>125</v>
      </c>
      <c r="C69" s="10" t="s">
        <v>126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ht="12" customHeight="1">
      <c r="B70" s="9" t="s">
        <v>127</v>
      </c>
      <c r="C70" s="10" t="s">
        <v>128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ht="12" customHeight="1">
      <c r="B71" s="23" t="s">
        <v>129</v>
      </c>
      <c r="C71" s="24"/>
      <c r="D71" s="8">
        <f>SUM(D72:D78)</f>
        <v>0</v>
      </c>
      <c r="E71" s="8">
        <f t="shared" ref="E71:H71" si="16">SUM(E72:E78)</f>
        <v>0</v>
      </c>
      <c r="F71" s="8">
        <f t="shared" si="16"/>
        <v>0</v>
      </c>
      <c r="G71" s="8">
        <f t="shared" si="16"/>
        <v>0</v>
      </c>
      <c r="H71" s="8">
        <f t="shared" si="16"/>
        <v>0</v>
      </c>
      <c r="I71" s="8">
        <f t="shared" si="3"/>
        <v>0</v>
      </c>
    </row>
    <row r="72" spans="2:9" ht="12" customHeight="1">
      <c r="B72" s="9" t="s">
        <v>130</v>
      </c>
      <c r="C72" s="10" t="s">
        <v>131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ht="12" customHeight="1">
      <c r="B73" s="9" t="s">
        <v>132</v>
      </c>
      <c r="C73" s="10" t="s">
        <v>133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ht="12" customHeight="1">
      <c r="B74" s="9" t="s">
        <v>134</v>
      </c>
      <c r="C74" s="10" t="s">
        <v>135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ht="12" customHeight="1">
      <c r="B75" s="9" t="s">
        <v>136</v>
      </c>
      <c r="C75" s="10" t="s">
        <v>137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ht="12" customHeight="1">
      <c r="B76" s="9" t="s">
        <v>138</v>
      </c>
      <c r="C76" s="10" t="s">
        <v>139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ht="12" customHeight="1">
      <c r="B77" s="9" t="s">
        <v>140</v>
      </c>
      <c r="C77" s="10" t="s">
        <v>141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ht="12" customHeight="1">
      <c r="B78" s="9" t="s">
        <v>142</v>
      </c>
      <c r="C78" s="10" t="s">
        <v>143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ht="4.5" customHeight="1">
      <c r="B79" s="13"/>
      <c r="C79" s="14"/>
      <c r="D79" s="8"/>
      <c r="E79" s="8"/>
      <c r="F79" s="8"/>
      <c r="G79" s="8"/>
      <c r="H79" s="8"/>
      <c r="I79" s="8"/>
    </row>
    <row r="80" spans="2:9" ht="12" customHeight="1">
      <c r="B80" s="25" t="s">
        <v>144</v>
      </c>
      <c r="C80" s="26"/>
      <c r="D80" s="8">
        <f t="shared" ref="D80:I80" si="17">D81+D89+D99+D109+D119+D129+D133+D142+D146</f>
        <v>20046795</v>
      </c>
      <c r="E80" s="8">
        <f t="shared" si="17"/>
        <v>-7562246.2000000002</v>
      </c>
      <c r="F80" s="8">
        <f t="shared" si="17"/>
        <v>12484548.800000001</v>
      </c>
      <c r="G80" s="8">
        <f t="shared" si="17"/>
        <v>12484548.800000001</v>
      </c>
      <c r="H80" s="8">
        <f t="shared" si="17"/>
        <v>12484548.800000001</v>
      </c>
      <c r="I80" s="8">
        <f t="shared" si="17"/>
        <v>0</v>
      </c>
    </row>
    <row r="81" spans="2:9" ht="12" customHeight="1">
      <c r="B81" s="23" t="s">
        <v>10</v>
      </c>
      <c r="C81" s="24"/>
      <c r="D81" s="8">
        <f>SUM(D82:D88)</f>
        <v>0</v>
      </c>
      <c r="E81" s="8">
        <f t="shared" ref="E81:I81" si="18">SUM(E82:E88)</f>
        <v>0</v>
      </c>
      <c r="F81" s="8">
        <f t="shared" si="18"/>
        <v>0</v>
      </c>
      <c r="G81" s="8">
        <f t="shared" si="18"/>
        <v>0</v>
      </c>
      <c r="H81" s="15">
        <f t="shared" si="18"/>
        <v>0</v>
      </c>
      <c r="I81" s="8">
        <f t="shared" si="18"/>
        <v>0</v>
      </c>
    </row>
    <row r="82" spans="2:9" ht="12" customHeight="1">
      <c r="B82" s="9" t="s">
        <v>145</v>
      </c>
      <c r="C82" s="10" t="s">
        <v>12</v>
      </c>
      <c r="D82" s="11">
        <v>0</v>
      </c>
      <c r="E82" s="11">
        <v>0</v>
      </c>
      <c r="F82" s="11">
        <v>0</v>
      </c>
      <c r="G82" s="11">
        <v>0</v>
      </c>
      <c r="H82" s="16">
        <v>0</v>
      </c>
      <c r="I82" s="11">
        <v>0</v>
      </c>
    </row>
    <row r="83" spans="2:9" ht="12" customHeight="1">
      <c r="B83" s="9" t="s">
        <v>146</v>
      </c>
      <c r="C83" s="10" t="s">
        <v>14</v>
      </c>
      <c r="D83" s="11">
        <v>0</v>
      </c>
      <c r="E83" s="16">
        <v>0</v>
      </c>
      <c r="F83" s="11">
        <v>0</v>
      </c>
      <c r="G83" s="11">
        <v>0</v>
      </c>
      <c r="H83" s="16">
        <v>0</v>
      </c>
      <c r="I83" s="11">
        <v>0</v>
      </c>
    </row>
    <row r="84" spans="2:9" ht="12" customHeight="1">
      <c r="B84" s="9" t="s">
        <v>147</v>
      </c>
      <c r="C84" s="10" t="s">
        <v>16</v>
      </c>
      <c r="D84" s="11">
        <v>0</v>
      </c>
      <c r="E84" s="11">
        <v>0</v>
      </c>
      <c r="F84" s="17">
        <v>0</v>
      </c>
      <c r="G84" s="11">
        <v>0</v>
      </c>
      <c r="H84" s="11">
        <v>0</v>
      </c>
      <c r="I84" s="11">
        <v>0</v>
      </c>
    </row>
    <row r="85" spans="2:9" ht="12" customHeight="1">
      <c r="B85" s="9" t="s">
        <v>148</v>
      </c>
      <c r="C85" s="10" t="s">
        <v>18</v>
      </c>
      <c r="D85" s="11">
        <v>0</v>
      </c>
      <c r="E85" s="11">
        <v>0</v>
      </c>
      <c r="F85" s="17">
        <v>0</v>
      </c>
      <c r="G85" s="11">
        <v>0</v>
      </c>
      <c r="H85" s="11">
        <v>0</v>
      </c>
      <c r="I85" s="11">
        <v>0</v>
      </c>
    </row>
    <row r="86" spans="2:9" ht="12" customHeight="1">
      <c r="B86" s="9" t="s">
        <v>149</v>
      </c>
      <c r="C86" s="10" t="s">
        <v>20</v>
      </c>
      <c r="D86" s="11">
        <v>0</v>
      </c>
      <c r="E86" s="11">
        <v>0</v>
      </c>
      <c r="F86" s="17">
        <v>0</v>
      </c>
      <c r="G86" s="11">
        <v>0</v>
      </c>
      <c r="H86" s="11">
        <v>0</v>
      </c>
      <c r="I86" s="11">
        <v>0</v>
      </c>
    </row>
    <row r="87" spans="2:9" ht="12" customHeight="1">
      <c r="B87" s="9" t="s">
        <v>150</v>
      </c>
      <c r="C87" s="10" t="s">
        <v>22</v>
      </c>
      <c r="D87" s="11">
        <v>0</v>
      </c>
      <c r="E87" s="11">
        <v>0</v>
      </c>
      <c r="F87" s="17">
        <v>0</v>
      </c>
      <c r="G87" s="11">
        <v>0</v>
      </c>
      <c r="H87" s="11">
        <v>0</v>
      </c>
      <c r="I87" s="11">
        <v>0</v>
      </c>
    </row>
    <row r="88" spans="2:9" ht="12" customHeight="1">
      <c r="B88" s="9" t="s">
        <v>151</v>
      </c>
      <c r="C88" s="10" t="s">
        <v>24</v>
      </c>
      <c r="D88" s="11">
        <v>0</v>
      </c>
      <c r="E88" s="16">
        <v>0</v>
      </c>
      <c r="F88" s="17">
        <v>0</v>
      </c>
      <c r="G88" s="11">
        <v>0</v>
      </c>
      <c r="H88" s="11">
        <v>0</v>
      </c>
      <c r="I88" s="11">
        <v>0</v>
      </c>
    </row>
    <row r="89" spans="2:9" ht="12" customHeight="1">
      <c r="B89" s="23" t="s">
        <v>25</v>
      </c>
      <c r="C89" s="24"/>
      <c r="D89" s="8">
        <f>SUM(D90:D98)</f>
        <v>0</v>
      </c>
      <c r="E89" s="8">
        <f>SUM(E90:E98)</f>
        <v>0</v>
      </c>
      <c r="F89" s="22">
        <f>SUM(F90:F98)</f>
        <v>0</v>
      </c>
      <c r="G89" s="8">
        <f>SUM(G90:G98)</f>
        <v>0</v>
      </c>
      <c r="H89" s="8">
        <f>SUM(H90:H98)</f>
        <v>0</v>
      </c>
      <c r="I89" s="8">
        <f t="shared" ref="I89:I142" si="19">F89-G89</f>
        <v>0</v>
      </c>
    </row>
    <row r="90" spans="2:9" ht="12" customHeight="1">
      <c r="B90" s="9" t="s">
        <v>152</v>
      </c>
      <c r="C90" s="10" t="s">
        <v>27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9" ht="12" customHeight="1">
      <c r="B91" s="9" t="s">
        <v>153</v>
      </c>
      <c r="C91" s="10" t="s">
        <v>29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9" ht="12" customHeight="1">
      <c r="B92" s="9" t="s">
        <v>154</v>
      </c>
      <c r="C92" s="10" t="s">
        <v>31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9" ht="12" customHeight="1">
      <c r="B93" s="9" t="s">
        <v>155</v>
      </c>
      <c r="C93" s="10" t="s">
        <v>33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  <row r="94" spans="2:9" ht="9" customHeight="1">
      <c r="B94" s="9" t="s">
        <v>156</v>
      </c>
      <c r="C94" s="10" t="s">
        <v>35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2:9" ht="12" customHeight="1">
      <c r="B95" s="9" t="s">
        <v>157</v>
      </c>
      <c r="C95" s="10" t="s">
        <v>37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2:9" ht="12" customHeight="1">
      <c r="B96" s="9" t="s">
        <v>158</v>
      </c>
      <c r="C96" s="10" t="s">
        <v>39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ht="12" customHeight="1">
      <c r="B97" s="9" t="s">
        <v>159</v>
      </c>
      <c r="C97" s="10" t="s">
        <v>41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ht="12" customHeight="1">
      <c r="B98" s="9" t="s">
        <v>160</v>
      </c>
      <c r="C98" s="10" t="s">
        <v>43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ht="12" customHeight="1">
      <c r="B99" s="23" t="s">
        <v>44</v>
      </c>
      <c r="C99" s="24"/>
      <c r="D99" s="8">
        <f>SUM(D100:D108)</f>
        <v>0</v>
      </c>
      <c r="E99" s="8">
        <f t="shared" ref="E99:H99" si="20">SUM(E100:E108)</f>
        <v>0</v>
      </c>
      <c r="F99" s="8">
        <f t="shared" si="20"/>
        <v>0</v>
      </c>
      <c r="G99" s="8">
        <f t="shared" si="20"/>
        <v>0</v>
      </c>
      <c r="H99" s="8">
        <f t="shared" si="20"/>
        <v>0</v>
      </c>
      <c r="I99" s="8">
        <f t="shared" si="19"/>
        <v>0</v>
      </c>
    </row>
    <row r="100" spans="2:9" ht="12" customHeight="1">
      <c r="B100" s="9" t="s">
        <v>161</v>
      </c>
      <c r="C100" s="10" t="s">
        <v>46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2:9" ht="12" customHeight="1">
      <c r="B101" s="9" t="s">
        <v>162</v>
      </c>
      <c r="C101" s="10" t="s">
        <v>48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ht="12" customHeight="1">
      <c r="B102" s="9" t="s">
        <v>163</v>
      </c>
      <c r="C102" s="10" t="s">
        <v>50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ht="12" customHeight="1">
      <c r="B103" s="9" t="s">
        <v>164</v>
      </c>
      <c r="C103" s="10" t="s">
        <v>52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</row>
    <row r="104" spans="2:9" ht="12" customHeight="1">
      <c r="B104" s="9" t="s">
        <v>165</v>
      </c>
      <c r="C104" s="10" t="s">
        <v>54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</row>
    <row r="105" spans="2:9" ht="12" customHeight="1">
      <c r="B105" s="9" t="s">
        <v>166</v>
      </c>
      <c r="C105" s="10" t="s">
        <v>56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ht="12" customHeight="1">
      <c r="B106" s="9" t="s">
        <v>167</v>
      </c>
      <c r="C106" s="10" t="s">
        <v>58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ht="12" customHeight="1">
      <c r="B107" s="9" t="s">
        <v>168</v>
      </c>
      <c r="C107" s="10" t="s">
        <v>60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</row>
    <row r="108" spans="2:9" ht="12" customHeight="1">
      <c r="B108" s="9" t="s">
        <v>169</v>
      </c>
      <c r="C108" s="10" t="s">
        <v>62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ht="12" customHeight="1">
      <c r="B109" s="23" t="s">
        <v>63</v>
      </c>
      <c r="C109" s="24"/>
      <c r="D109" s="8">
        <f>SUM(D110:D118)</f>
        <v>0</v>
      </c>
      <c r="E109" s="8">
        <f t="shared" ref="E109:H109" si="21">SUM(E110:E118)</f>
        <v>0</v>
      </c>
      <c r="F109" s="8">
        <f t="shared" si="21"/>
        <v>0</v>
      </c>
      <c r="G109" s="8">
        <f t="shared" si="21"/>
        <v>0</v>
      </c>
      <c r="H109" s="8">
        <f t="shared" si="21"/>
        <v>0</v>
      </c>
      <c r="I109" s="8">
        <f t="shared" si="19"/>
        <v>0</v>
      </c>
    </row>
    <row r="110" spans="2:9" ht="12" customHeight="1">
      <c r="B110" s="9" t="s">
        <v>170</v>
      </c>
      <c r="C110" s="10" t="s">
        <v>65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ht="12" customHeight="1">
      <c r="B111" s="9" t="s">
        <v>171</v>
      </c>
      <c r="C111" s="10" t="s">
        <v>67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ht="12" customHeight="1">
      <c r="B112" s="9" t="s">
        <v>172</v>
      </c>
      <c r="C112" s="10" t="s">
        <v>69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ht="12" customHeight="1">
      <c r="B113" s="9" t="s">
        <v>173</v>
      </c>
      <c r="C113" s="10" t="s">
        <v>71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</row>
    <row r="114" spans="2:9" ht="12" customHeight="1">
      <c r="B114" s="9" t="s">
        <v>174</v>
      </c>
      <c r="C114" s="10" t="s">
        <v>73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ht="12" customHeight="1">
      <c r="B115" s="9" t="s">
        <v>175</v>
      </c>
      <c r="C115" s="10" t="s">
        <v>75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ht="12" customHeight="1">
      <c r="B116" s="12"/>
      <c r="C116" s="10" t="s">
        <v>76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ht="12" customHeight="1">
      <c r="B117" s="12"/>
      <c r="C117" s="10" t="s">
        <v>77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ht="12" customHeight="1">
      <c r="B118" s="9" t="s">
        <v>176</v>
      </c>
      <c r="C118" s="10" t="s">
        <v>79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6">
        <v>0</v>
      </c>
    </row>
    <row r="119" spans="2:9" ht="12" customHeight="1">
      <c r="B119" s="23" t="s">
        <v>80</v>
      </c>
      <c r="C119" s="24"/>
      <c r="D119" s="8">
        <f>SUM(D120:D128)</f>
        <v>20046795</v>
      </c>
      <c r="E119" s="8">
        <f t="shared" ref="E119:H119" si="22">SUM(E120:E128)</f>
        <v>-7562246.2000000002</v>
      </c>
      <c r="F119" s="8">
        <f t="shared" si="22"/>
        <v>12484548.800000001</v>
      </c>
      <c r="G119" s="8">
        <f t="shared" si="22"/>
        <v>12484548.800000001</v>
      </c>
      <c r="H119" s="8">
        <f t="shared" si="22"/>
        <v>12484548.800000001</v>
      </c>
      <c r="I119" s="15">
        <f t="shared" si="19"/>
        <v>0</v>
      </c>
    </row>
    <row r="120" spans="2:9" ht="12" customHeight="1">
      <c r="B120" s="9" t="s">
        <v>177</v>
      </c>
      <c r="C120" s="10" t="s">
        <v>82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6">
        <v>0</v>
      </c>
    </row>
    <row r="121" spans="2:9" ht="12" customHeight="1">
      <c r="B121" s="9" t="s">
        <v>178</v>
      </c>
      <c r="C121" s="10" t="s">
        <v>84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ht="12" customHeight="1">
      <c r="B122" s="9" t="s">
        <v>179</v>
      </c>
      <c r="C122" s="10" t="s">
        <v>86</v>
      </c>
      <c r="D122" s="11">
        <v>0</v>
      </c>
      <c r="E122" s="11">
        <v>3754548.8</v>
      </c>
      <c r="F122" s="11">
        <f t="shared" ref="F122:F123" si="23">D122+E122</f>
        <v>3754548.8</v>
      </c>
      <c r="G122" s="11">
        <v>3754548.8</v>
      </c>
      <c r="H122" s="11">
        <v>3754548.8</v>
      </c>
      <c r="I122" s="11">
        <f t="shared" si="19"/>
        <v>0</v>
      </c>
    </row>
    <row r="123" spans="2:9" ht="12" customHeight="1">
      <c r="B123" s="9" t="s">
        <v>180</v>
      </c>
      <c r="C123" s="10" t="s">
        <v>88</v>
      </c>
      <c r="D123" s="11">
        <v>20046795</v>
      </c>
      <c r="E123" s="11">
        <v>-11316795</v>
      </c>
      <c r="F123" s="11">
        <f t="shared" si="23"/>
        <v>8730000</v>
      </c>
      <c r="G123" s="11">
        <v>8730000</v>
      </c>
      <c r="H123" s="11">
        <v>8730000</v>
      </c>
      <c r="I123" s="11">
        <f t="shared" si="19"/>
        <v>0</v>
      </c>
    </row>
    <row r="124" spans="2:9" ht="12" customHeight="1">
      <c r="B124" s="9" t="s">
        <v>181</v>
      </c>
      <c r="C124" s="10" t="s">
        <v>90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ht="12" customHeight="1">
      <c r="B125" s="9" t="s">
        <v>182</v>
      </c>
      <c r="C125" s="10" t="s">
        <v>92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ht="12" customHeight="1">
      <c r="B126" s="9" t="s">
        <v>183</v>
      </c>
      <c r="C126" s="10" t="s">
        <v>94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ht="12" customHeight="1">
      <c r="B127" s="9" t="s">
        <v>184</v>
      </c>
      <c r="C127" s="10" t="s">
        <v>96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ht="12" customHeight="1">
      <c r="B128" s="9" t="s">
        <v>185</v>
      </c>
      <c r="C128" s="10" t="s">
        <v>98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ht="12" customHeight="1">
      <c r="B129" s="23" t="s">
        <v>99</v>
      </c>
      <c r="C129" s="24"/>
      <c r="D129" s="8">
        <f>SUM(D130:D132)</f>
        <v>0</v>
      </c>
      <c r="E129" s="8">
        <f t="shared" ref="E129:H129" si="24">SUM(E130:E132)</f>
        <v>0</v>
      </c>
      <c r="F129" s="8">
        <f t="shared" si="24"/>
        <v>0</v>
      </c>
      <c r="G129" s="8">
        <f t="shared" si="24"/>
        <v>0</v>
      </c>
      <c r="H129" s="8">
        <f t="shared" si="24"/>
        <v>0</v>
      </c>
      <c r="I129" s="8">
        <f t="shared" si="19"/>
        <v>0</v>
      </c>
    </row>
    <row r="130" spans="2:9" ht="12" customHeight="1">
      <c r="B130" s="9" t="s">
        <v>186</v>
      </c>
      <c r="C130" s="10" t="s">
        <v>101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ht="12" customHeight="1">
      <c r="B131" s="9" t="s">
        <v>187</v>
      </c>
      <c r="C131" s="10" t="s">
        <v>103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ht="12" customHeight="1">
      <c r="B132" s="9" t="s">
        <v>188</v>
      </c>
      <c r="C132" s="10" t="s">
        <v>105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ht="12" customHeight="1">
      <c r="B133" s="23" t="s">
        <v>106</v>
      </c>
      <c r="C133" s="24"/>
      <c r="D133" s="8">
        <f>SUM(D134:D141)</f>
        <v>0</v>
      </c>
      <c r="E133" s="8">
        <f t="shared" ref="E133:H133" si="25">SUM(E134:E141)</f>
        <v>0</v>
      </c>
      <c r="F133" s="8">
        <f t="shared" si="25"/>
        <v>0</v>
      </c>
      <c r="G133" s="8">
        <f t="shared" si="25"/>
        <v>0</v>
      </c>
      <c r="H133" s="8">
        <f t="shared" si="25"/>
        <v>0</v>
      </c>
      <c r="I133" s="8">
        <f t="shared" si="19"/>
        <v>0</v>
      </c>
    </row>
    <row r="134" spans="2:9" ht="12" customHeight="1">
      <c r="B134" s="9" t="s">
        <v>189</v>
      </c>
      <c r="C134" s="10" t="s">
        <v>108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</row>
    <row r="135" spans="2:9" ht="12" customHeight="1">
      <c r="B135" s="9" t="s">
        <v>190</v>
      </c>
      <c r="C135" s="10" t="s">
        <v>110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ht="12" customHeight="1">
      <c r="B136" s="9" t="s">
        <v>191</v>
      </c>
      <c r="C136" s="10" t="s">
        <v>112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ht="12" customHeight="1">
      <c r="B137" s="9" t="s">
        <v>192</v>
      </c>
      <c r="C137" s="10" t="s">
        <v>114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</row>
    <row r="138" spans="2:9" ht="12" customHeight="1">
      <c r="B138" s="9" t="s">
        <v>193</v>
      </c>
      <c r="C138" s="10" t="s">
        <v>116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ht="12" customHeight="1">
      <c r="B139" s="9" t="s">
        <v>194</v>
      </c>
      <c r="C139" s="10" t="s">
        <v>118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ht="12" customHeight="1">
      <c r="B140" s="9"/>
      <c r="C140" s="10" t="s">
        <v>119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ht="12" customHeight="1">
      <c r="B141" s="9" t="s">
        <v>195</v>
      </c>
      <c r="C141" s="10" t="s">
        <v>121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ht="12" customHeight="1">
      <c r="B142" s="23" t="s">
        <v>122</v>
      </c>
      <c r="C142" s="24"/>
      <c r="D142" s="8">
        <f>SUM(D143:D145)</f>
        <v>0</v>
      </c>
      <c r="E142" s="8">
        <f t="shared" ref="E142:H142" si="26">SUM(E143:E145)</f>
        <v>0</v>
      </c>
      <c r="F142" s="8">
        <f t="shared" si="26"/>
        <v>0</v>
      </c>
      <c r="G142" s="8">
        <f t="shared" si="26"/>
        <v>0</v>
      </c>
      <c r="H142" s="8">
        <f t="shared" si="26"/>
        <v>0</v>
      </c>
      <c r="I142" s="8">
        <f t="shared" si="19"/>
        <v>0</v>
      </c>
    </row>
    <row r="143" spans="2:9" ht="12" customHeight="1">
      <c r="B143" s="9" t="s">
        <v>196</v>
      </c>
      <c r="C143" s="10" t="s">
        <v>124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ht="12" customHeight="1">
      <c r="B144" s="9" t="s">
        <v>197</v>
      </c>
      <c r="C144" s="10" t="s">
        <v>126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9" ht="12" customHeight="1">
      <c r="B145" s="9" t="s">
        <v>198</v>
      </c>
      <c r="C145" s="10" t="s">
        <v>128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9" ht="12" customHeight="1">
      <c r="B146" s="23" t="s">
        <v>129</v>
      </c>
      <c r="C146" s="24"/>
      <c r="D146" s="8">
        <f>SUM(D147:D153)</f>
        <v>0</v>
      </c>
      <c r="E146" s="8">
        <f t="shared" ref="E146:H146" si="27">SUM(E147:E153)</f>
        <v>0</v>
      </c>
      <c r="F146" s="8">
        <f t="shared" si="27"/>
        <v>0</v>
      </c>
      <c r="G146" s="8">
        <f t="shared" si="27"/>
        <v>0</v>
      </c>
      <c r="H146" s="8">
        <f t="shared" si="27"/>
        <v>0</v>
      </c>
      <c r="I146" s="8">
        <f t="shared" ref="I146" si="28">F146-G146</f>
        <v>0</v>
      </c>
    </row>
    <row r="147" spans="2:9" ht="12" customHeight="1">
      <c r="B147" s="9" t="s">
        <v>199</v>
      </c>
      <c r="C147" s="10" t="s">
        <v>131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9" ht="12" customHeight="1">
      <c r="B148" s="9" t="s">
        <v>200</v>
      </c>
      <c r="C148" s="10" t="s">
        <v>133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9" ht="12" customHeight="1">
      <c r="B149" s="9" t="s">
        <v>201</v>
      </c>
      <c r="C149" s="10" t="s">
        <v>135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</row>
    <row r="150" spans="2:9" ht="12" customHeight="1">
      <c r="B150" s="9" t="s">
        <v>202</v>
      </c>
      <c r="C150" s="10" t="s">
        <v>137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</row>
    <row r="151" spans="2:9" ht="12" customHeight="1">
      <c r="B151" s="9" t="s">
        <v>203</v>
      </c>
      <c r="C151" s="10" t="s">
        <v>139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</row>
    <row r="152" spans="2:9" ht="12" customHeight="1">
      <c r="B152" s="9" t="s">
        <v>204</v>
      </c>
      <c r="C152" s="10" t="s">
        <v>141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</row>
    <row r="153" spans="2:9" ht="12" customHeight="1">
      <c r="B153" s="9" t="s">
        <v>205</v>
      </c>
      <c r="C153" s="10" t="s">
        <v>143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2:9" ht="4.5" customHeight="1">
      <c r="B154" s="13"/>
      <c r="C154" s="10"/>
      <c r="D154" s="11"/>
      <c r="E154" s="11"/>
      <c r="F154" s="11"/>
      <c r="G154" s="11"/>
      <c r="H154" s="11"/>
      <c r="I154" s="11"/>
    </row>
    <row r="155" spans="2:9" ht="12" customHeight="1">
      <c r="B155" s="25" t="s">
        <v>206</v>
      </c>
      <c r="C155" s="26"/>
      <c r="D155" s="8">
        <f>D5+D80</f>
        <v>93884357.900000006</v>
      </c>
      <c r="E155" s="8">
        <f t="shared" ref="E155:I155" si="29">E5+E80</f>
        <v>7367764.0199999986</v>
      </c>
      <c r="F155" s="8">
        <f t="shared" si="29"/>
        <v>101252121.92</v>
      </c>
      <c r="G155" s="8">
        <f t="shared" si="29"/>
        <v>86030607.549999982</v>
      </c>
      <c r="H155" s="8">
        <f t="shared" si="29"/>
        <v>84183838.229999989</v>
      </c>
      <c r="I155" s="8">
        <f t="shared" si="29"/>
        <v>15221514.370000001</v>
      </c>
    </row>
    <row r="156" spans="2:9" ht="2.25" customHeight="1">
      <c r="B156" s="19"/>
      <c r="C156" s="20"/>
      <c r="D156" s="18"/>
      <c r="E156" s="18"/>
      <c r="F156" s="18"/>
      <c r="G156" s="18"/>
      <c r="H156" s="18"/>
      <c r="I156" s="18"/>
    </row>
    <row r="157" spans="2:9" ht="12" customHeight="1"/>
  </sheetData>
  <mergeCells count="25">
    <mergeCell ref="B58:C58"/>
    <mergeCell ref="B2:I2"/>
    <mergeCell ref="B3:C3"/>
    <mergeCell ref="D3:H3"/>
    <mergeCell ref="B4:C4"/>
    <mergeCell ref="B5:C5"/>
    <mergeCell ref="B6:C6"/>
    <mergeCell ref="B14:C14"/>
    <mergeCell ref="B24:C24"/>
    <mergeCell ref="B34:C34"/>
    <mergeCell ref="B44:C44"/>
    <mergeCell ref="B54:C54"/>
    <mergeCell ref="B99:C99"/>
    <mergeCell ref="B109:C109"/>
    <mergeCell ref="B119:C119"/>
    <mergeCell ref="B67:C67"/>
    <mergeCell ref="B71:C71"/>
    <mergeCell ref="B80:C80"/>
    <mergeCell ref="B81:C81"/>
    <mergeCell ref="B89:C89"/>
    <mergeCell ref="B129:C129"/>
    <mergeCell ref="B133:C133"/>
    <mergeCell ref="B142:C142"/>
    <mergeCell ref="B146:C146"/>
    <mergeCell ref="B155:C155"/>
  </mergeCells>
  <pageMargins left="0.7" right="0.7" top="0.75" bottom="0.75" header="0.3" footer="0.3"/>
  <ignoredErrors>
    <ignoredError sqref="F14 F24:F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dcterms:created xsi:type="dcterms:W3CDTF">2020-01-24T16:14:10Z</dcterms:created>
  <dcterms:modified xsi:type="dcterms:W3CDTF">2020-01-24T18:23:08Z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