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23040" windowHeight="9525" tabRatio="716" firstSheet="2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4" i="62" l="1"/>
  <c r="D111" i="62"/>
  <c r="D110" i="62" s="1"/>
  <c r="C110" i="62"/>
  <c r="D105" i="62"/>
  <c r="D104" i="62" s="1"/>
  <c r="C104" i="62"/>
  <c r="D49" i="62"/>
  <c r="C49" i="62"/>
  <c r="D20" i="62" l="1"/>
  <c r="C20" i="62"/>
  <c r="D116" i="62" l="1"/>
  <c r="D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7" i="59" l="1"/>
  <c r="C96" i="59" s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<sst xmlns="http://schemas.openxmlformats.org/spreadsheetml/2006/main" count="951" uniqueCount="674">
  <si>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</si>
  <si>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</si>
  <si>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</si>
  <si>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</si>
  <si>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</si>
  <si>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</si>
  <si>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</si>
  <si>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</si>
  <si>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</si>
  <si>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</si>
  <si>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</si>
  <si>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</si>
  <si>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</si>
  <si>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</si>
  <si>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</si>
  <si>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</si>
  <si>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</si>
  <si>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</si>
  <si>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</si>
  <si>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</si>
  <si>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</si>
  <si>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</si>
  <si>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</si>
  <si>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</si>
  <si>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</si>
  <si>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</si>
  <si>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</si>
  <si>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</si>
  <si>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</si>
  <si>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</si>
  <si>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</si>
  <si>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</si>
  <si>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</si>
  <si>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</si>
  <si>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</si>
  <si>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</si>
  <si>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</si>
  <si>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</si>
  <si>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</si>
  <si>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</si>
  <si>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</si>
  <si>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</si>
  <si>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</si>
  <si>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</si>
  <si>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</si>
  <si>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</si>
  <si>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</si>
  <si>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</si>
  <si>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</si>
  <si>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</si>
  <si>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</si>
  <si>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</si>
  <si>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</si>
  <si>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</si>
  <si>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</si>
  <si>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</si>
  <si>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</si>
  <si>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</si>
  <si>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</si>
  <si>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</si>
  <si>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</si>
  <si>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</si>
  <si>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</si>
  <si>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</si>
  <si>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</si>
  <si>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</si>
  <si>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</si>
  <si>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</si>
  <si>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</si>
  <si>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</si>
  <si>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</si>
  <si>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</si>
  <si>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</si>
  <si>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</si>
  <si>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</si>
  <si>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</si>
  <si>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</si>
  <si>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</si>
  <si>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</si>
  <si>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</si>
  <si>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</si>
  <si>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</si>
  <si>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</si>
  <si>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</si>
  <si>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</si>
  <si>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</si>
  <si>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</si>
  <si>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</si>
  <si>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</si>
  <si>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</si>
  <si>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</si>
  <si>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</si>
  <si>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</si>
  <si>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</si>
  <si>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</si>
  <si>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</si>
  <si>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</si>
  <si>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</si>
  <si>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</si>
  <si>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</si>
  <si>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</si>
  <si>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</si>
  <si>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</si>
  <si>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</si>
  <si>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</si>
  <si>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</si>
  <si>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</si>
  <si>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</si>
  <si>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</si>
  <si>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</si>
  <si>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</si>
  <si>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</si>
  <si>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</si>
  <si>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</si>
  <si>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</si>
  <si>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</si>
  <si>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</si>
  <si>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</si>
  <si>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</si>
  <si>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</si>
  <si>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</si>
  <si>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</si>
  <si>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</si>
  <si>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</si>
  <si>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</si>
  <si>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</si>
  <si>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</si>
  <si>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</si>
  <si>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</si>
  <si>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</si>
  <si>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</si>
  <si>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</si>
  <si>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</si>
  <si>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</si>
  <si>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</si>
  <si>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</si>
  <si>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</si>
  <si>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</si>
  <si>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</si>
  <si>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</si>
  <si>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</si>
  <si>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</si>
  <si>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</si>
  <si>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</si>
  <si>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</si>
  <si>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</si>
  <si>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</si>
  <si>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</si>
  <si>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</si>
  <si>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</si>
  <si>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</si>
  <si>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</si>
  <si>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</si>
  <si>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</si>
  <si>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</si>
  <si>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</si>
  <si>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</si>
  <si>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</si>
  <si>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</si>
  <si>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</si>
  <si>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</si>
  <si>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</si>
  <si>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</si>
  <si>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</si>
  <si>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</si>
  <si>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</si>
  <si>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</si>
  <si>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</si>
  <si>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</si>
  <si>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</si>
  <si>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</si>
  <si>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</si>
  <si>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</si>
  <si>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</si>
  <si>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</si>
  <si>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</si>
  <si>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</si>
  <si>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</si>
  <si>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</si>
  <si>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</si>
  <si>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</si>
  <si>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</si>
  <si>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</si>
  <si>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</si>
  <si>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</si>
  <si>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</si>
  <si>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</si>
  <si>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</si>
  <si>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</si>
  <si>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</si>
  <si>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</si>
  <si>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</si>
  <si>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</si>
  <si>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</si>
  <si>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</si>
  <si>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</si>
  <si>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</si>
  <si>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</si>
  <si>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</si>
  <si>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</si>
  <si>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</si>
  <si>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</si>
  <si>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</si>
  <si>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</si>
  <si>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</si>
  <si>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</si>
  <si>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</si>
  <si>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</si>
  <si>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</si>
  <si>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</si>
  <si>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</si>
  <si>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</si>
  <si>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</si>
  <si>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</si>
  <si>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</si>
  <si>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</si>
  <si>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</si>
  <si>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</si>
  <si>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</si>
  <si>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</si>
  <si>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</si>
  <si>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</si>
  <si>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</si>
  <si>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</si>
  <si>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</si>
  <si>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</si>
  <si>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</si>
  <si>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</si>
  <si>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</si>
  <si>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</si>
  <si>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</si>
  <si>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</si>
  <si>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</si>
  <si>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</si>
  <si>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</si>
  <si>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</si>
  <si>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</si>
  <si>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</si>
  <si>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</si>
  <si>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</si>
  <si>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</si>
  <si>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</si>
  <si>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</si>
  <si>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</si>
  <si>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</si>
  <si>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</si>
  <si>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</si>
  <si>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</si>
  <si>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</si>
  <si>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</si>
  <si>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</si>
  <si>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</si>
  <si>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</si>
  <si>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</si>
  <si>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</si>
  <si>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</si>
  <si>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</si>
  <si>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</si>
  <si>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</si>
  <si>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</si>
  <si>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</si>
  <si>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</si>
  <si>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</si>
  <si>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</si>
  <si>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</si>
  <si>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</si>
  <si>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</si>
  <si>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</si>
  <si>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</si>
  <si>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</si>
  <si>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</si>
  <si>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</si>
  <si>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</si>
  <si>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</si>
  <si>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</si>
  <si>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</si>
  <si>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</si>
  <si>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</si>
  <si>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</si>
  <si>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</si>
  <si>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</si>
  <si>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</si>
  <si>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</si>
  <si>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</si>
  <si>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</si>
  <si>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</si>
  <si>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</si>
  <si>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</si>
  <si>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</si>
  <si>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</si>
  <si>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</si>
  <si>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</si>
  <si>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</si>
  <si>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</si>
  <si>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</si>
  <si>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</si>
  <si>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</si>
  <si>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</si>
  <si>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</si>
  <si>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</si>
  <si>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</si>
  <si>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</si>
  <si>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</si>
  <si>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</si>
  <si>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</si>
  <si>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</si>
  <si>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</si>
  <si>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</si>
  <si>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</si>
  <si>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</si>
  <si>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</si>
  <si>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</si>
  <si>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</si>
  <si>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</si>
  <si>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</si>
  <si>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</si>
  <si>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</si>
  <si>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</si>
  <si>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</si>
  <si>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</si>
  <si>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</si>
  <si>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</si>
  <si>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</si>
  <si>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</si>
  <si>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</si>
  <si>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</si>
  <si>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</si>
  <si>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</si>
  <si>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</si>
  <si>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</si>
  <si>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</si>
  <si>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</si>
  <si>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</si>
  <si>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</si>
  <si>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</si>
  <si>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</si>
  <si>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</si>
  <si>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</si>
  <si>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</si>
  <si>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</si>
  <si>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</si>
  <si>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</si>
  <si>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</si>
  <si>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</si>
  <si>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</si>
  <si>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</si>
  <si>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</si>
  <si>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</si>
  <si>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</si>
  <si>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</si>
  <si>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</si>
  <si>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</si>
  <si>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</si>
  <si>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</si>
  <si>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</si>
  <si>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</si>
  <si>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</si>
  <si>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</si>
  <si>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</si>
  <si>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</si>
  <si>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</si>
  <si>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</si>
  <si>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</si>
  <si>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</si>
  <si>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</si>
  <si>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</si>
  <si>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</si>
  <si>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</si>
  <si>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</si>
  <si>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</si>
  <si>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</si>
  <si>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</si>
  <si>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</si>
  <si>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</si>
  <si>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</si>
  <si>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</si>
  <si>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</si>
  <si>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</si>
  <si>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</si>
  <si>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</si>
  <si>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</si>
  <si>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</si>
  <si>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</si>
  <si>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</si>
  <si>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</si>
  <si>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</si>
  <si>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</si>
  <si>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</si>
  <si>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</si>
  <si>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</si>
  <si>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</si>
  <si>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</si>
  <si>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</si>
  <si>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</si>
  <si>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</si>
  <si>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</si>
  <si>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</si>
  <si>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</si>
  <si>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</si>
  <si>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</si>
  <si>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</si>
  <si>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</si>
  <si>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</si>
  <si>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</si>
  <si>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</si>
  <si>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</si>
  <si>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</si>
  <si>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</si>
  <si>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</si>
  <si>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</si>
  <si>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</si>
  <si>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</si>
  <si>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</si>
  <si>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</si>
  <si>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</si>
  <si>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</si>
  <si>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</si>
  <si>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</si>
  <si>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</si>
  <si>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</si>
  <si>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</si>
  <si>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</si>
  <si>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</si>
  <si>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</si>
  <si>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</si>
  <si>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</si>
  <si>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</si>
  <si>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</si>
  <si>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</si>
  <si>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</si>
  <si>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</si>
  <si>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</si>
  <si>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</si>
  <si>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</si>
  <si>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</si>
  <si>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</si>
  <si>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</si>
  <si>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</si>
  <si>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</si>
  <si>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</si>
  <si>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</si>
  <si>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</si>
  <si>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</si>
  <si>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</si>
  <si>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</si>
  <si>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</si>
  <si>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</si>
  <si>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</si>
  <si>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</si>
  <si>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</si>
  <si>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</si>
  <si>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</si>
  <si>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</si>
  <si>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</si>
  <si>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</si>
  <si>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</si>
  <si>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</si>
  <si>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</si>
  <si>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</si>
  <si>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</si>
  <si>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</si>
  <si>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</si>
  <si>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</si>
  <si>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</si>
  <si>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</si>
  <si>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</si>
  <si>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</si>
  <si>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</si>
  <si>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</si>
  <si>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</si>
  <si>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</si>
  <si>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</si>
  <si>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</si>
  <si>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</si>
  <si>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</si>
  <si>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</si>
  <si>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</si>
  <si>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</si>
  <si>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</si>
  <si>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</si>
  <si>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</si>
  <si>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</si>
  <si>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</si>
  <si>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</si>
  <si>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</si>
  <si>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</si>
  <si>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</si>
  <si>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</si>
  <si>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</si>
  <si>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</si>
  <si>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</si>
  <si>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</si>
  <si>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</si>
  <si>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</si>
  <si>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</si>
  <si>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</si>
  <si>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</si>
  <si>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</si>
  <si>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</si>
  <si>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</si>
  <si>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</si>
  <si>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</si>
  <si>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</si>
  <si>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</si>
  <si>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</si>
  <si>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</si>
  <si>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</si>
  <si>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</si>
  <si>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</si>
  <si>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</si>
  <si>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</si>
  <si>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</si>
  <si>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</si>
  <si>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</si>
  <si>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</si>
  <si>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</si>
  <si>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</si>
  <si>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</si>
  <si>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</si>
  <si>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</si>
  <si>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</si>
  <si>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</si>
  <si>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</si>
  <si>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</si>
  <si>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</si>
  <si>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</si>
  <si>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</si>
  <si>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</si>
  <si>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</si>
  <si>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</si>
  <si>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</si>
  <si>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</si>
  <si>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</si>
  <si>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</si>
  <si>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</si>
  <si>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</si>
  <si>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</si>
  <si>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</si>
  <si>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</si>
  <si>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</si>
  <si>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</si>
  <si>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</si>
  <si>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</si>
  <si>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</si>
  <si>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</si>
  <si>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</si>
  <si>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</si>
  <si>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</si>
  <si>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</si>
  <si>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</si>
  <si>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</si>
  <si>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</si>
  <si>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</si>
  <si>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</si>
  <si>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</si>
  <si>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</si>
  <si>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</si>
  <si>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</si>
  <si>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</si>
  <si>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</si>
  <si>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</si>
  <si>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</si>
  <si>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</si>
  <si>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</si>
  <si>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</si>
  <si>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</si>
  <si>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</si>
  <si>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</si>
  <si>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</si>
  <si>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</si>
  <si>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</si>
  <si>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</si>
  <si>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</si>
  <si>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</si>
  <si>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</si>
  <si>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</si>
  <si>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</si>
  <si>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</si>
  <si>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</si>
  <si>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</si>
  <si>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</si>
  <si>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</si>
  <si>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</si>
  <si>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</si>
  <si>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</si>
  <si>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</si>
  <si>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</si>
  <si>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</si>
  <si>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</si>
  <si>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</si>
  <si>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</si>
  <si>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</si>
  <si>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</si>
  <si>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</si>
  <si>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</si>
  <si>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</si>
  <si>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</si>
  <si>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</si>
  <si>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</si>
  <si>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</si>
  <si>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</si>
  <si>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</si>
  <si>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</si>
  <si>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</si>
  <si>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</si>
  <si>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</si>
  <si>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</si>
  <si>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</si>
  <si>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</si>
  <si>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</si>
  <si>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</si>
  <si>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</si>
  <si>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</si>
  <si>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</si>
  <si>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</si>
  <si>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</si>
  <si>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</si>
  <si>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</si>
  <si>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</si>
  <si>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</si>
  <si>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</si>
  <si>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</si>
  <si>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</si>
  <si>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</si>
  <si>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</si>
  <si>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</si>
  <si>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</si>
  <si>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</si>
  <si>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</si>
  <si>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</si>
  <si>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</si>
  <si>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</si>
  <si>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</si>
  <si>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</si>
  <si>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</si>
  <si>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</si>
  <si>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</si>
  <si>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</si>
  <si>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</si>
  <si>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</si>
  <si>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</si>
  <si>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</si>
  <si>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</si>
  <si>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</si>
  <si>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</si>
  <si>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</si>
  <si>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</si>
  <si>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</si>
  <si>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</si>
  <si>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</si>
  <si>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</si>
  <si>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</si>
  <si>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</si>
  <si>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</si>
  <si>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</si>
  <si>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</si>
  <si>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</si>
  <si>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</si>
  <si>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</si>
  <si>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</si>
  <si>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</si>
  <si>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</si>
  <si>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</si>
  <si>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</si>
  <si>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</si>
  <si>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</si>
  <si>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</si>
  <si>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</si>
  <si>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</si>
  <si>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</si>
  <si>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</si>
  <si>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</si>
  <si>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GUANAJUATENSE PARA PERSONAS CON DISCAPACIDAD</t>
  </si>
  <si>
    <t>Correspondiente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</si>
</sst>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76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  <row r="69" spans="3:5" x14ac:dyDescent="0.2">
      <c r="C69" s="4">
        <v>0</v>
      </c>
      <c r="D69" s="4">
        <v>0</v>
      </c>
      <c r="E69" s="4">
        <v>0</v>
      </c>
    </row>
    <row r="70" spans="3:5" x14ac:dyDescent="0.2">
      <c r="C70" s="4">
        <v>0</v>
      </c>
      <c r="D70" s="4">
        <v>0</v>
      </c>
      <c r="E70" s="4">
        <v>0</v>
      </c>
    </row>
    <row r="75" spans="3:5" x14ac:dyDescent="0.2">
      <c r="C75" s="4">
        <v>0</v>
      </c>
      <c r="D75" s="4">
        <v>0</v>
      </c>
      <c r="E75" s="4">
        <v>0</v>
      </c>
    </row>
    <row r="76" spans="3:5" x14ac:dyDescent="0.2">
      <c r="C76" s="4">
        <v>2671.86</v>
      </c>
      <c r="D76" s="4">
        <v>0</v>
      </c>
      <c r="E76" s="4">
        <v>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65972830.659999996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65972830.659999996</v>
      </c>
    </row>
    <row r="22" spans="1:3" x14ac:dyDescent="0.2">
      <c r="B22" s="39" t="s">
        <v>637</v>
      </c>
    </row>
    <row r="119" spans="3:3" x14ac:dyDescent="0.2">
      <c r="C119" s="39">
        <v>5279975.59</v>
      </c>
    </row>
    <row r="121" spans="3:3" x14ac:dyDescent="0.2">
      <c r="C121" s="39">
        <v>0</v>
      </c>
    </row>
    <row r="122" spans="3:3" x14ac:dyDescent="0.2">
      <c r="C122" s="39">
        <v>0</v>
      </c>
    </row>
    <row r="123" spans="3:3" x14ac:dyDescent="0.2">
      <c r="C123" s="39">
        <v>0</v>
      </c>
    </row>
    <row r="128" spans="3:3" x14ac:dyDescent="0.2">
      <c r="C128" s="39">
        <v>0</v>
      </c>
    </row>
    <row r="129" spans="3:3" x14ac:dyDescent="0.2">
      <c r="C129" s="39">
        <v>0</v>
      </c>
    </row>
    <row r="130" spans="3:3" x14ac:dyDescent="0.2">
      <c r="C130" s="39">
        <v>0</v>
      </c>
    </row>
    <row r="131" spans="3:3" x14ac:dyDescent="0.2">
      <c r="C131" s="39">
        <v>0</v>
      </c>
    </row>
    <row r="132" spans="3:3" x14ac:dyDescent="0.2">
      <c r="C132" s="39">
        <v>0</v>
      </c>
    </row>
    <row r="133" spans="3:3" x14ac:dyDescent="0.2">
      <c r="C133" s="39">
        <v>0</v>
      </c>
    </row>
    <row r="135" spans="3:3" x14ac:dyDescent="0.2">
      <c r="C135" s="39">
        <v>0</v>
      </c>
    </row>
    <row r="136" spans="3:3" x14ac:dyDescent="0.2">
      <c r="C136" s="39">
        <v>0</v>
      </c>
    </row>
    <row r="137" spans="3:3" x14ac:dyDescent="0.2">
      <c r="C137" s="39">
        <v>0</v>
      </c>
    </row>
    <row r="138" spans="3:3" x14ac:dyDescent="0.2">
      <c r="C138" s="3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64891366.920000002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17966908.370000001</v>
      </c>
    </row>
    <row r="31" spans="1:3" x14ac:dyDescent="0.2">
      <c r="A31" s="90" t="s">
        <v>560</v>
      </c>
      <c r="B31" s="77" t="s">
        <v>441</v>
      </c>
      <c r="C31" s="150">
        <v>17966908.370000001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82858275.290000007</v>
      </c>
    </row>
    <row r="41" spans="1:3" x14ac:dyDescent="0.2">
      <c r="B41" s="39" t="s">
        <v>637</v>
      </c>
    </row>
    <row r="140" spans="3:3" x14ac:dyDescent="0.2">
      <c r="C140" s="39">
        <v>0</v>
      </c>
    </row>
    <row r="144" spans="3:3" x14ac:dyDescent="0.2">
      <c r="C144" s="39">
        <v>0</v>
      </c>
    </row>
    <row r="145" spans="3:3" x14ac:dyDescent="0.2">
      <c r="C145" s="39">
        <v>0</v>
      </c>
    </row>
    <row r="147" spans="3:3" x14ac:dyDescent="0.2">
      <c r="C147" s="39">
        <v>0</v>
      </c>
    </row>
    <row r="148" spans="3:3" x14ac:dyDescent="0.2">
      <c r="C148" s="39">
        <v>0</v>
      </c>
    </row>
    <row r="149" spans="3:3" x14ac:dyDescent="0.2">
      <c r="C149" s="3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25" workbookViewId="0">
      <selection activeCell="D45" sqref="D45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65972830.659999996</v>
      </c>
      <c r="E40" s="34">
        <v>-65972830.659999996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340070632.89999998</v>
      </c>
      <c r="E41" s="34">
        <v>-340070632.89999998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46312316.700000003</v>
      </c>
      <c r="E42" s="34">
        <v>-46312316.700000003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187703567.37</v>
      </c>
      <c r="E43" s="34">
        <v>-187703567.37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297440687.94999999</v>
      </c>
      <c r="E44" s="34">
        <v>-297440687.94999999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64891366.920000002</v>
      </c>
      <c r="E45" s="34">
        <v>-64891366.920000002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152636545.36000001</v>
      </c>
      <c r="E46" s="34">
        <v>-152636545.36000001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68573799.859999999</v>
      </c>
      <c r="E47" s="34">
        <v>-68573799.859999999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74718833.980000004</v>
      </c>
      <c r="E48" s="34">
        <v>-74718833.980000004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87411862.75</v>
      </c>
      <c r="E49" s="34">
        <v>-87411862.75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78067951.530000001</v>
      </c>
      <c r="E50" s="34">
        <v>-78067951.530000001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64891367.520000003</v>
      </c>
      <c r="E51" s="34">
        <v>-64891367.520000003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D120" sqref="D12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10071052.01</v>
      </c>
      <c r="F15" s="24">
        <v>10071052.01</v>
      </c>
      <c r="G15" s="24">
        <v>10071052.01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6376.07</v>
      </c>
      <c r="D20" s="24">
        <v>6376.07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84158786.950000003</v>
      </c>
      <c r="D54" s="24">
        <f>SUM(D55:D61)</f>
        <v>3986663.99</v>
      </c>
      <c r="E54" s="24">
        <f>SUM(E55:E61)</f>
        <v>18173784.02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79733279.819999993</v>
      </c>
      <c r="D57" s="24">
        <v>3986663.99</v>
      </c>
      <c r="E57" s="24">
        <v>18173784.02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1014589.18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3410917.95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121463064.44999999</v>
      </c>
      <c r="D62" s="24">
        <f t="shared" ref="D62:E62" si="0">SUM(D63:D70)</f>
        <v>13980244.379999999</v>
      </c>
      <c r="E62" s="24">
        <f t="shared" si="0"/>
        <v>82363659.780000001</v>
      </c>
    </row>
    <row r="63" spans="1:9" x14ac:dyDescent="0.2">
      <c r="A63" s="22">
        <v>1241</v>
      </c>
      <c r="B63" s="20" t="s">
        <v>239</v>
      </c>
      <c r="C63" s="24">
        <v>5128367.1399999997</v>
      </c>
      <c r="D63" s="24">
        <v>426911.96</v>
      </c>
      <c r="E63" s="24">
        <v>3918679.01</v>
      </c>
    </row>
    <row r="64" spans="1:9" x14ac:dyDescent="0.2">
      <c r="A64" s="22">
        <v>1242</v>
      </c>
      <c r="B64" s="20" t="s">
        <v>240</v>
      </c>
      <c r="C64" s="24">
        <v>1776065.84</v>
      </c>
      <c r="D64" s="24">
        <v>177606.55</v>
      </c>
      <c r="E64" s="24">
        <v>981319.98</v>
      </c>
    </row>
    <row r="65" spans="1:9" x14ac:dyDescent="0.2">
      <c r="A65" s="22">
        <v>1243</v>
      </c>
      <c r="B65" s="20" t="s">
        <v>241</v>
      </c>
      <c r="C65" s="24">
        <v>53561833.93</v>
      </c>
      <c r="D65" s="24">
        <v>5356183.5599999996</v>
      </c>
      <c r="E65" s="24">
        <v>23719400.780000001</v>
      </c>
    </row>
    <row r="66" spans="1:9" x14ac:dyDescent="0.2">
      <c r="A66" s="22">
        <v>1244</v>
      </c>
      <c r="B66" s="20" t="s">
        <v>242</v>
      </c>
      <c r="C66" s="24">
        <v>60003317.009999998</v>
      </c>
      <c r="D66" s="24">
        <v>7920925.04</v>
      </c>
      <c r="E66" s="24">
        <v>53298317.009999998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993480.53</v>
      </c>
      <c r="D68" s="24">
        <v>98617.27</v>
      </c>
      <c r="E68" s="24">
        <v>445943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f>SUM(C98:C100)</f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0</v>
      </c>
      <c r="D110" s="24">
        <f>SUM(D111:D119)</f>
        <v>0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ignoredErrors>
    <ignoredError sqref="D1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B86" sqref="B8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10399913.83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10399913.83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10399913.83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55506884.770000003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55506884.770000003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55506884.770000003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922009.8600000001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v>855977.8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66032.06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66032.06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82858275.290000007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64490855.060000002</v>
      </c>
      <c r="D99" s="57">
        <f>C99/$C$98</f>
        <v>0.77832726826964582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43705055.730000004</v>
      </c>
      <c r="D100" s="57">
        <f t="shared" ref="D100:D163" si="0">C100/$C$98</f>
        <v>0.5274676014801708</v>
      </c>
      <c r="E100" s="56"/>
    </row>
    <row r="101" spans="1:5" x14ac:dyDescent="0.2">
      <c r="A101" s="54">
        <v>5111</v>
      </c>
      <c r="B101" s="51" t="s">
        <v>363</v>
      </c>
      <c r="C101" s="55">
        <v>9886849.3800000008</v>
      </c>
      <c r="D101" s="57">
        <f t="shared" si="0"/>
        <v>0.11932241342698119</v>
      </c>
      <c r="E101" s="56"/>
    </row>
    <row r="102" spans="1:5" x14ac:dyDescent="0.2">
      <c r="A102" s="54">
        <v>5112</v>
      </c>
      <c r="B102" s="51" t="s">
        <v>364</v>
      </c>
      <c r="C102" s="55">
        <v>3962074.56</v>
      </c>
      <c r="D102" s="57">
        <f t="shared" si="0"/>
        <v>4.7817487705759359E-2</v>
      </c>
      <c r="E102" s="56"/>
    </row>
    <row r="103" spans="1:5" x14ac:dyDescent="0.2">
      <c r="A103" s="54">
        <v>5113</v>
      </c>
      <c r="B103" s="51" t="s">
        <v>365</v>
      </c>
      <c r="C103" s="55">
        <v>11078804.58</v>
      </c>
      <c r="D103" s="57">
        <f t="shared" si="0"/>
        <v>0.13370788302344833</v>
      </c>
      <c r="E103" s="56"/>
    </row>
    <row r="104" spans="1:5" x14ac:dyDescent="0.2">
      <c r="A104" s="54">
        <v>5114</v>
      </c>
      <c r="B104" s="51" t="s">
        <v>366</v>
      </c>
      <c r="C104" s="55">
        <v>3734275.54</v>
      </c>
      <c r="D104" s="57">
        <f t="shared" si="0"/>
        <v>4.50682267634731E-2</v>
      </c>
      <c r="E104" s="56"/>
    </row>
    <row r="105" spans="1:5" x14ac:dyDescent="0.2">
      <c r="A105" s="54">
        <v>5115</v>
      </c>
      <c r="B105" s="51" t="s">
        <v>367</v>
      </c>
      <c r="C105" s="55">
        <v>14920371.4</v>
      </c>
      <c r="D105" s="57">
        <f t="shared" si="0"/>
        <v>0.18007098684807779</v>
      </c>
      <c r="E105" s="56"/>
    </row>
    <row r="106" spans="1:5" x14ac:dyDescent="0.2">
      <c r="A106" s="54">
        <v>5116</v>
      </c>
      <c r="B106" s="51" t="s">
        <v>368</v>
      </c>
      <c r="C106" s="55">
        <v>122680.27</v>
      </c>
      <c r="D106" s="57">
        <f t="shared" si="0"/>
        <v>1.4806037124309541E-3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4859555.7299999995</v>
      </c>
      <c r="D107" s="57">
        <f t="shared" si="0"/>
        <v>5.8649008961287045E-2</v>
      </c>
      <c r="E107" s="56"/>
    </row>
    <row r="108" spans="1:5" x14ac:dyDescent="0.2">
      <c r="A108" s="54">
        <v>5121</v>
      </c>
      <c r="B108" s="51" t="s">
        <v>370</v>
      </c>
      <c r="C108" s="55">
        <v>304029.89</v>
      </c>
      <c r="D108" s="57">
        <f t="shared" si="0"/>
        <v>3.6692761095486227E-3</v>
      </c>
      <c r="E108" s="56"/>
    </row>
    <row r="109" spans="1:5" x14ac:dyDescent="0.2">
      <c r="A109" s="54">
        <v>5122</v>
      </c>
      <c r="B109" s="51" t="s">
        <v>371</v>
      </c>
      <c r="C109" s="55">
        <v>696630.82</v>
      </c>
      <c r="D109" s="57">
        <f t="shared" si="0"/>
        <v>8.4074984370821788E-3</v>
      </c>
      <c r="E109" s="56"/>
    </row>
    <row r="110" spans="1:5" x14ac:dyDescent="0.2">
      <c r="A110" s="54">
        <v>5123</v>
      </c>
      <c r="B110" s="51" t="s">
        <v>372</v>
      </c>
      <c r="C110" s="55">
        <v>323297.8</v>
      </c>
      <c r="D110" s="57">
        <f t="shared" si="0"/>
        <v>3.9018166727278975E-3</v>
      </c>
      <c r="E110" s="56"/>
    </row>
    <row r="111" spans="1:5" x14ac:dyDescent="0.2">
      <c r="A111" s="54">
        <v>5124</v>
      </c>
      <c r="B111" s="51" t="s">
        <v>373</v>
      </c>
      <c r="C111" s="55">
        <v>127267.72</v>
      </c>
      <c r="D111" s="57">
        <f t="shared" si="0"/>
        <v>1.5359687316030784E-3</v>
      </c>
      <c r="E111" s="56"/>
    </row>
    <row r="112" spans="1:5" x14ac:dyDescent="0.2">
      <c r="A112" s="54">
        <v>5125</v>
      </c>
      <c r="B112" s="51" t="s">
        <v>374</v>
      </c>
      <c r="C112" s="55">
        <v>2754236.28</v>
      </c>
      <c r="D112" s="57">
        <f t="shared" si="0"/>
        <v>3.3240328384344285E-2</v>
      </c>
      <c r="E112" s="56"/>
    </row>
    <row r="113" spans="1:5" x14ac:dyDescent="0.2">
      <c r="A113" s="54">
        <v>5126</v>
      </c>
      <c r="B113" s="51" t="s">
        <v>375</v>
      </c>
      <c r="C113" s="55">
        <v>536586.32999999996</v>
      </c>
      <c r="D113" s="57">
        <f t="shared" si="0"/>
        <v>6.4759534050397912E-3</v>
      </c>
      <c r="E113" s="56"/>
    </row>
    <row r="114" spans="1:5" x14ac:dyDescent="0.2">
      <c r="A114" s="54">
        <v>5127</v>
      </c>
      <c r="B114" s="51" t="s">
        <v>376</v>
      </c>
      <c r="C114" s="55">
        <v>11753.76</v>
      </c>
      <c r="D114" s="57">
        <f t="shared" si="0"/>
        <v>1.418537853806684E-4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105753.13</v>
      </c>
      <c r="D116" s="57">
        <f t="shared" si="0"/>
        <v>1.2763134355605291E-3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15926243.6</v>
      </c>
      <c r="D117" s="57">
        <f t="shared" si="0"/>
        <v>0.19221065782818805</v>
      </c>
      <c r="E117" s="56"/>
    </row>
    <row r="118" spans="1:5" x14ac:dyDescent="0.2">
      <c r="A118" s="54">
        <v>5131</v>
      </c>
      <c r="B118" s="51" t="s">
        <v>380</v>
      </c>
      <c r="C118" s="55">
        <v>1417081.1</v>
      </c>
      <c r="D118" s="57">
        <f t="shared" si="0"/>
        <v>1.7102469186575316E-2</v>
      </c>
      <c r="E118" s="56"/>
    </row>
    <row r="119" spans="1:5" x14ac:dyDescent="0.2">
      <c r="A119" s="54">
        <v>5132</v>
      </c>
      <c r="B119" s="51" t="s">
        <v>381</v>
      </c>
      <c r="C119" s="55">
        <v>574026.84</v>
      </c>
      <c r="D119" s="57">
        <f t="shared" si="0"/>
        <v>6.9278154534466643E-3</v>
      </c>
      <c r="E119" s="56"/>
    </row>
    <row r="120" spans="1:5" x14ac:dyDescent="0.2">
      <c r="A120" s="54">
        <v>5133</v>
      </c>
      <c r="B120" s="51" t="s">
        <v>382</v>
      </c>
      <c r="C120" s="55">
        <v>2268039.19</v>
      </c>
      <c r="D120" s="57">
        <f t="shared" si="0"/>
        <v>2.737251266770846E-2</v>
      </c>
      <c r="E120" s="56"/>
    </row>
    <row r="121" spans="1:5" x14ac:dyDescent="0.2">
      <c r="A121" s="54">
        <v>5134</v>
      </c>
      <c r="B121" s="51" t="s">
        <v>383</v>
      </c>
      <c r="C121" s="55">
        <v>334422.90000000002</v>
      </c>
      <c r="D121" s="57">
        <f t="shared" si="0"/>
        <v>4.0360832859426031E-3</v>
      </c>
      <c r="E121" s="56"/>
    </row>
    <row r="122" spans="1:5" x14ac:dyDescent="0.2">
      <c r="A122" s="54">
        <v>5135</v>
      </c>
      <c r="B122" s="51" t="s">
        <v>384</v>
      </c>
      <c r="C122" s="55">
        <v>1459603.41</v>
      </c>
      <c r="D122" s="57">
        <f t="shared" si="0"/>
        <v>1.76156624657158E-2</v>
      </c>
      <c r="E122" s="56"/>
    </row>
    <row r="123" spans="1:5" x14ac:dyDescent="0.2">
      <c r="A123" s="54">
        <v>5136</v>
      </c>
      <c r="B123" s="51" t="s">
        <v>385</v>
      </c>
      <c r="C123" s="55">
        <v>8028965.1500000004</v>
      </c>
      <c r="D123" s="57">
        <f t="shared" si="0"/>
        <v>9.6899979174065662E-2</v>
      </c>
      <c r="E123" s="56"/>
    </row>
    <row r="124" spans="1:5" x14ac:dyDescent="0.2">
      <c r="A124" s="54">
        <v>5137</v>
      </c>
      <c r="B124" s="51" t="s">
        <v>386</v>
      </c>
      <c r="C124" s="55">
        <v>45919.06</v>
      </c>
      <c r="D124" s="57">
        <f t="shared" si="0"/>
        <v>5.5418797747461529E-4</v>
      </c>
      <c r="E124" s="56"/>
    </row>
    <row r="125" spans="1:5" x14ac:dyDescent="0.2">
      <c r="A125" s="54">
        <v>5138</v>
      </c>
      <c r="B125" s="51" t="s">
        <v>387</v>
      </c>
      <c r="C125" s="55">
        <v>739487.71</v>
      </c>
      <c r="D125" s="57">
        <f t="shared" si="0"/>
        <v>8.9247296955171744E-3</v>
      </c>
      <c r="E125" s="56"/>
    </row>
    <row r="126" spans="1:5" x14ac:dyDescent="0.2">
      <c r="A126" s="54">
        <v>5139</v>
      </c>
      <c r="B126" s="51" t="s">
        <v>388</v>
      </c>
      <c r="C126" s="55">
        <v>1058698.24</v>
      </c>
      <c r="D126" s="57">
        <f t="shared" si="0"/>
        <v>1.2777217921741755E-2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400511.86</v>
      </c>
      <c r="D127" s="57">
        <f t="shared" si="0"/>
        <v>4.8336977640220918E-3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400511.86</v>
      </c>
      <c r="D142" s="57">
        <f t="shared" si="0"/>
        <v>4.8336977640220918E-3</v>
      </c>
      <c r="E142" s="56"/>
    </row>
    <row r="143" spans="1:5" x14ac:dyDescent="0.2">
      <c r="A143" s="54">
        <v>5251</v>
      </c>
      <c r="B143" s="51" t="s">
        <v>402</v>
      </c>
      <c r="C143" s="55">
        <v>221534.86</v>
      </c>
      <c r="D143" s="57">
        <f t="shared" si="0"/>
        <v>2.6736600445114089E-3</v>
      </c>
      <c r="E143" s="56"/>
    </row>
    <row r="144" spans="1:5" x14ac:dyDescent="0.2">
      <c r="A144" s="54">
        <v>5252</v>
      </c>
      <c r="B144" s="51" t="s">
        <v>403</v>
      </c>
      <c r="C144" s="55">
        <v>178977</v>
      </c>
      <c r="D144" s="57">
        <f t="shared" si="0"/>
        <v>2.1600377195106833E-3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17966908.370000001</v>
      </c>
      <c r="D185" s="57">
        <f t="shared" si="1"/>
        <v>0.21683903396633203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17966908.370000001</v>
      </c>
      <c r="D186" s="57">
        <f t="shared" si="1"/>
        <v>0.21683903396633203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3986663.99</v>
      </c>
      <c r="D189" s="57">
        <f t="shared" si="1"/>
        <v>4.8114252632544749E-2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13980244.380000001</v>
      </c>
      <c r="D191" s="57">
        <f t="shared" si="1"/>
        <v>0.16872478133378727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C7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16"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163052254.40000001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-16885444.629999999</v>
      </c>
    </row>
    <row r="15" spans="1:5" x14ac:dyDescent="0.2">
      <c r="A15" s="33">
        <v>3220</v>
      </c>
      <c r="B15" s="29" t="s">
        <v>473</v>
      </c>
      <c r="C15" s="34">
        <v>-30856873.899999999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  <row r="86" spans="3:3" x14ac:dyDescent="0.2">
      <c r="C86" s="29">
        <v>0</v>
      </c>
    </row>
    <row r="91" spans="3:3" x14ac:dyDescent="0.2">
      <c r="C91" s="29">
        <v>0</v>
      </c>
    </row>
    <row r="92" spans="3:3" x14ac:dyDescent="0.2">
      <c r="C92" s="29">
        <v>0</v>
      </c>
    </row>
    <row r="97" spans="3:3" x14ac:dyDescent="0.2">
      <c r="C97" s="29">
        <v>0</v>
      </c>
    </row>
    <row r="98" spans="3:3" x14ac:dyDescent="0.2">
      <c r="C98" s="29">
        <v>0</v>
      </c>
    </row>
    <row r="99" spans="3:3" x14ac:dyDescent="0.2">
      <c r="C99" s="29">
        <v>0</v>
      </c>
    </row>
    <row r="100" spans="3:3" x14ac:dyDescent="0.2">
      <c r="C100" s="29">
        <v>0</v>
      </c>
    </row>
    <row r="104" spans="3:3" x14ac:dyDescent="0.2">
      <c r="C104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opLeftCell="A112" workbookViewId="0">
      <selection activeCell="G114" sqref="G11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14643149.99</v>
      </c>
      <c r="D9" s="34">
        <v>13583198.35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14643149.99</v>
      </c>
      <c r="D15" s="135">
        <f>SUM(D8:D14)</f>
        <v>13583198.35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-16885444.629999999</v>
      </c>
      <c r="D47" s="135">
        <v>-9524309.5899999999</v>
      </c>
    </row>
    <row r="48" spans="1:5" x14ac:dyDescent="0.2">
      <c r="A48" s="131"/>
      <c r="B48" s="136" t="s">
        <v>629</v>
      </c>
      <c r="C48" s="135">
        <f>C51+C63+C95+C98+C49</f>
        <v>17966908.370000001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17966908.370000001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17966908.370000001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3986663.99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13980244.380000001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3025014.66</v>
      </c>
    </row>
    <row r="105" spans="1:4" s="130" customFormat="1" x14ac:dyDescent="0.2">
      <c r="A105" s="153">
        <v>3100</v>
      </c>
      <c r="B105" s="159" t="s">
        <v>663</v>
      </c>
      <c r="C105" s="160">
        <v>0</v>
      </c>
      <c r="D105" s="160">
        <f>SUM(D106:D109)</f>
        <v>3025014.66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3025014.66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1081463.7400000021</v>
      </c>
      <c r="D126" s="135">
        <f>D47+D48+D104-D110-D113</f>
        <v>-6499294.9299999997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ignoredErrors>
    <ignoredError sqref="C15:D1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2019-02-13T21:19:08Z</cp:lastPrinted>
  <dcterms:created xsi:type="dcterms:W3CDTF">2012-12-11T20:36:24Z</dcterms:created>
  <dcterms:modified xsi:type="dcterms:W3CDTF">2023-01-27T15:16:04Z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