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10740" windowHeight="9060" tabRatio="717" firstSheet="1" activeTab="11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65" l="1"/>
  <c r="C40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3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F8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49" i="65" l="1"/>
  <c r="B38" i="65"/>
  <c r="B47" i="65"/>
  <c r="B36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<sst xmlns="http://schemas.openxmlformats.org/spreadsheetml/2006/main" count="943" uniqueCount="673">
  <si>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</si>
  <si>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</si>
  <si>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</si>
  <si>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</si>
  <si>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</si>
  <si>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</si>
  <si>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</si>
  <si>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</si>
  <si>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</si>
  <si>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</si>
  <si>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</si>
  <si>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</si>
  <si>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</si>
  <si>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</si>
  <si>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</si>
  <si>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</si>
  <si>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</si>
  <si>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</si>
  <si>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</si>
  <si>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</si>
  <si>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</si>
  <si>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</si>
  <si>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</si>
  <si>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</si>
  <si>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</si>
  <si>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</si>
  <si>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</si>
  <si>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</si>
  <si>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</si>
  <si>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</si>
  <si>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</si>
  <si>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</si>
  <si>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</si>
  <si>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</si>
  <si>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</si>
  <si>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</si>
  <si>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</si>
  <si>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</si>
  <si>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</si>
  <si>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</si>
  <si>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</si>
  <si>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</si>
  <si>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</si>
  <si>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</si>
  <si>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</si>
  <si>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</si>
  <si>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</si>
  <si>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</si>
  <si>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</si>
  <si>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</si>
  <si>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</si>
  <si>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</si>
  <si>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</si>
  <si>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</si>
  <si>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</si>
  <si>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</si>
  <si>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</si>
  <si>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</si>
  <si>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</si>
  <si>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</si>
  <si>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</si>
  <si>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</si>
  <si>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</si>
  <si>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</si>
  <si>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</si>
  <si>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</si>
  <si>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</si>
  <si>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</si>
  <si>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</si>
  <si>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</si>
  <si>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</si>
  <si>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</si>
  <si>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</si>
  <si>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</si>
  <si>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</si>
  <si>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</si>
  <si>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</si>
  <si>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</si>
  <si>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</si>
  <si>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</si>
  <si>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</si>
  <si>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</si>
  <si>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</si>
  <si>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</si>
  <si>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</si>
  <si>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</si>
  <si>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</si>
  <si>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</si>
  <si>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</si>
  <si>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</si>
  <si>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</si>
  <si>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</si>
  <si>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</si>
  <si>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</si>
  <si>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</si>
  <si>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</si>
  <si>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</si>
  <si>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</si>
  <si>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</si>
  <si>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</si>
  <si>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</si>
  <si>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</si>
  <si>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</si>
  <si>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</si>
  <si>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</si>
  <si>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</si>
  <si>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</si>
  <si>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</si>
  <si>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</si>
  <si>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</si>
  <si>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</si>
  <si>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</si>
  <si>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</si>
  <si>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</si>
  <si>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</si>
  <si>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</si>
  <si>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</si>
  <si>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</si>
  <si>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</si>
  <si>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</si>
  <si>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</si>
  <si>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</si>
  <si>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</si>
  <si>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</si>
  <si>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</si>
  <si>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</si>
  <si>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</si>
  <si>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</si>
  <si>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</si>
  <si>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</si>
  <si>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</si>
  <si>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</si>
  <si>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</si>
  <si>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</si>
  <si>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</si>
  <si>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</si>
  <si>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</si>
  <si>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</si>
  <si>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</si>
  <si>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</si>
  <si>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</si>
  <si>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</si>
  <si>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</si>
  <si>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</si>
  <si>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</si>
  <si>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</si>
  <si>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</si>
  <si>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</si>
  <si>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</si>
  <si>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</si>
  <si>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</si>
  <si>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</si>
  <si>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</si>
  <si>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</si>
  <si>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</si>
  <si>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</si>
  <si>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</si>
  <si>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</si>
  <si>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</si>
  <si>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</si>
  <si>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</si>
  <si>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</si>
  <si>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</si>
  <si>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</si>
  <si>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</si>
  <si>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</si>
  <si>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</si>
  <si>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</si>
  <si>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</si>
  <si>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</si>
  <si>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</si>
  <si>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</si>
  <si>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</si>
  <si>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</si>
  <si>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</si>
  <si>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</si>
  <si>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</si>
  <si>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</si>
  <si>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</si>
  <si>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</si>
  <si>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</si>
  <si>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</si>
  <si>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</si>
  <si>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</si>
  <si>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</si>
  <si>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</si>
  <si>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</si>
  <si>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</si>
  <si>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</si>
  <si>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</si>
  <si>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</si>
  <si>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</si>
  <si>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</si>
  <si>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</si>
  <si>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</si>
  <si>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</si>
  <si>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</si>
  <si>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</si>
  <si>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</si>
  <si>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</si>
  <si>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</si>
  <si>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</si>
  <si>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</si>
  <si>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</si>
  <si>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</si>
  <si>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</si>
  <si>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</si>
  <si>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</si>
  <si>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</si>
  <si>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</si>
  <si>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</si>
  <si>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</si>
  <si>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</si>
  <si>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</si>
  <si>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</si>
  <si>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</si>
  <si>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</si>
  <si>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</si>
  <si>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</si>
  <si>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</si>
  <si>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</si>
  <si>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</si>
  <si>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</si>
  <si>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</si>
  <si>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</si>
  <si>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</si>
  <si>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</si>
  <si>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</si>
  <si>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</si>
  <si>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</si>
  <si>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</si>
  <si>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</si>
  <si>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</si>
  <si>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</si>
  <si>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</si>
  <si>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</si>
  <si>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</si>
  <si>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</si>
  <si>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</si>
  <si>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</si>
  <si>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</si>
  <si>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</si>
  <si>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</si>
  <si>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</si>
  <si>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</si>
  <si>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</si>
  <si>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</si>
  <si>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</si>
  <si>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</si>
  <si>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</si>
  <si>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</si>
  <si>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</si>
  <si>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</si>
  <si>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</si>
  <si>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</si>
  <si>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</si>
  <si>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</si>
  <si>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</si>
  <si>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</si>
  <si>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</si>
  <si>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</si>
  <si>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</si>
  <si>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</si>
  <si>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</si>
  <si>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</si>
  <si>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</si>
  <si>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</si>
  <si>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</si>
  <si>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</si>
  <si>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</si>
  <si>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</si>
  <si>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</si>
  <si>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</si>
  <si>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</si>
  <si>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</si>
  <si>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</si>
  <si>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</si>
  <si>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</si>
  <si>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</si>
  <si>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</si>
  <si>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</si>
  <si>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</si>
  <si>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</si>
  <si>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</si>
  <si>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</si>
  <si>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</si>
  <si>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</si>
  <si>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</si>
  <si>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</si>
  <si>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</si>
  <si>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</si>
  <si>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</si>
  <si>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</si>
  <si>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</si>
  <si>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</si>
  <si>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</si>
  <si>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</si>
  <si>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</si>
  <si>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</si>
  <si>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</si>
  <si>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</si>
  <si>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</si>
  <si>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</si>
  <si>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</si>
  <si>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</si>
  <si>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</si>
  <si>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</si>
  <si>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</si>
  <si>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</si>
  <si>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</si>
  <si>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</si>
  <si>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</si>
  <si>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</si>
  <si>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</si>
  <si>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</si>
  <si>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</si>
  <si>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</si>
  <si>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</si>
  <si>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</si>
  <si>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</si>
  <si>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</si>
  <si>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</si>
  <si>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</si>
  <si>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</si>
  <si>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</si>
  <si>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</si>
  <si>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</si>
  <si>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</si>
  <si>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</si>
  <si>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</si>
  <si>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</si>
  <si>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</si>
  <si>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</si>
  <si>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</si>
  <si>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</si>
  <si>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</si>
  <si>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</si>
  <si>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</si>
  <si>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</si>
  <si>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</si>
  <si>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</si>
  <si>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</si>
  <si>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</si>
  <si>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</si>
  <si>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</si>
  <si>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</si>
  <si>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</si>
  <si>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</si>
  <si>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</si>
  <si>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</si>
  <si>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</si>
  <si>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</si>
  <si>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</si>
  <si>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</si>
  <si>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</si>
  <si>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</si>
  <si>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</si>
  <si>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</si>
  <si>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</si>
  <si>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</si>
  <si>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</si>
  <si>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</si>
  <si>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</si>
  <si>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</si>
  <si>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</si>
  <si>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</si>
  <si>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</si>
  <si>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</si>
  <si>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</si>
  <si>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</si>
  <si>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</si>
  <si>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</si>
  <si>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</si>
  <si>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</si>
  <si>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</si>
  <si>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</si>
  <si>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</si>
  <si>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</si>
  <si>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</si>
  <si>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</si>
  <si>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</si>
  <si>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</si>
  <si>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</si>
  <si>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</si>
  <si>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</si>
  <si>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</si>
  <si>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</si>
  <si>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</si>
  <si>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</si>
  <si>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</si>
  <si>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</si>
  <si>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</si>
  <si>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</si>
  <si>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</si>
  <si>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</si>
  <si>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</si>
  <si>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</si>
  <si>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</si>
  <si>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</si>
  <si>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</si>
  <si>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</si>
  <si>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</si>
  <si>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</si>
  <si>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</si>
  <si>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</si>
  <si>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</si>
  <si>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</si>
  <si>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</si>
  <si>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</si>
  <si>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</si>
  <si>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</si>
  <si>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</si>
  <si>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</si>
  <si>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</si>
  <si>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</si>
  <si>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</si>
  <si>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</si>
  <si>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</si>
  <si>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</si>
  <si>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</si>
  <si>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</si>
  <si>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</si>
  <si>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</si>
  <si>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</si>
  <si>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</si>
  <si>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</si>
  <si>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</si>
  <si>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</si>
  <si>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</si>
  <si>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</si>
  <si>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</si>
  <si>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</si>
  <si>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</si>
  <si>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</si>
  <si>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</si>
  <si>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</si>
  <si>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</si>
  <si>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</si>
  <si>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</si>
  <si>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</si>
  <si>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</si>
  <si>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</si>
  <si>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</si>
  <si>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</si>
  <si>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</si>
  <si>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</si>
  <si>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</si>
  <si>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</si>
  <si>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</si>
  <si>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</si>
  <si>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</si>
  <si>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</si>
  <si>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</si>
  <si>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</si>
  <si>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</si>
  <si>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</si>
  <si>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</si>
  <si>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</si>
  <si>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</si>
  <si>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</si>
  <si>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</si>
  <si>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</si>
  <si>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</si>
  <si>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</si>
  <si>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</si>
  <si>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</si>
  <si>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</si>
  <si>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</si>
  <si>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</si>
  <si>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</si>
  <si>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</si>
  <si>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</si>
  <si>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</si>
  <si>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</si>
  <si>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</si>
  <si>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</si>
  <si>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</si>
  <si>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</si>
  <si>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</si>
  <si>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</si>
  <si>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</si>
  <si>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</si>
  <si>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</si>
  <si>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</si>
  <si>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</si>
  <si>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</si>
  <si>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</si>
  <si>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</si>
  <si>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</si>
  <si>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</si>
  <si>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</si>
  <si>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</si>
  <si>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</si>
  <si>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</si>
  <si>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</si>
  <si>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</si>
  <si>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</si>
  <si>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</si>
  <si>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</si>
  <si>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</si>
  <si>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</si>
  <si>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</si>
  <si>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</si>
  <si>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</si>
  <si>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</si>
  <si>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</si>
  <si>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</si>
  <si>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</si>
  <si>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</si>
  <si>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</si>
  <si>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</si>
  <si>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</si>
  <si>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</si>
  <si>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</si>
  <si>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</si>
  <si>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</si>
  <si>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</si>
  <si>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</si>
  <si>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</si>
  <si>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</si>
  <si>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</si>
  <si>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</si>
  <si>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</si>
  <si>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</si>
  <si>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</si>
  <si>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</si>
  <si>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</si>
  <si>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</si>
  <si>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</si>
  <si>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</si>
  <si>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</si>
  <si>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</si>
  <si>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</si>
  <si>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</si>
  <si>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</si>
  <si>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</si>
  <si>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</si>
  <si>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</si>
  <si>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</si>
  <si>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</si>
  <si>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</si>
  <si>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</si>
  <si>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</si>
  <si>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</si>
  <si>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</si>
  <si>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</si>
  <si>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</si>
  <si>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</si>
  <si>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</si>
  <si>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</si>
  <si>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</si>
  <si>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</si>
  <si>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</si>
  <si>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</si>
  <si>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</si>
  <si>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</si>
  <si>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</si>
  <si>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</si>
  <si>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</si>
  <si>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</si>
  <si>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</si>
  <si>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</si>
  <si>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</si>
  <si>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</si>
  <si>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</si>
  <si>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</si>
  <si>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</si>
  <si>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</si>
  <si>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</si>
  <si>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</si>
  <si>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</si>
  <si>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</si>
  <si>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</si>
  <si>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</si>
  <si>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</si>
  <si>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</si>
  <si>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</si>
  <si>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</si>
  <si>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</si>
  <si>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</si>
  <si>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</si>
  <si>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</si>
  <si>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</si>
  <si>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</si>
  <si>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</si>
  <si>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</si>
  <si>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</si>
  <si>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</si>
  <si>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</si>
  <si>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</si>
  <si>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</si>
  <si>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</si>
  <si>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</si>
  <si>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</si>
  <si>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</si>
  <si>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</si>
  <si>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</si>
  <si>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</si>
  <si>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</si>
  <si>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</si>
  <si>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</si>
  <si>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</si>
  <si>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</si>
  <si>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</si>
  <si>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</si>
  <si>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</si>
  <si>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</si>
  <si>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</si>
  <si>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</si>
  <si>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</si>
  <si>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</si>
  <si>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</si>
  <si>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</si>
  <si>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</si>
  <si>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</si>
  <si>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</si>
  <si>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</si>
  <si>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</si>
  <si>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</si>
  <si>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</si>
  <si>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</si>
  <si>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</si>
  <si>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</si>
  <si>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</si>
  <si>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</si>
  <si>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</si>
  <si>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</si>
  <si>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</si>
  <si>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</si>
  <si>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</si>
  <si>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</si>
  <si>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</si>
  <si>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</si>
  <si>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</si>
  <si>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</si>
  <si>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</si>
  <si>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</si>
  <si>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</si>
  <si>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</si>
  <si>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</si>
  <si>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</si>
  <si>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</si>
  <si>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</si>
  <si>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</si>
  <si>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</si>
  <si>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</si>
  <si>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</si>
  <si>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</si>
  <si>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</si>
  <si>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</si>
  <si>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</si>
  <si>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</si>
  <si>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</si>
  <si>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</si>
  <si>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</si>
  <si>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</si>
  <si>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</si>
  <si>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</si>
  <si>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</si>
  <si>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</si>
  <si>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</si>
  <si>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</si>
  <si>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</si>
  <si>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</si>
  <si>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</si>
  <si>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</si>
  <si>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</si>
  <si>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INSTITUTO GUANAJUATENSE PARA PERSONAS CON DISCAPACIDAD</t>
  </si>
  <si>
    <t>Correspondiente del 1 de Enero al 31 de Marzo de 2024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</si>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</sst>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22" fillId="0" borderId="0" xfId="0" applyFont="1" applyProtection="1">
      <protection locked="0"/>
    </xf>
    <xf numFmtId="4" fontId="3" fillId="0" borderId="0" xfId="3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" fillId="0" borderId="0" xfId="3" applyFont="1" applyAlignment="1" applyProtection="1">
      <alignment vertical="top" wrapText="1"/>
      <protection locked="0"/>
    </xf>
    <xf numFmtId="0" fontId="17" fillId="6" borderId="0" xfId="8" applyFont="1" applyFill="1" applyAlignment="1">
      <alignment horizontal="center" wrapText="1"/>
    </xf>
    <xf numFmtId="0" fontId="17" fillId="6" borderId="0" xfId="9" applyFont="1" applyFill="1" applyAlignment="1">
      <alignment horizontal="center" vertical="center" wrapText="1"/>
    </xf>
    <xf numFmtId="0" fontId="13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8" fillId="0" borderId="0" xfId="10" applyFont="1" applyAlignment="1">
      <alignment horizontal="left" wrapText="1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9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G21" sqref="G21"/>
    </sheetView>
  </sheetViews>
  <sheetFormatPr baseColWidth="10" defaultColWidth="12.85546875" defaultRowHeight="11.25" x14ac:dyDescent="0.2"/>
  <cols>
    <col min="1" max="1" width="12.85546875" style="93"/>
    <col min="2" max="2" width="14.5703125" style="4" customWidth="1"/>
    <col min="3" max="3" width="73.85546875" style="4" bestFit="1" customWidth="1"/>
    <col min="4" max="4" width="8" style="4" customWidth="1"/>
    <col min="5" max="16384" width="12.85546875" style="4"/>
  </cols>
  <sheetData>
    <row r="1" spans="2:6" ht="18.95" customHeight="1" x14ac:dyDescent="0.2">
      <c r="B1" s="186" t="s">
        <v>667</v>
      </c>
      <c r="C1" s="186"/>
      <c r="D1" s="17"/>
      <c r="E1" s="14" t="s">
        <v>601</v>
      </c>
      <c r="F1" s="15">
        <v>2024</v>
      </c>
    </row>
    <row r="2" spans="2:6" ht="18.95" customHeight="1" x14ac:dyDescent="0.2">
      <c r="B2" s="187" t="s">
        <v>600</v>
      </c>
      <c r="C2" s="187"/>
      <c r="D2" s="36"/>
      <c r="E2" s="14" t="s">
        <v>602</v>
      </c>
      <c r="F2" s="17" t="s">
        <v>607</v>
      </c>
    </row>
    <row r="3" spans="2:6" ht="18.95" customHeight="1" x14ac:dyDescent="0.2">
      <c r="B3" s="188" t="s">
        <v>668</v>
      </c>
      <c r="C3" s="188"/>
      <c r="D3" s="17"/>
      <c r="E3" s="14" t="s">
        <v>603</v>
      </c>
      <c r="F3" s="15">
        <v>1</v>
      </c>
    </row>
    <row r="4" spans="2:6" s="93" customFormat="1" ht="18.95" customHeight="1" x14ac:dyDescent="0.2">
      <c r="B4" s="188" t="s">
        <v>622</v>
      </c>
      <c r="C4" s="188"/>
      <c r="D4" s="188"/>
      <c r="E4" s="188"/>
      <c r="F4" s="188"/>
    </row>
    <row r="5" spans="2:6" ht="15" customHeight="1" x14ac:dyDescent="0.2">
      <c r="B5" s="136" t="s">
        <v>41</v>
      </c>
      <c r="C5" s="135" t="s">
        <v>42</v>
      </c>
    </row>
    <row r="6" spans="2:6" x14ac:dyDescent="0.2">
      <c r="B6" s="5"/>
      <c r="C6" s="6"/>
    </row>
    <row r="7" spans="2:6" x14ac:dyDescent="0.2">
      <c r="B7" s="7"/>
      <c r="C7" s="8" t="s">
        <v>45</v>
      </c>
    </row>
    <row r="8" spans="2:6" x14ac:dyDescent="0.2">
      <c r="B8" s="7"/>
      <c r="C8" s="8"/>
    </row>
    <row r="9" spans="2:6" x14ac:dyDescent="0.2">
      <c r="B9" s="7"/>
      <c r="C9" s="9" t="s">
        <v>0</v>
      </c>
    </row>
    <row r="10" spans="2:6" x14ac:dyDescent="0.2">
      <c r="B10" s="45" t="s">
        <v>568</v>
      </c>
      <c r="C10" s="46" t="s">
        <v>303</v>
      </c>
    </row>
    <row r="11" spans="2:6" x14ac:dyDescent="0.2">
      <c r="B11" s="45" t="s">
        <v>569</v>
      </c>
      <c r="C11" s="46" t="s">
        <v>570</v>
      </c>
    </row>
    <row r="12" spans="2:6" x14ac:dyDescent="0.2">
      <c r="B12" s="45" t="s">
        <v>571</v>
      </c>
      <c r="C12" s="46" t="s">
        <v>340</v>
      </c>
    </row>
    <row r="13" spans="2:6" x14ac:dyDescent="0.2">
      <c r="B13" s="45" t="s">
        <v>572</v>
      </c>
      <c r="C13" s="46" t="s">
        <v>357</v>
      </c>
    </row>
    <row r="14" spans="2:6" x14ac:dyDescent="0.2">
      <c r="B14" s="45" t="s">
        <v>1</v>
      </c>
      <c r="C14" s="46" t="s">
        <v>2</v>
      </c>
    </row>
    <row r="15" spans="2:6" x14ac:dyDescent="0.2">
      <c r="B15" s="45" t="s">
        <v>3</v>
      </c>
      <c r="C15" s="46" t="s">
        <v>4</v>
      </c>
    </row>
    <row r="16" spans="2:6" x14ac:dyDescent="0.2">
      <c r="B16" s="45" t="s">
        <v>5</v>
      </c>
      <c r="C16" s="46" t="s">
        <v>6</v>
      </c>
    </row>
    <row r="17" spans="2:3" x14ac:dyDescent="0.2">
      <c r="B17" s="45" t="s">
        <v>130</v>
      </c>
      <c r="C17" s="46" t="s">
        <v>582</v>
      </c>
    </row>
    <row r="18" spans="2:3" x14ac:dyDescent="0.2">
      <c r="B18" s="45" t="s">
        <v>7</v>
      </c>
      <c r="C18" s="46" t="s">
        <v>583</v>
      </c>
    </row>
    <row r="19" spans="2:3" x14ac:dyDescent="0.2">
      <c r="B19" s="45" t="s">
        <v>8</v>
      </c>
      <c r="C19" s="46" t="s">
        <v>129</v>
      </c>
    </row>
    <row r="20" spans="2:3" x14ac:dyDescent="0.2">
      <c r="B20" s="45" t="s">
        <v>9</v>
      </c>
      <c r="C20" s="46" t="s">
        <v>10</v>
      </c>
    </row>
    <row r="21" spans="2:3" x14ac:dyDescent="0.2">
      <c r="B21" s="45" t="s">
        <v>11</v>
      </c>
      <c r="C21" s="46" t="s">
        <v>12</v>
      </c>
    </row>
    <row r="22" spans="2:3" x14ac:dyDescent="0.2">
      <c r="B22" s="45" t="s">
        <v>13</v>
      </c>
      <c r="C22" s="46" t="s">
        <v>14</v>
      </c>
    </row>
    <row r="23" spans="2:3" x14ac:dyDescent="0.2">
      <c r="B23" s="45" t="s">
        <v>15</v>
      </c>
      <c r="C23" s="46" t="s">
        <v>16</v>
      </c>
    </row>
    <row r="24" spans="2:3" x14ac:dyDescent="0.2">
      <c r="B24" s="45" t="s">
        <v>17</v>
      </c>
      <c r="C24" s="46" t="s">
        <v>584</v>
      </c>
    </row>
    <row r="25" spans="2:3" x14ac:dyDescent="0.2">
      <c r="B25" s="45" t="s">
        <v>18</v>
      </c>
      <c r="C25" s="46" t="s">
        <v>19</v>
      </c>
    </row>
    <row r="26" spans="2:3" s="93" customFormat="1" x14ac:dyDescent="0.2">
      <c r="B26" s="45" t="s">
        <v>20</v>
      </c>
      <c r="C26" s="46" t="s">
        <v>182</v>
      </c>
    </row>
    <row r="27" spans="2:3" x14ac:dyDescent="0.2">
      <c r="B27" s="45" t="s">
        <v>21</v>
      </c>
      <c r="C27" s="46" t="s">
        <v>22</v>
      </c>
    </row>
    <row r="28" spans="2:3" x14ac:dyDescent="0.2">
      <c r="B28" s="45" t="s">
        <v>23</v>
      </c>
      <c r="C28" s="46" t="s">
        <v>24</v>
      </c>
    </row>
    <row r="29" spans="2:3" x14ac:dyDescent="0.2">
      <c r="B29" s="45" t="s">
        <v>25</v>
      </c>
      <c r="C29" s="46" t="s">
        <v>26</v>
      </c>
    </row>
    <row r="30" spans="2:3" x14ac:dyDescent="0.2">
      <c r="B30" s="45" t="s">
        <v>27</v>
      </c>
      <c r="C30" s="46" t="s">
        <v>28</v>
      </c>
    </row>
    <row r="31" spans="2:3" x14ac:dyDescent="0.2">
      <c r="B31" s="45" t="s">
        <v>29</v>
      </c>
      <c r="C31" s="46" t="s">
        <v>30</v>
      </c>
    </row>
    <row r="32" spans="2:3" x14ac:dyDescent="0.2">
      <c r="B32" s="45" t="s">
        <v>76</v>
      </c>
      <c r="C32" s="46" t="s">
        <v>77</v>
      </c>
    </row>
    <row r="33" spans="2:5" x14ac:dyDescent="0.2">
      <c r="B33" s="7"/>
      <c r="C33" s="10"/>
    </row>
    <row r="34" spans="2:5" x14ac:dyDescent="0.2">
      <c r="B34" s="7"/>
      <c r="C34" s="9"/>
    </row>
    <row r="35" spans="2:5" x14ac:dyDescent="0.2">
      <c r="B35" s="45" t="s">
        <v>48</v>
      </c>
      <c r="C35" s="46" t="s">
        <v>43</v>
      </c>
    </row>
    <row r="36" spans="2:5" x14ac:dyDescent="0.2">
      <c r="B36" s="45" t="s">
        <v>49</v>
      </c>
      <c r="C36" s="46" t="s">
        <v>44</v>
      </c>
    </row>
    <row r="37" spans="2:5" x14ac:dyDescent="0.2">
      <c r="B37" s="7"/>
      <c r="C37" s="10"/>
    </row>
    <row r="38" spans="2:5" x14ac:dyDescent="0.2">
      <c r="B38" s="7"/>
      <c r="C38" s="8" t="s">
        <v>46</v>
      </c>
    </row>
    <row r="39" spans="2:5" x14ac:dyDescent="0.2">
      <c r="B39" s="7" t="s">
        <v>47</v>
      </c>
      <c r="C39" s="46" t="s">
        <v>32</v>
      </c>
    </row>
    <row r="40" spans="2:5" x14ac:dyDescent="0.2">
      <c r="B40" s="7"/>
      <c r="C40" s="46" t="s">
        <v>623</v>
      </c>
    </row>
    <row r="41" spans="2:5" ht="12" thickBot="1" x14ac:dyDescent="0.25">
      <c r="B41" s="11"/>
      <c r="C41" s="12"/>
    </row>
    <row r="44" spans="2:5" x14ac:dyDescent="0.2">
      <c r="B44" s="93" t="s">
        <v>624</v>
      </c>
    </row>
    <row r="45" spans="2:5" s="93" customFormat="1" x14ac:dyDescent="0.2"/>
    <row r="46" spans="2:5" s="93" customFormat="1" x14ac:dyDescent="0.2"/>
    <row r="48" spans="2:5" ht="15" x14ac:dyDescent="0.25">
      <c r="B48" s="178" t="s">
        <v>669</v>
      </c>
      <c r="C48" s="179"/>
      <c r="D48" s="178" t="s">
        <v>670</v>
      </c>
      <c r="E48" s="180"/>
    </row>
    <row r="49" spans="2:5" ht="15" x14ac:dyDescent="0.25">
      <c r="B49" s="178" t="s">
        <v>671</v>
      </c>
      <c r="C49" s="181"/>
      <c r="D49" s="178" t="s">
        <v>672</v>
      </c>
      <c r="E49" s="180"/>
    </row>
  </sheetData>
  <sheetProtection formatCells="0" formatColumns="0" formatRows="0" autoFilter="0" pivotTables="0"/>
  <mergeCells count="4">
    <mergeCell ref="B1:C1"/>
    <mergeCell ref="B2:C2"/>
    <mergeCell ref="B3:C3"/>
    <mergeCell ref="B4:F4"/>
  </mergeCells>
  <dataValidations count="1">
    <dataValidation type="list" allowBlank="1" showInputMessage="1" showErrorMessage="1" sqref="F3">
      <formula1>"1, 2, 3, 4"</formula1>
    </dataValidation>
  </dataValidations>
  <hyperlinks>
    <hyperlink ref="B28:C28" location="VHP!A6" display="VHP-01"/>
    <hyperlink ref="B29:C29" location="VHP!A12" display="VHP-02"/>
    <hyperlink ref="B30:C30" location="EFE!A6" display="EFE-01"/>
    <hyperlink ref="B31:C31" location="EFE!A18" display="EFE-02"/>
    <hyperlink ref="B32:C32" location="EFE!A44" display="EFE-03"/>
    <hyperlink ref="B35:C35" location="Conciliacion_Ig!B6" display="Conciliacion_Ig"/>
    <hyperlink ref="B36:C36" location="Conciliacion_Eg!B5" display="Conciliacion_Eg"/>
    <hyperlink ref="C39" location="Memoria!A8" display="CONTABLES"/>
    <hyperlink ref="C40" location="Memoria!A35" display="PRESUPUESTALES"/>
    <hyperlink ref="B10" location="ACT!A8" display="ACT-01"/>
    <hyperlink ref="B11" location="ACT!A56" display="ACT-02"/>
    <hyperlink ref="B12" location="ACT!A71" display="ACT-03"/>
    <hyperlink ref="B13" location="ACT!A96" display="ACT-04"/>
    <hyperlink ref="B14" location="ESF!A6" display="ESF-01"/>
    <hyperlink ref="B15" location="ESF!A13" display="ESF-02"/>
    <hyperlink ref="B16" location="ESF!A18" display="ESF-03"/>
    <hyperlink ref="B17" location="ESF!A30" display="ESF-04"/>
    <hyperlink ref="B18" location="ESF!A39" display="ESF-05"/>
    <hyperlink ref="B19" location="ESF!A44" display="ESF-06"/>
    <hyperlink ref="B20" location="ESF!A48" display="ESF-07"/>
    <hyperlink ref="B21" location="ESF!A52" display="ESF-08"/>
    <hyperlink ref="B22" location="ESF!A72" display="ESF-09"/>
    <hyperlink ref="B23" location="ESF!A88" display="ESF-10"/>
    <hyperlink ref="B24" location="ESF!A94" display="ESF-11"/>
    <hyperlink ref="B25" location="ESF!A108" display="ESF-12"/>
    <hyperlink ref="B26" location="ESF!A125" display="ESF-13"/>
    <hyperlink ref="B27" location="ESF!A142" display="ESF-14"/>
    <hyperlink ref="C10" location="ACT!A8" display="INGRESOS DE GESTION"/>
    <hyperlink ref="C11" location="ACT!A56" display="PARTICIPACIONES, APORTACIONES, CONVENIOS, INCENTIVOS…"/>
    <hyperlink ref="C12" location="ACT!A71" display="OTROS INGRESOS Y BENEFICIOS"/>
    <hyperlink ref="C13" location="ACT!A96" display="GASTOS Y OTRAS PERDIDAS"/>
    <hyperlink ref="C14" location="ESF!A6" display="FONDOS CON AFECTACIÓN ESPECÍFICA E INVERSIONES FINANCIERAS"/>
    <hyperlink ref="C15" location="ESF!A13" display="CONTRIBUCIONES POR RECUPERAR"/>
    <hyperlink ref="C16" location="ESF!A18" display="CONTRIBUCIONES POR RECUPERAR CORTO PLAZO"/>
    <hyperlink ref="C17" location="ESF!A30" display="BIENES DISPONIBLES PARA SU TRANSFORMACIÓN ESTIMACIONES Y DETERIOROS (INVENTARIOS)"/>
    <hyperlink ref="C18" location="ESF!A39" display="ALMACENES"/>
    <hyperlink ref="C19" location="ESF!A44" display="FIDEICOMISOS, MANDATOS Y CONTRATOS ANÁLOGOS"/>
    <hyperlink ref="C20" location="ESF!A48" display="PARTICIPACIONES Y APORTACIONES DE CAPITAL"/>
    <hyperlink ref="C21" location="ESF!A52" display="BIENES MUEBLES E INMUEBLES"/>
    <hyperlink ref="C22" location="ESF!A72" display="INTANGIBLES Y DIFERIDOS"/>
    <hyperlink ref="C23" location="ESF!A88" display="ESTIMACIONES Y DETERIOROS"/>
    <hyperlink ref="C24" location="ESF!A94" display="OTROS ACTIVOS"/>
    <hyperlink ref="C25" location="ESF!A108" display="CUENTAS Y DOCUMENTOS POR PAGAR"/>
    <hyperlink ref="C26" location="ESF!A125" display="FONDOS Y BIENES DE TERCEROS"/>
    <hyperlink ref="C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B33" sqref="B33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92" t="s">
        <v>667</v>
      </c>
      <c r="B1" s="193"/>
      <c r="C1" s="194"/>
    </row>
    <row r="2" spans="1:3" s="37" customFormat="1" ht="18" customHeight="1" x14ac:dyDescent="0.25">
      <c r="A2" s="195" t="s">
        <v>612</v>
      </c>
      <c r="B2" s="196"/>
      <c r="C2" s="197"/>
    </row>
    <row r="3" spans="1:3" s="37" customFormat="1" ht="18" customHeight="1" x14ac:dyDescent="0.25">
      <c r="A3" s="195" t="s">
        <v>668</v>
      </c>
      <c r="B3" s="198"/>
      <c r="C3" s="197"/>
    </row>
    <row r="4" spans="1:3" s="40" customFormat="1" ht="18" customHeight="1" x14ac:dyDescent="0.2">
      <c r="A4" s="199" t="s">
        <v>613</v>
      </c>
      <c r="B4" s="200"/>
      <c r="C4" s="201"/>
    </row>
    <row r="5" spans="1:3" s="38" customFormat="1" x14ac:dyDescent="0.2">
      <c r="A5" s="58" t="s">
        <v>520</v>
      </c>
      <c r="B5" s="58"/>
      <c r="C5" s="143">
        <v>14950979.539999999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-0.28000000000000003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-0.28000000000000003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14950979.26</v>
      </c>
    </row>
    <row r="22" spans="1:3" x14ac:dyDescent="0.2">
      <c r="A22" s="202" t="s">
        <v>624</v>
      </c>
      <c r="B22" s="202"/>
      <c r="C22" s="202"/>
    </row>
    <row r="23" spans="1:3" x14ac:dyDescent="0.2">
      <c r="A23" s="202"/>
      <c r="B23" s="202"/>
      <c r="C23" s="202"/>
    </row>
  </sheetData>
  <mergeCells count="5">
    <mergeCell ref="A1:C1"/>
    <mergeCell ref="A2:C2"/>
    <mergeCell ref="A3:C3"/>
    <mergeCell ref="A4:C4"/>
    <mergeCell ref="A22:C23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33" workbookViewId="0">
      <selection activeCell="B55" sqref="B55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203" t="s">
        <v>667</v>
      </c>
      <c r="B1" s="204"/>
      <c r="C1" s="205"/>
    </row>
    <row r="2" spans="1:3" s="41" customFormat="1" ht="18.95" customHeight="1" x14ac:dyDescent="0.25">
      <c r="A2" s="206" t="s">
        <v>614</v>
      </c>
      <c r="B2" s="207"/>
      <c r="C2" s="208"/>
    </row>
    <row r="3" spans="1:3" s="41" customFormat="1" ht="18.95" customHeight="1" x14ac:dyDescent="0.25">
      <c r="A3" s="206" t="s">
        <v>668</v>
      </c>
      <c r="B3" s="209"/>
      <c r="C3" s="208"/>
    </row>
    <row r="4" spans="1:3" s="42" customFormat="1" x14ac:dyDescent="0.2">
      <c r="A4" s="199" t="s">
        <v>613</v>
      </c>
      <c r="B4" s="200"/>
      <c r="C4" s="201"/>
    </row>
    <row r="5" spans="1:3" x14ac:dyDescent="0.2">
      <c r="A5" s="84" t="s">
        <v>533</v>
      </c>
      <c r="B5" s="58"/>
      <c r="C5" s="147">
        <v>12218703.75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684400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684400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0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0.24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0.24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11534303.99</v>
      </c>
    </row>
    <row r="41" spans="1:3" x14ac:dyDescent="0.2">
      <c r="A41" s="202" t="s">
        <v>624</v>
      </c>
      <c r="B41" s="202"/>
      <c r="C41" s="202"/>
    </row>
    <row r="42" spans="1:3" x14ac:dyDescent="0.2">
      <c r="A42" s="202"/>
      <c r="B42" s="202"/>
      <c r="C42" s="202"/>
    </row>
  </sheetData>
  <mergeCells count="5">
    <mergeCell ref="A1:C1"/>
    <mergeCell ref="A2:C2"/>
    <mergeCell ref="A3:C3"/>
    <mergeCell ref="A4:C4"/>
    <mergeCell ref="A41:C42"/>
  </mergeCells>
  <pageMargins left="0.7" right="0.7" top="0.75" bottom="0.75" header="0.3" footer="0.3"/>
  <pageSetup orientation="portrait" r:id="rId1"/>
  <ignoredErrors>
    <ignoredError sqref="A17:B28 A31:B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G33" sqref="G33"/>
    </sheetView>
  </sheetViews>
  <sheetFormatPr baseColWidth="10" defaultColWidth="9.140625" defaultRowHeight="11.25" x14ac:dyDescent="0.2"/>
  <cols>
    <col min="1" max="1" width="6.7109375" style="29" customWidth="1"/>
    <col min="2" max="2" width="42.28515625" style="29" customWidth="1"/>
    <col min="3" max="3" width="12.5703125" style="29" customWidth="1"/>
    <col min="4" max="4" width="12.42578125" style="29" customWidth="1"/>
    <col min="5" max="5" width="11.5703125" style="29" customWidth="1"/>
    <col min="6" max="6" width="11.7109375" style="29" customWidth="1"/>
    <col min="7" max="7" width="12" style="29" customWidth="1"/>
    <col min="8" max="8" width="9.5703125" style="29" customWidth="1"/>
    <col min="9" max="9" width="10.7109375" style="29" customWidth="1"/>
    <col min="10" max="10" width="14.28515625" style="29" customWidth="1"/>
    <col min="11" max="16384" width="9.140625" style="29"/>
  </cols>
  <sheetData>
    <row r="1" spans="1:10" ht="18.95" customHeight="1" x14ac:dyDescent="0.2">
      <c r="A1" s="191" t="s">
        <v>667</v>
      </c>
      <c r="B1" s="210"/>
      <c r="C1" s="210"/>
      <c r="D1" s="210"/>
      <c r="E1" s="210"/>
      <c r="F1" s="210"/>
      <c r="G1" s="27" t="s">
        <v>604</v>
      </c>
      <c r="H1" s="28">
        <v>2024</v>
      </c>
    </row>
    <row r="2" spans="1:10" ht="18.95" customHeight="1" x14ac:dyDescent="0.2">
      <c r="A2" s="191" t="s">
        <v>615</v>
      </c>
      <c r="B2" s="210"/>
      <c r="C2" s="210"/>
      <c r="D2" s="210"/>
      <c r="E2" s="210"/>
      <c r="F2" s="210"/>
      <c r="G2" s="27" t="s">
        <v>605</v>
      </c>
      <c r="H2" s="28" t="s">
        <v>607</v>
      </c>
    </row>
    <row r="3" spans="1:10" ht="18.95" customHeight="1" x14ac:dyDescent="0.2">
      <c r="A3" s="211" t="s">
        <v>668</v>
      </c>
      <c r="B3" s="212"/>
      <c r="C3" s="212"/>
      <c r="D3" s="212"/>
      <c r="E3" s="212"/>
      <c r="F3" s="212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6" spans="1:10" ht="22.5" x14ac:dyDescent="0.2">
      <c r="A6" s="32" t="s">
        <v>143</v>
      </c>
      <c r="B6" s="32" t="s">
        <v>486</v>
      </c>
      <c r="C6" s="183" t="s">
        <v>177</v>
      </c>
      <c r="D6" s="183" t="s">
        <v>487</v>
      </c>
      <c r="E6" s="183" t="s">
        <v>488</v>
      </c>
      <c r="F6" s="183" t="s">
        <v>176</v>
      </c>
      <c r="G6" s="183" t="s">
        <v>121</v>
      </c>
      <c r="H6" s="183" t="s">
        <v>179</v>
      </c>
      <c r="I6" s="183" t="s">
        <v>180</v>
      </c>
      <c r="J6" s="183" t="s">
        <v>181</v>
      </c>
    </row>
    <row r="7" spans="1:10" s="44" customFormat="1" x14ac:dyDescent="0.2">
      <c r="A7" s="43">
        <v>7000</v>
      </c>
      <c r="B7" s="44" t="s">
        <v>122</v>
      </c>
    </row>
    <row r="8" spans="1:10" ht="12" customHeight="1" x14ac:dyDescent="0.2">
      <c r="A8" s="29">
        <v>7110</v>
      </c>
      <c r="B8" s="184" t="s">
        <v>121</v>
      </c>
      <c r="C8" s="34">
        <v>0</v>
      </c>
      <c r="D8" s="34">
        <v>0</v>
      </c>
      <c r="E8" s="34">
        <v>0</v>
      </c>
      <c r="F8" s="34">
        <f>C8+D8+E8</f>
        <v>0</v>
      </c>
    </row>
    <row r="9" spans="1:10" ht="12" customHeight="1" x14ac:dyDescent="0.2">
      <c r="A9" s="29">
        <v>7120</v>
      </c>
      <c r="B9" s="184" t="s">
        <v>120</v>
      </c>
      <c r="C9" s="34">
        <v>0</v>
      </c>
      <c r="D9" s="34">
        <v>0</v>
      </c>
      <c r="E9" s="34">
        <v>0</v>
      </c>
      <c r="F9" s="34">
        <f t="shared" ref="F9:F32" si="0">C9+D9+E9</f>
        <v>0</v>
      </c>
    </row>
    <row r="10" spans="1:10" ht="12" customHeight="1" x14ac:dyDescent="0.2">
      <c r="A10" s="29">
        <v>7130</v>
      </c>
      <c r="B10" s="184" t="s">
        <v>119</v>
      </c>
      <c r="C10" s="34">
        <v>0</v>
      </c>
      <c r="D10" s="34">
        <v>0</v>
      </c>
      <c r="E10" s="34">
        <v>0</v>
      </c>
      <c r="F10" s="34">
        <f t="shared" si="0"/>
        <v>0</v>
      </c>
    </row>
    <row r="11" spans="1:10" ht="12" customHeight="1" x14ac:dyDescent="0.2">
      <c r="A11" s="29">
        <v>7140</v>
      </c>
      <c r="B11" s="184" t="s">
        <v>118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ht="12" customHeight="1" x14ac:dyDescent="0.2">
      <c r="A12" s="29">
        <v>7150</v>
      </c>
      <c r="B12" s="184" t="s">
        <v>117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ht="12" customHeight="1" x14ac:dyDescent="0.2">
      <c r="A13" s="29">
        <v>7160</v>
      </c>
      <c r="B13" s="184" t="s">
        <v>116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ht="12" customHeight="1" x14ac:dyDescent="0.2">
      <c r="A14" s="29">
        <v>7210</v>
      </c>
      <c r="B14" s="184" t="s">
        <v>115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ht="12" hidden="1" customHeight="1" x14ac:dyDescent="0.2">
      <c r="A15" s="29">
        <v>7220</v>
      </c>
      <c r="B15" s="184" t="s">
        <v>114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ht="12" hidden="1" customHeight="1" x14ac:dyDescent="0.2">
      <c r="A16" s="29">
        <v>7230</v>
      </c>
      <c r="B16" s="184" t="s">
        <v>113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ht="12" hidden="1" customHeight="1" x14ac:dyDescent="0.2">
      <c r="A17" s="29">
        <v>7240</v>
      </c>
      <c r="B17" s="184" t="s">
        <v>112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ht="12" hidden="1" customHeight="1" x14ac:dyDescent="0.2">
      <c r="A18" s="29">
        <v>7250</v>
      </c>
      <c r="B18" s="184" t="s">
        <v>111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ht="12" hidden="1" customHeight="1" x14ac:dyDescent="0.2">
      <c r="A19" s="29">
        <v>7260</v>
      </c>
      <c r="B19" s="184" t="s">
        <v>110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ht="12" hidden="1" customHeight="1" x14ac:dyDescent="0.2">
      <c r="A20" s="29">
        <v>7310</v>
      </c>
      <c r="B20" s="184" t="s">
        <v>109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12" hidden="1" customHeight="1" x14ac:dyDescent="0.2">
      <c r="A21" s="29">
        <v>7320</v>
      </c>
      <c r="B21" s="184" t="s">
        <v>108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12" customHeight="1" x14ac:dyDescent="0.2">
      <c r="A22" s="29">
        <v>7330</v>
      </c>
      <c r="B22" s="184" t="s">
        <v>107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ht="12" customHeight="1" x14ac:dyDescent="0.2">
      <c r="A23" s="29">
        <v>7340</v>
      </c>
      <c r="B23" s="184" t="s">
        <v>106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ht="12" customHeight="1" x14ac:dyDescent="0.2">
      <c r="A24" s="29">
        <v>7350</v>
      </c>
      <c r="B24" s="184" t="s">
        <v>105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12" customHeight="1" x14ac:dyDescent="0.2">
      <c r="A25" s="29">
        <v>7360</v>
      </c>
      <c r="B25" s="184" t="s">
        <v>104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12" customHeight="1" x14ac:dyDescent="0.2">
      <c r="A26" s="29">
        <v>7410</v>
      </c>
      <c r="B26" s="184" t="s">
        <v>103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ht="12" customHeight="1" x14ac:dyDescent="0.2">
      <c r="A27" s="29">
        <v>7420</v>
      </c>
      <c r="B27" s="184" t="s">
        <v>102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ht="12" customHeight="1" x14ac:dyDescent="0.2">
      <c r="A28" s="29">
        <v>7510</v>
      </c>
      <c r="B28" s="184" t="s">
        <v>101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ht="12" hidden="1" customHeight="1" x14ac:dyDescent="0.2">
      <c r="A29" s="29">
        <v>7520</v>
      </c>
      <c r="B29" s="184" t="s">
        <v>100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ht="12" hidden="1" customHeight="1" x14ac:dyDescent="0.2">
      <c r="A30" s="29">
        <v>7610</v>
      </c>
      <c r="B30" s="184" t="s">
        <v>99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ht="12" hidden="1" customHeight="1" x14ac:dyDescent="0.2">
      <c r="A31" s="29">
        <v>7620</v>
      </c>
      <c r="B31" s="184" t="s">
        <v>98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ht="12" hidden="1" customHeight="1" x14ac:dyDescent="0.2">
      <c r="A32" s="29">
        <v>7630</v>
      </c>
      <c r="B32" s="184" t="s">
        <v>97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12" customHeight="1" x14ac:dyDescent="0.2">
      <c r="A33" s="29">
        <v>7640</v>
      </c>
      <c r="B33" s="184" t="s">
        <v>96</v>
      </c>
      <c r="C33" s="34">
        <v>0</v>
      </c>
      <c r="D33" s="34">
        <v>0</v>
      </c>
      <c r="E33" s="34">
        <v>0</v>
      </c>
      <c r="F33" s="34">
        <f t="shared" ref="F33" si="1">C33+D33+E33</f>
        <v>0</v>
      </c>
    </row>
    <row r="34" spans="1:6" s="44" customFormat="1" x14ac:dyDescent="0.2">
      <c r="A34" s="43">
        <v>8000</v>
      </c>
      <c r="B34" s="185" t="s">
        <v>94</v>
      </c>
    </row>
    <row r="35" spans="1:6" x14ac:dyDescent="0.2">
      <c r="C35" s="34"/>
      <c r="D35" s="34"/>
      <c r="E35" s="34"/>
      <c r="F35" s="34"/>
    </row>
    <row r="36" spans="1:6" x14ac:dyDescent="0.2">
      <c r="B36" s="192" t="str">
        <f>A1</f>
        <v>INSTITUTO GUANAJUATENSE PARA PERSONAS CON DISCAPACIDAD</v>
      </c>
      <c r="C36" s="194"/>
      <c r="D36" s="34"/>
      <c r="E36" s="34"/>
      <c r="F36" s="34"/>
    </row>
    <row r="37" spans="1:6" x14ac:dyDescent="0.2">
      <c r="B37" s="195" t="s">
        <v>664</v>
      </c>
      <c r="C37" s="197"/>
      <c r="D37" s="34"/>
      <c r="E37" s="34"/>
      <c r="F37" s="34"/>
    </row>
    <row r="38" spans="1:6" x14ac:dyDescent="0.2">
      <c r="B38" s="195" t="str">
        <f>A3</f>
        <v>Correspondiente del 1 de Enero al 31 de Marzo de 2024</v>
      </c>
      <c r="C38" s="197"/>
      <c r="D38" s="34"/>
      <c r="E38" s="34"/>
      <c r="F38" s="34"/>
    </row>
    <row r="39" spans="1:6" x14ac:dyDescent="0.2">
      <c r="B39" s="168"/>
      <c r="C39" s="169"/>
      <c r="D39" s="34"/>
      <c r="E39" s="34"/>
      <c r="F39" s="34"/>
    </row>
    <row r="40" spans="1:6" x14ac:dyDescent="0.2">
      <c r="B40" s="170" t="s">
        <v>486</v>
      </c>
      <c r="C40" s="177">
        <f>H1</f>
        <v>2024</v>
      </c>
      <c r="D40" s="34"/>
      <c r="E40" s="34"/>
      <c r="F40" s="34"/>
    </row>
    <row r="41" spans="1:6" x14ac:dyDescent="0.2">
      <c r="B41" s="171" t="s">
        <v>93</v>
      </c>
      <c r="C41" s="172">
        <v>74718507.790000007</v>
      </c>
      <c r="D41" s="34"/>
      <c r="E41" s="34"/>
      <c r="F41" s="34"/>
    </row>
    <row r="42" spans="1:6" x14ac:dyDescent="0.2">
      <c r="B42" s="171" t="s">
        <v>92</v>
      </c>
      <c r="C42" s="172">
        <v>-73206462.400000006</v>
      </c>
      <c r="D42" s="34"/>
      <c r="E42" s="34"/>
      <c r="F42" s="34"/>
    </row>
    <row r="43" spans="1:6" x14ac:dyDescent="0.2">
      <c r="B43" s="171" t="s">
        <v>91</v>
      </c>
      <c r="C43" s="172">
        <v>13438934.15</v>
      </c>
      <c r="D43" s="34"/>
      <c r="E43" s="34"/>
      <c r="F43" s="34"/>
    </row>
    <row r="44" spans="1:6" x14ac:dyDescent="0.2">
      <c r="B44" s="171" t="s">
        <v>90</v>
      </c>
      <c r="C44" s="172">
        <v>0</v>
      </c>
      <c r="D44" s="34"/>
      <c r="E44" s="34"/>
      <c r="F44" s="34"/>
    </row>
    <row r="45" spans="1:6" x14ac:dyDescent="0.2">
      <c r="B45" s="171" t="s">
        <v>89</v>
      </c>
      <c r="C45" s="172">
        <v>-14950979.539999999</v>
      </c>
      <c r="D45" s="34"/>
      <c r="E45" s="34"/>
      <c r="F45" s="34"/>
    </row>
    <row r="46" spans="1:6" x14ac:dyDescent="0.2">
      <c r="B46" s="173"/>
      <c r="C46" s="174"/>
      <c r="D46" s="34"/>
      <c r="E46" s="34"/>
      <c r="F46" s="34"/>
    </row>
    <row r="47" spans="1:6" x14ac:dyDescent="0.2">
      <c r="B47" s="192" t="str">
        <f>A1</f>
        <v>INSTITUTO GUANAJUATENSE PARA PERSONAS CON DISCAPACIDAD</v>
      </c>
      <c r="C47" s="194"/>
    </row>
    <row r="48" spans="1:6" x14ac:dyDescent="0.2">
      <c r="B48" s="195" t="s">
        <v>665</v>
      </c>
      <c r="C48" s="197"/>
    </row>
    <row r="49" spans="2:3" x14ac:dyDescent="0.2">
      <c r="B49" s="195" t="str">
        <f>A3</f>
        <v>Correspondiente del 1 de Enero al 31 de Marzo de 2024</v>
      </c>
      <c r="C49" s="197"/>
    </row>
    <row r="50" spans="2:3" x14ac:dyDescent="0.2">
      <c r="B50" s="168"/>
      <c r="C50" s="169"/>
    </row>
    <row r="51" spans="2:3" x14ac:dyDescent="0.2">
      <c r="B51" s="175" t="s">
        <v>486</v>
      </c>
      <c r="C51" s="177">
        <f>H1</f>
        <v>2024</v>
      </c>
    </row>
    <row r="52" spans="2:3" x14ac:dyDescent="0.2">
      <c r="B52" s="171" t="s">
        <v>88</v>
      </c>
      <c r="C52" s="176">
        <v>-74718507.790000007</v>
      </c>
    </row>
    <row r="53" spans="2:3" x14ac:dyDescent="0.2">
      <c r="B53" s="171" t="s">
        <v>87</v>
      </c>
      <c r="C53" s="176">
        <v>75898217.540000007</v>
      </c>
    </row>
    <row r="54" spans="2:3" x14ac:dyDescent="0.2">
      <c r="B54" s="171" t="s">
        <v>666</v>
      </c>
      <c r="C54" s="176">
        <v>-13438934.15</v>
      </c>
    </row>
    <row r="55" spans="2:3" x14ac:dyDescent="0.2">
      <c r="B55" s="171" t="s">
        <v>86</v>
      </c>
      <c r="C55" s="176">
        <v>40520.65</v>
      </c>
    </row>
    <row r="56" spans="2:3" x14ac:dyDescent="0.2">
      <c r="B56" s="171" t="s">
        <v>85</v>
      </c>
      <c r="C56" s="176">
        <v>0</v>
      </c>
    </row>
    <row r="57" spans="2:3" x14ac:dyDescent="0.2">
      <c r="B57" s="171" t="s">
        <v>84</v>
      </c>
      <c r="C57" s="176">
        <v>0</v>
      </c>
    </row>
    <row r="58" spans="2:3" x14ac:dyDescent="0.2">
      <c r="B58" s="171" t="s">
        <v>83</v>
      </c>
      <c r="C58" s="176">
        <v>12218703.75</v>
      </c>
    </row>
    <row r="60" spans="2:3" x14ac:dyDescent="0.2">
      <c r="B60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8:C38"/>
    <mergeCell ref="B47:C47"/>
    <mergeCell ref="B48:C48"/>
    <mergeCell ref="B49:C49"/>
    <mergeCell ref="A1:F1"/>
    <mergeCell ref="A2:F2"/>
    <mergeCell ref="A3:F3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13" t="s">
        <v>34</v>
      </c>
      <c r="B5" s="213"/>
      <c r="C5" s="213"/>
      <c r="D5" s="213"/>
      <c r="E5" s="213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14" t="s">
        <v>36</v>
      </c>
      <c r="C10" s="214"/>
      <c r="D10" s="214"/>
      <c r="E10" s="214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14" t="s">
        <v>38</v>
      </c>
      <c r="C12" s="214"/>
      <c r="D12" s="214"/>
      <c r="E12" s="214"/>
    </row>
    <row r="13" spans="1:8" s="117" customFormat="1" ht="26.1" customHeight="1" x14ac:dyDescent="0.2">
      <c r="A13" s="121" t="s">
        <v>594</v>
      </c>
      <c r="B13" s="214" t="s">
        <v>39</v>
      </c>
      <c r="C13" s="214"/>
      <c r="D13" s="214"/>
      <c r="E13" s="214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5" zoomScaleNormal="100" workbookViewId="0">
      <selection activeCell="B149" sqref="B149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87" t="s">
        <v>667</v>
      </c>
      <c r="B1" s="187"/>
      <c r="C1" s="187"/>
      <c r="D1" s="14" t="s">
        <v>604</v>
      </c>
      <c r="E1" s="25">
        <v>2024</v>
      </c>
    </row>
    <row r="2" spans="1:5" s="16" customFormat="1" ht="18.95" customHeight="1" x14ac:dyDescent="0.25">
      <c r="A2" s="187" t="s">
        <v>609</v>
      </c>
      <c r="B2" s="187"/>
      <c r="C2" s="187"/>
      <c r="D2" s="14" t="s">
        <v>605</v>
      </c>
      <c r="E2" s="25" t="s">
        <v>607</v>
      </c>
    </row>
    <row r="3" spans="1:5" s="16" customFormat="1" ht="18.95" customHeight="1" x14ac:dyDescent="0.25">
      <c r="A3" s="187" t="s">
        <v>668</v>
      </c>
      <c r="B3" s="187"/>
      <c r="C3" s="187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1782722.78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1782722.78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1782722.78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13168063.619999999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13168063.619999999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13168063.619999999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192.86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192.86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192.86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11534303.99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11375451.09</v>
      </c>
      <c r="D99" s="57">
        <f>C99/$C$98</f>
        <v>0.98622778625067253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9778556.7699999996</v>
      </c>
      <c r="D100" s="57">
        <f t="shared" ref="D100:D163" si="0">C100/$C$98</f>
        <v>0.84778039303262709</v>
      </c>
      <c r="E100" s="56"/>
    </row>
    <row r="101" spans="1:5" x14ac:dyDescent="0.2">
      <c r="A101" s="54">
        <v>5111</v>
      </c>
      <c r="B101" s="51" t="s">
        <v>360</v>
      </c>
      <c r="C101" s="55">
        <v>2459350.61</v>
      </c>
      <c r="D101" s="57">
        <f t="shared" si="0"/>
        <v>0.21322054734574408</v>
      </c>
      <c r="E101" s="56"/>
    </row>
    <row r="102" spans="1:5" x14ac:dyDescent="0.2">
      <c r="A102" s="54">
        <v>5112</v>
      </c>
      <c r="B102" s="51" t="s">
        <v>361</v>
      </c>
      <c r="C102" s="55">
        <v>771475.2</v>
      </c>
      <c r="D102" s="57">
        <f t="shared" si="0"/>
        <v>6.688528416355706E-2</v>
      </c>
      <c r="E102" s="56"/>
    </row>
    <row r="103" spans="1:5" x14ac:dyDescent="0.2">
      <c r="A103" s="54">
        <v>5113</v>
      </c>
      <c r="B103" s="51" t="s">
        <v>362</v>
      </c>
      <c r="C103" s="55">
        <v>1519182.75</v>
      </c>
      <c r="D103" s="57">
        <f t="shared" si="0"/>
        <v>0.13170996284796202</v>
      </c>
      <c r="E103" s="56"/>
    </row>
    <row r="104" spans="1:5" x14ac:dyDescent="0.2">
      <c r="A104" s="54">
        <v>5114</v>
      </c>
      <c r="B104" s="51" t="s">
        <v>363</v>
      </c>
      <c r="C104" s="55">
        <v>1208624.24</v>
      </c>
      <c r="D104" s="57">
        <f t="shared" si="0"/>
        <v>0.10478519042396073</v>
      </c>
      <c r="E104" s="56"/>
    </row>
    <row r="105" spans="1:5" x14ac:dyDescent="0.2">
      <c r="A105" s="54">
        <v>5115</v>
      </c>
      <c r="B105" s="51" t="s">
        <v>364</v>
      </c>
      <c r="C105" s="55">
        <v>3819923.97</v>
      </c>
      <c r="D105" s="57">
        <f t="shared" si="0"/>
        <v>0.3311794082514033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327892.91000000003</v>
      </c>
      <c r="D107" s="57">
        <f t="shared" si="0"/>
        <v>2.8427628601108167E-2</v>
      </c>
      <c r="E107" s="56"/>
    </row>
    <row r="108" spans="1:5" x14ac:dyDescent="0.2">
      <c r="A108" s="54">
        <v>5121</v>
      </c>
      <c r="B108" s="51" t="s">
        <v>367</v>
      </c>
      <c r="C108" s="55">
        <v>413.41</v>
      </c>
      <c r="D108" s="57">
        <f t="shared" si="0"/>
        <v>3.5841781208334531E-5</v>
      </c>
      <c r="E108" s="56"/>
    </row>
    <row r="109" spans="1:5" x14ac:dyDescent="0.2">
      <c r="A109" s="54">
        <v>5122</v>
      </c>
      <c r="B109" s="51" t="s">
        <v>368</v>
      </c>
      <c r="C109" s="55">
        <v>76078.009999999995</v>
      </c>
      <c r="D109" s="57">
        <f t="shared" si="0"/>
        <v>6.5958041391971315E-3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97344.58</v>
      </c>
      <c r="D111" s="57">
        <f t="shared" si="0"/>
        <v>8.4395712202830538E-3</v>
      </c>
      <c r="E111" s="56"/>
    </row>
    <row r="112" spans="1:5" x14ac:dyDescent="0.2">
      <c r="A112" s="54">
        <v>5125</v>
      </c>
      <c r="B112" s="51" t="s">
        <v>371</v>
      </c>
      <c r="C112" s="55">
        <v>57384.23</v>
      </c>
      <c r="D112" s="57">
        <f t="shared" si="0"/>
        <v>4.97509256299738E-3</v>
      </c>
      <c r="E112" s="56"/>
    </row>
    <row r="113" spans="1:5" x14ac:dyDescent="0.2">
      <c r="A113" s="54">
        <v>5126</v>
      </c>
      <c r="B113" s="51" t="s">
        <v>372</v>
      </c>
      <c r="C113" s="55">
        <v>92892.66</v>
      </c>
      <c r="D113" s="57">
        <f t="shared" si="0"/>
        <v>8.0535990798002201E-3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3780.02</v>
      </c>
      <c r="D116" s="57">
        <f t="shared" si="0"/>
        <v>3.2771981762204274E-4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1269001.4100000001</v>
      </c>
      <c r="D117" s="57">
        <f t="shared" si="0"/>
        <v>0.11001976461693724</v>
      </c>
      <c r="E117" s="56"/>
    </row>
    <row r="118" spans="1:5" x14ac:dyDescent="0.2">
      <c r="A118" s="54">
        <v>5131</v>
      </c>
      <c r="B118" s="51" t="s">
        <v>377</v>
      </c>
      <c r="C118" s="55">
        <v>288749.73</v>
      </c>
      <c r="D118" s="57">
        <f t="shared" si="0"/>
        <v>2.503399687144885E-2</v>
      </c>
      <c r="E118" s="56"/>
    </row>
    <row r="119" spans="1:5" x14ac:dyDescent="0.2">
      <c r="A119" s="54">
        <v>5132</v>
      </c>
      <c r="B119" s="51" t="s">
        <v>378</v>
      </c>
      <c r="C119" s="55">
        <v>219753.09</v>
      </c>
      <c r="D119" s="57">
        <f t="shared" si="0"/>
        <v>1.9052132680959451E-2</v>
      </c>
      <c r="E119" s="56"/>
    </row>
    <row r="120" spans="1:5" x14ac:dyDescent="0.2">
      <c r="A120" s="54">
        <v>5133</v>
      </c>
      <c r="B120" s="51" t="s">
        <v>379</v>
      </c>
      <c r="C120" s="55">
        <v>295964.49</v>
      </c>
      <c r="D120" s="57">
        <f t="shared" si="0"/>
        <v>2.5659501453802067E-2</v>
      </c>
      <c r="E120" s="56"/>
    </row>
    <row r="121" spans="1:5" x14ac:dyDescent="0.2">
      <c r="A121" s="54">
        <v>5134</v>
      </c>
      <c r="B121" s="51" t="s">
        <v>380</v>
      </c>
      <c r="C121" s="55">
        <v>8984.68</v>
      </c>
      <c r="D121" s="57">
        <f t="shared" si="0"/>
        <v>7.7895293966497936E-4</v>
      </c>
      <c r="E121" s="56"/>
    </row>
    <row r="122" spans="1:5" x14ac:dyDescent="0.2">
      <c r="A122" s="54">
        <v>5135</v>
      </c>
      <c r="B122" s="51" t="s">
        <v>381</v>
      </c>
      <c r="C122" s="55">
        <v>226480.88</v>
      </c>
      <c r="D122" s="57">
        <f t="shared" si="0"/>
        <v>1.9635417984158746E-2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21699.47</v>
      </c>
      <c r="D124" s="57">
        <f t="shared" si="0"/>
        <v>1.8812986044769574E-3</v>
      </c>
      <c r="E124" s="56"/>
    </row>
    <row r="125" spans="1:5" x14ac:dyDescent="0.2">
      <c r="A125" s="54">
        <v>5138</v>
      </c>
      <c r="B125" s="51" t="s">
        <v>384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385</v>
      </c>
      <c r="C126" s="55">
        <v>207369.07</v>
      </c>
      <c r="D126" s="57">
        <f t="shared" si="0"/>
        <v>1.7978464082426183E-2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158852.66</v>
      </c>
      <c r="D127" s="57">
        <f t="shared" si="0"/>
        <v>1.3772192941830035E-2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158852.66</v>
      </c>
      <c r="D142" s="57">
        <f t="shared" si="0"/>
        <v>1.3772192941830035E-2</v>
      </c>
      <c r="E142" s="56"/>
    </row>
    <row r="143" spans="1:5" x14ac:dyDescent="0.2">
      <c r="A143" s="54">
        <v>5251</v>
      </c>
      <c r="B143" s="51" t="s">
        <v>399</v>
      </c>
      <c r="C143" s="55">
        <v>95282.6</v>
      </c>
      <c r="D143" s="57">
        <f t="shared" si="0"/>
        <v>8.2608018726234387E-3</v>
      </c>
      <c r="E143" s="56"/>
    </row>
    <row r="144" spans="1:5" x14ac:dyDescent="0.2">
      <c r="A144" s="54">
        <v>5252</v>
      </c>
      <c r="B144" s="51" t="s">
        <v>400</v>
      </c>
      <c r="C144" s="55">
        <v>63570.06</v>
      </c>
      <c r="D144" s="57">
        <f t="shared" si="0"/>
        <v>5.5113910692065953E-3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0.24</v>
      </c>
      <c r="D185" s="57">
        <f t="shared" si="1"/>
        <v>2.08074973754875E-8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0.24</v>
      </c>
      <c r="D204" s="57">
        <f t="shared" si="1"/>
        <v>2.08074973754875E-8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0.24</v>
      </c>
      <c r="D213" s="57">
        <f t="shared" si="1"/>
        <v>2.08074973754875E-8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24" zoomScale="106" zoomScaleNormal="106" workbookViewId="0">
      <selection activeCell="C162" sqref="C162"/>
    </sheetView>
  </sheetViews>
  <sheetFormatPr baseColWidth="10" defaultColWidth="9.140625" defaultRowHeight="11.25" x14ac:dyDescent="0.2"/>
  <cols>
    <col min="1" max="1" width="10" style="20" customWidth="1"/>
    <col min="2" max="2" width="55.5703125" style="20" customWidth="1"/>
    <col min="3" max="8" width="12.7109375" style="20" customWidth="1"/>
    <col min="9" max="9" width="12.140625" style="20" customWidth="1"/>
    <col min="10" max="16384" width="9.140625" style="20"/>
  </cols>
  <sheetData>
    <row r="1" spans="1:8" s="16" customFormat="1" ht="18.95" customHeight="1" x14ac:dyDescent="0.25">
      <c r="A1" s="189" t="s">
        <v>667</v>
      </c>
      <c r="B1" s="190"/>
      <c r="C1" s="190"/>
      <c r="D1" s="190"/>
      <c r="E1" s="190"/>
      <c r="F1" s="190"/>
      <c r="G1" s="14" t="s">
        <v>604</v>
      </c>
      <c r="H1" s="25">
        <v>2024</v>
      </c>
    </row>
    <row r="2" spans="1:8" s="16" customFormat="1" ht="18.95" customHeight="1" x14ac:dyDescent="0.25">
      <c r="A2" s="189" t="s">
        <v>608</v>
      </c>
      <c r="B2" s="190"/>
      <c r="C2" s="190"/>
      <c r="D2" s="190"/>
      <c r="E2" s="190"/>
      <c r="F2" s="190"/>
      <c r="G2" s="14" t="s">
        <v>605</v>
      </c>
      <c r="H2" s="25" t="s">
        <v>607</v>
      </c>
    </row>
    <row r="3" spans="1:8" s="16" customFormat="1" ht="18.95" customHeight="1" x14ac:dyDescent="0.25">
      <c r="A3" s="189" t="s">
        <v>668</v>
      </c>
      <c r="B3" s="190"/>
      <c r="C3" s="190"/>
      <c r="D3" s="190"/>
      <c r="E3" s="190"/>
      <c r="F3" s="190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0</v>
      </c>
      <c r="D15" s="24">
        <v>0</v>
      </c>
      <c r="E15" s="24">
        <v>0</v>
      </c>
      <c r="F15" s="24">
        <v>0</v>
      </c>
      <c r="G15" s="24">
        <v>10071052.01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55000</v>
      </c>
      <c r="D21" s="24">
        <v>55000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84158786.950000003</v>
      </c>
      <c r="D54" s="24">
        <f>SUM(D55:D61)</f>
        <v>0</v>
      </c>
      <c r="E54" s="24">
        <f>SUM(E55:E61)</f>
        <v>22160448.02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79733279.819999993</v>
      </c>
      <c r="D57" s="24">
        <v>0</v>
      </c>
      <c r="E57" s="24">
        <v>22160448.02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1014589.18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3410917.95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122191234.93000001</v>
      </c>
      <c r="D62" s="24">
        <f t="shared" ref="D62:E62" si="0">SUM(D63:D70)</f>
        <v>0</v>
      </c>
      <c r="E62" s="24">
        <f t="shared" si="0"/>
        <v>89986645.559999987</v>
      </c>
    </row>
    <row r="63" spans="1:9" x14ac:dyDescent="0.2">
      <c r="A63" s="22">
        <v>1241</v>
      </c>
      <c r="B63" s="20" t="s">
        <v>236</v>
      </c>
      <c r="C63" s="24">
        <v>5103145.51</v>
      </c>
      <c r="D63" s="24">
        <v>0</v>
      </c>
      <c r="E63" s="24">
        <v>4112275.27</v>
      </c>
    </row>
    <row r="64" spans="1:9" x14ac:dyDescent="0.2">
      <c r="A64" s="22">
        <v>1242</v>
      </c>
      <c r="B64" s="20" t="s">
        <v>237</v>
      </c>
      <c r="C64" s="24">
        <v>1944305.03</v>
      </c>
      <c r="D64" s="24">
        <v>0</v>
      </c>
      <c r="E64" s="24">
        <v>1146843.96</v>
      </c>
    </row>
    <row r="65" spans="1:9" x14ac:dyDescent="0.2">
      <c r="A65" s="22">
        <v>1243</v>
      </c>
      <c r="B65" s="20" t="s">
        <v>238</v>
      </c>
      <c r="C65" s="24">
        <v>56098269.850000001</v>
      </c>
      <c r="D65" s="24">
        <v>0</v>
      </c>
      <c r="E65" s="24">
        <v>28392182.079999998</v>
      </c>
    </row>
    <row r="66" spans="1:9" x14ac:dyDescent="0.2">
      <c r="A66" s="22">
        <v>1244</v>
      </c>
      <c r="B66" s="20" t="s">
        <v>239</v>
      </c>
      <c r="C66" s="24">
        <v>58052034.009999998</v>
      </c>
      <c r="D66" s="24">
        <v>0</v>
      </c>
      <c r="E66" s="24">
        <v>55790784.009999998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241</v>
      </c>
      <c r="C68" s="24">
        <v>993480.53</v>
      </c>
      <c r="D68" s="24">
        <v>0</v>
      </c>
      <c r="E68" s="24">
        <v>544560.24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2671.86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2671.86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855977.8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855977.8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ht="22.5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182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8085830.9199999999</v>
      </c>
      <c r="D110" s="24">
        <f>SUM(D111:D119)</f>
        <v>8085830.9199999999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1.37</v>
      </c>
      <c r="D117" s="24">
        <f t="shared" si="1"/>
        <v>1.37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8085829.5499999998</v>
      </c>
      <c r="D119" s="24">
        <f t="shared" si="1"/>
        <v>8085829.5499999998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ignoredErrors>
    <ignoredError sqref="D1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91" t="s">
        <v>667</v>
      </c>
      <c r="B1" s="191"/>
      <c r="C1" s="191"/>
      <c r="D1" s="27" t="s">
        <v>604</v>
      </c>
      <c r="E1" s="28">
        <v>2024</v>
      </c>
    </row>
    <row r="2" spans="1:5" ht="18.95" customHeight="1" x14ac:dyDescent="0.2">
      <c r="A2" s="191" t="s">
        <v>610</v>
      </c>
      <c r="B2" s="191"/>
      <c r="C2" s="191"/>
      <c r="D2" s="27" t="s">
        <v>605</v>
      </c>
      <c r="E2" s="28" t="s">
        <v>607</v>
      </c>
    </row>
    <row r="3" spans="1:5" ht="18.95" customHeight="1" x14ac:dyDescent="0.2">
      <c r="A3" s="191" t="s">
        <v>668</v>
      </c>
      <c r="B3" s="191"/>
      <c r="C3" s="191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167726022.56999999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3416675.27</v>
      </c>
    </row>
    <row r="15" spans="1:5" x14ac:dyDescent="0.2">
      <c r="A15" s="33">
        <v>3220</v>
      </c>
      <c r="B15" s="29" t="s">
        <v>468</v>
      </c>
      <c r="C15" s="34">
        <v>-56531978.450000003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0"/>
  <sheetViews>
    <sheetView topLeftCell="A7" workbookViewId="0">
      <selection activeCell="B131" sqref="B13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91" t="s">
        <v>667</v>
      </c>
      <c r="B1" s="191"/>
      <c r="C1" s="191"/>
      <c r="D1" s="27" t="s">
        <v>604</v>
      </c>
      <c r="E1" s="28">
        <v>2024</v>
      </c>
    </row>
    <row r="2" spans="1:5" s="35" customFormat="1" ht="18.95" customHeight="1" x14ac:dyDescent="0.25">
      <c r="A2" s="191" t="s">
        <v>611</v>
      </c>
      <c r="B2" s="191"/>
      <c r="C2" s="191"/>
      <c r="D2" s="27" t="s">
        <v>605</v>
      </c>
      <c r="E2" s="28" t="s">
        <v>607</v>
      </c>
    </row>
    <row r="3" spans="1:5" s="35" customFormat="1" ht="18.95" customHeight="1" x14ac:dyDescent="0.25">
      <c r="A3" s="191" t="s">
        <v>668</v>
      </c>
      <c r="B3" s="191"/>
      <c r="C3" s="191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27582644.210000001</v>
      </c>
      <c r="D9" s="34">
        <v>24795178.690000001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27582644.210000001</v>
      </c>
      <c r="D15" s="133">
        <f>SUM(D8:D14)</f>
        <v>24795178.690000001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684400</v>
      </c>
      <c r="D28" s="133">
        <f>SUM(D29:D36)</f>
        <v>684400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684400</v>
      </c>
      <c r="D31" s="130">
        <v>684400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0</v>
      </c>
      <c r="D34" s="130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684400</v>
      </c>
      <c r="D38" s="133">
        <f>D20+D28+D37</f>
        <v>684400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3416675.27</v>
      </c>
      <c r="D42" s="133">
        <v>-7072620.0599999996</v>
      </c>
    </row>
    <row r="43" spans="1:5" x14ac:dyDescent="0.2">
      <c r="A43" s="129"/>
      <c r="B43" s="134" t="s">
        <v>616</v>
      </c>
      <c r="C43" s="133">
        <f>C46+C58+C86+C89+C44</f>
        <v>0.24</v>
      </c>
      <c r="D43" s="133">
        <f>D46+D58+D86+D89+D44</f>
        <v>15182812.100000001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0.24</v>
      </c>
      <c r="D58" s="133">
        <f>D59+D68+D71+D77</f>
        <v>15182812.100000001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15182812.100000001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3986664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10426744.720000001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769403.38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0.24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0.24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0</v>
      </c>
      <c r="D89" s="133">
        <f>SUM(D90:D94)</f>
        <v>0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0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0</v>
      </c>
    </row>
    <row r="92" spans="1:4" x14ac:dyDescent="0.2">
      <c r="A92" s="129">
        <v>2112</v>
      </c>
      <c r="B92" s="128" t="s">
        <v>632</v>
      </c>
      <c r="C92" s="130">
        <v>0</v>
      </c>
      <c r="D92" s="130">
        <v>0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4673768.17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4673768.17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4673768.17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192.86</v>
      </c>
      <c r="D104" s="153">
        <f>+D105+D107</f>
        <v>0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192.86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192.86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0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3416482.6500000004</v>
      </c>
      <c r="D117" s="133">
        <f>D42+D43+D95-D101-D104</f>
        <v>12783960.210000001</v>
      </c>
    </row>
    <row r="120" spans="1:4" x14ac:dyDescent="0.2">
      <c r="A120" s="12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" right="0.7" top="0.75" bottom="0.75" header="0.3" footer="0.3"/>
  <pageSetup orientation="portrait" r:id="rId1"/>
  <ignoredErrors>
    <ignoredError sqref="C28:D28 C15:D1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2024-04-22T18:00:40Z</cp:lastPrinted>
  <dcterms:created xsi:type="dcterms:W3CDTF">2012-12-11T20:36:24Z</dcterms:created>
  <dcterms:modified xsi:type="dcterms:W3CDTF">2024-04-24T16:12:10Z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