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EAI!$B$2:$I$45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9" i="4" l="1"/>
  <c r="F29" i="4"/>
  <c r="F23" i="4" l="1"/>
  <c r="I23" i="4" l="1"/>
  <c r="G32" i="4"/>
  <c r="H32" i="4"/>
  <c r="E32" i="4"/>
  <c r="H22" i="4"/>
  <c r="G22" i="4"/>
  <c r="E22" i="4"/>
  <c r="D32" i="4"/>
  <c r="D22" i="4"/>
  <c r="I39" i="4" l="1"/>
  <c r="F39" i="4"/>
  <c r="I38" i="4"/>
  <c r="H38" i="4"/>
  <c r="H40" i="4" s="1"/>
  <c r="G38" i="4"/>
  <c r="G40" i="4" s="1"/>
  <c r="F38" i="4"/>
  <c r="E38" i="4"/>
  <c r="E40" i="4" s="1"/>
  <c r="D38" i="4"/>
  <c r="D40" i="4" s="1"/>
  <c r="I36" i="4"/>
  <c r="F36" i="4"/>
  <c r="I35" i="4"/>
  <c r="F35" i="4"/>
  <c r="I34" i="4"/>
  <c r="F34" i="4"/>
  <c r="I33" i="4"/>
  <c r="F33" i="4"/>
  <c r="I30" i="4"/>
  <c r="F30" i="4"/>
  <c r="I28" i="4"/>
  <c r="F28" i="4"/>
  <c r="I27" i="4"/>
  <c r="F27" i="4"/>
  <c r="I26" i="4"/>
  <c r="F26" i="4"/>
  <c r="I25" i="4"/>
  <c r="F25" i="4"/>
  <c r="I24" i="4"/>
  <c r="F24" i="4"/>
  <c r="H17" i="4"/>
  <c r="G17" i="4"/>
  <c r="E17" i="4"/>
  <c r="D17" i="4"/>
  <c r="I15" i="4"/>
  <c r="F15" i="4"/>
  <c r="I14" i="4"/>
  <c r="F14" i="4"/>
  <c r="I13" i="4"/>
  <c r="F13" i="4"/>
  <c r="I12" i="4"/>
  <c r="F12" i="4"/>
  <c r="I11" i="4"/>
  <c r="F11" i="4"/>
  <c r="I10" i="4"/>
  <c r="F10" i="4"/>
  <c r="I9" i="4"/>
  <c r="F9" i="4"/>
  <c r="I8" i="4"/>
  <c r="F8" i="4"/>
  <c r="I7" i="4"/>
  <c r="F7" i="4"/>
  <c r="I6" i="4"/>
  <c r="F6" i="4"/>
  <c r="I32" i="4" l="1"/>
  <c r="F32" i="4"/>
  <c r="I17" i="4"/>
  <c r="F17" i="4"/>
  <c r="F22" i="4"/>
  <c r="I22" i="4"/>
  <c r="I40" i="4" s="1"/>
  <c r="F40" i="4" l="1"/>
</calcChain>
</file>

<file path=xl/sharedStrings.xml><?xml version="1.0" encoding="utf-8"?>
<sst xmlns="http://schemas.openxmlformats.org/spreadsheetml/2006/main" count="103" uniqueCount="55">
  <si>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</si>
  <si>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</si>
  <si>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</si>
  <si>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</si>
  <si>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</si>
  <si>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</si>
  <si>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</si>
  <si>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</si>
  <si>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</si>
  <si>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</si>
  <si>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</si>
  <si>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</si>
  <si>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</si>
  <si>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</si>
  <si>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</si>
  <si>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</si>
  <si>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</si>
  <si>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</si>
  <si>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</si>
  <si>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</si>
  <si>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</si>
  <si>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</si>
  <si>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</si>
  <si>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</si>
  <si>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</si>
  <si>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</si>
  <si>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</si>
  <si>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</si>
  <si>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</si>
  <si>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</si>
  <si>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</si>
  <si>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</si>
  <si>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</si>
  <si>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</si>
  <si>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</si>
  <si>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</si>
  <si>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</si>
  <si>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</si>
  <si>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</si>
  <si>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</si>
  <si>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</si>
  <si>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</si>
  <si>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</si>
  <si>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</si>
  <si>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</si>
  <si>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</si>
  <si>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</si>
  <si>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</si>
  <si>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</si>
  <si>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</si>
  <si>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INSTITUTO GUANAJUATENSE PARA PERSONAS CON DISCAPACIDAD
Estado Analítico de Ingresos
Del 1 de Enero al 30 de Septiembre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</si>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</sst>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4" fontId="8" fillId="0" borderId="7" xfId="8" applyNumberFormat="1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8" fillId="0" borderId="1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 applyProtection="1">
      <alignment horizontal="left"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9"/>
  <sheetViews>
    <sheetView showGridLines="0" tabSelected="1" topLeftCell="A16" zoomScaleNormal="100" workbookViewId="0">
      <selection activeCell="E29" sqref="E29"/>
    </sheetView>
  </sheetViews>
  <sheetFormatPr baseColWidth="10" defaultColWidth="12" defaultRowHeight="11.25" x14ac:dyDescent="0.2"/>
  <cols>
    <col min="1" max="1" width="12" style="2"/>
    <col min="2" max="2" width="1.83203125" style="2" customWidth="1"/>
    <col min="3" max="3" width="62.5" style="2" customWidth="1"/>
    <col min="4" max="4" width="17.83203125" style="2" customWidth="1"/>
    <col min="5" max="5" width="19.83203125" style="2" customWidth="1"/>
    <col min="6" max="7" width="17.83203125" style="2" customWidth="1"/>
    <col min="8" max="8" width="18.83203125" style="2" customWidth="1"/>
    <col min="9" max="9" width="17.83203125" style="2" customWidth="1"/>
    <col min="10" max="16384" width="12" style="2"/>
  </cols>
  <sheetData>
    <row r="2" spans="2:10" s="3" customFormat="1" ht="39.950000000000003" customHeight="1" x14ac:dyDescent="0.2">
      <c r="B2" s="48" t="s">
        <v>50</v>
      </c>
      <c r="C2" s="49"/>
      <c r="D2" s="49"/>
      <c r="E2" s="49"/>
      <c r="F2" s="49"/>
      <c r="G2" s="49"/>
      <c r="H2" s="49"/>
      <c r="I2" s="50"/>
    </row>
    <row r="3" spans="2:10" s="3" customFormat="1" x14ac:dyDescent="0.2">
      <c r="B3" s="51" t="s">
        <v>14</v>
      </c>
      <c r="C3" s="52"/>
      <c r="D3" s="49" t="s">
        <v>22</v>
      </c>
      <c r="E3" s="49"/>
      <c r="F3" s="49"/>
      <c r="G3" s="49"/>
      <c r="H3" s="49"/>
      <c r="I3" s="57" t="s">
        <v>19</v>
      </c>
    </row>
    <row r="4" spans="2:10" s="1" customFormat="1" ht="24.95" customHeight="1" x14ac:dyDescent="0.2">
      <c r="B4" s="53"/>
      <c r="C4" s="54"/>
      <c r="D4" s="4" t="s">
        <v>15</v>
      </c>
      <c r="E4" s="5" t="s">
        <v>20</v>
      </c>
      <c r="F4" s="5" t="s">
        <v>16</v>
      </c>
      <c r="G4" s="5" t="s">
        <v>17</v>
      </c>
      <c r="H4" s="6" t="s">
        <v>18</v>
      </c>
      <c r="I4" s="58"/>
    </row>
    <row r="5" spans="2:10" s="1" customFormat="1" x14ac:dyDescent="0.2">
      <c r="B5" s="55"/>
      <c r="C5" s="56"/>
      <c r="D5" s="7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</row>
    <row r="6" spans="2:10" x14ac:dyDescent="0.2">
      <c r="B6" s="28"/>
      <c r="C6" s="37" t="s">
        <v>0</v>
      </c>
      <c r="D6" s="19">
        <v>0</v>
      </c>
      <c r="E6" s="19">
        <v>0</v>
      </c>
      <c r="F6" s="19">
        <f>D6+E6</f>
        <v>0</v>
      </c>
      <c r="G6" s="19">
        <v>0</v>
      </c>
      <c r="H6" s="19">
        <v>0</v>
      </c>
      <c r="I6" s="19">
        <f>H6-D6</f>
        <v>0</v>
      </c>
      <c r="J6" s="39" t="s">
        <v>37</v>
      </c>
    </row>
    <row r="7" spans="2:10" x14ac:dyDescent="0.2">
      <c r="B7" s="29"/>
      <c r="C7" s="38" t="s">
        <v>1</v>
      </c>
      <c r="D7" s="20">
        <v>0</v>
      </c>
      <c r="E7" s="20">
        <v>0</v>
      </c>
      <c r="F7" s="20">
        <f t="shared" ref="F7:F10" si="0">D7+E7</f>
        <v>0</v>
      </c>
      <c r="G7" s="20">
        <v>0</v>
      </c>
      <c r="H7" s="20">
        <v>0</v>
      </c>
      <c r="I7" s="20">
        <f t="shared" ref="I7:I10" si="1">H7-D7</f>
        <v>0</v>
      </c>
      <c r="J7" s="39" t="s">
        <v>47</v>
      </c>
    </row>
    <row r="8" spans="2:10" x14ac:dyDescent="0.2">
      <c r="B8" s="28"/>
      <c r="C8" s="37" t="s">
        <v>2</v>
      </c>
      <c r="D8" s="20">
        <v>0</v>
      </c>
      <c r="E8" s="20">
        <v>0</v>
      </c>
      <c r="F8" s="20">
        <f t="shared" si="0"/>
        <v>0</v>
      </c>
      <c r="G8" s="20">
        <v>0</v>
      </c>
      <c r="H8" s="20">
        <v>0</v>
      </c>
      <c r="I8" s="20">
        <f t="shared" si="1"/>
        <v>0</v>
      </c>
      <c r="J8" s="39" t="s">
        <v>38</v>
      </c>
    </row>
    <row r="9" spans="2:10" x14ac:dyDescent="0.2">
      <c r="B9" s="28"/>
      <c r="C9" s="37" t="s">
        <v>3</v>
      </c>
      <c r="D9" s="20">
        <v>0</v>
      </c>
      <c r="E9" s="20">
        <v>0</v>
      </c>
      <c r="F9" s="20">
        <f t="shared" si="0"/>
        <v>0</v>
      </c>
      <c r="G9" s="20">
        <v>0</v>
      </c>
      <c r="H9" s="20">
        <v>0</v>
      </c>
      <c r="I9" s="20">
        <f t="shared" si="1"/>
        <v>0</v>
      </c>
      <c r="J9" s="39" t="s">
        <v>39</v>
      </c>
    </row>
    <row r="10" spans="2:10" x14ac:dyDescent="0.2">
      <c r="B10" s="28"/>
      <c r="C10" s="37" t="s">
        <v>4</v>
      </c>
      <c r="D10" s="20">
        <v>0</v>
      </c>
      <c r="E10" s="20">
        <v>0</v>
      </c>
      <c r="F10" s="20">
        <f t="shared" si="0"/>
        <v>0</v>
      </c>
      <c r="G10" s="20">
        <v>0</v>
      </c>
      <c r="H10" s="20">
        <v>0</v>
      </c>
      <c r="I10" s="20">
        <f t="shared" si="1"/>
        <v>0</v>
      </c>
      <c r="J10" s="39" t="s">
        <v>40</v>
      </c>
    </row>
    <row r="11" spans="2:10" x14ac:dyDescent="0.2">
      <c r="B11" s="29"/>
      <c r="C11" s="38" t="s">
        <v>5</v>
      </c>
      <c r="D11" s="20">
        <v>0</v>
      </c>
      <c r="E11" s="20">
        <v>0</v>
      </c>
      <c r="F11" s="20">
        <f t="shared" ref="F11:F14" si="2">D11+E11</f>
        <v>0</v>
      </c>
      <c r="G11" s="20">
        <v>0</v>
      </c>
      <c r="H11" s="20">
        <v>0</v>
      </c>
      <c r="I11" s="20">
        <f t="shared" ref="I11:I14" si="3">H11-D11</f>
        <v>0</v>
      </c>
      <c r="J11" s="39" t="s">
        <v>41</v>
      </c>
    </row>
    <row r="12" spans="2:10" x14ac:dyDescent="0.2">
      <c r="B12" s="34"/>
      <c r="C12" s="37" t="s">
        <v>24</v>
      </c>
      <c r="D12" s="20">
        <v>7058424</v>
      </c>
      <c r="E12" s="20">
        <v>5541575.8899999997</v>
      </c>
      <c r="F12" s="20">
        <f t="shared" si="2"/>
        <v>12599999.890000001</v>
      </c>
      <c r="G12" s="20">
        <v>6435138.4000000004</v>
      </c>
      <c r="H12" s="20">
        <v>6300673.4000000004</v>
      </c>
      <c r="I12" s="20">
        <f t="shared" si="3"/>
        <v>-757750.59999999963</v>
      </c>
      <c r="J12" s="39" t="s">
        <v>42</v>
      </c>
    </row>
    <row r="13" spans="2:10" ht="22.5" x14ac:dyDescent="0.2">
      <c r="B13" s="34"/>
      <c r="C13" s="37" t="s">
        <v>25</v>
      </c>
      <c r="D13" s="20">
        <v>20046795</v>
      </c>
      <c r="E13" s="20">
        <v>-1943330</v>
      </c>
      <c r="F13" s="20">
        <f t="shared" si="2"/>
        <v>18103465</v>
      </c>
      <c r="G13" s="20">
        <v>18103465</v>
      </c>
      <c r="H13" s="20">
        <v>0</v>
      </c>
      <c r="I13" s="20">
        <f t="shared" si="3"/>
        <v>-20046795</v>
      </c>
      <c r="J13" s="39" t="s">
        <v>43</v>
      </c>
    </row>
    <row r="14" spans="2:10" ht="22.5" x14ac:dyDescent="0.2">
      <c r="B14" s="34"/>
      <c r="C14" s="37" t="s">
        <v>26</v>
      </c>
      <c r="D14" s="20">
        <v>66779138.899999999</v>
      </c>
      <c r="E14" s="20">
        <v>7576310.4500000002</v>
      </c>
      <c r="F14" s="20">
        <f t="shared" si="2"/>
        <v>74355449.349999994</v>
      </c>
      <c r="G14" s="20">
        <v>57911241.75</v>
      </c>
      <c r="H14" s="20">
        <v>57911241.75</v>
      </c>
      <c r="I14" s="20">
        <f t="shared" si="3"/>
        <v>-8867897.1499999985</v>
      </c>
      <c r="J14" s="39" t="s">
        <v>44</v>
      </c>
    </row>
    <row r="15" spans="2:10" x14ac:dyDescent="0.2">
      <c r="B15" s="28"/>
      <c r="C15" s="37" t="s">
        <v>6</v>
      </c>
      <c r="D15" s="20">
        <v>0</v>
      </c>
      <c r="E15" s="20">
        <v>0</v>
      </c>
      <c r="F15" s="20">
        <f t="shared" ref="F15" si="4">D15+E15</f>
        <v>0</v>
      </c>
      <c r="G15" s="20">
        <v>0</v>
      </c>
      <c r="H15" s="20">
        <v>0</v>
      </c>
      <c r="I15" s="20">
        <f t="shared" ref="I15" si="5">H15-D15</f>
        <v>0</v>
      </c>
      <c r="J15" s="39" t="s">
        <v>45</v>
      </c>
    </row>
    <row r="16" spans="2:10" x14ac:dyDescent="0.2">
      <c r="B16" s="28"/>
      <c r="D16" s="11"/>
      <c r="E16" s="11"/>
      <c r="F16" s="11"/>
      <c r="G16" s="11"/>
      <c r="H16" s="11"/>
      <c r="I16" s="11"/>
      <c r="J16" s="39" t="s">
        <v>46</v>
      </c>
    </row>
    <row r="17" spans="2:10" x14ac:dyDescent="0.2">
      <c r="B17" s="9"/>
      <c r="C17" s="10" t="s">
        <v>13</v>
      </c>
      <c r="D17" s="41">
        <f>SUM(D6:D15)</f>
        <v>93884357.900000006</v>
      </c>
      <c r="E17" s="41">
        <f t="shared" ref="E17:I17" si="6">SUM(E6:E15)</f>
        <v>11174556.34</v>
      </c>
      <c r="F17" s="41">
        <f t="shared" si="6"/>
        <v>105058914.23999999</v>
      </c>
      <c r="G17" s="41">
        <f t="shared" si="6"/>
        <v>82449845.150000006</v>
      </c>
      <c r="H17" s="31">
        <f t="shared" si="6"/>
        <v>64211915.149999999</v>
      </c>
      <c r="I17" s="21">
        <f t="shared" si="6"/>
        <v>-29672442.75</v>
      </c>
      <c r="J17" s="39" t="s">
        <v>46</v>
      </c>
    </row>
    <row r="18" spans="2:10" x14ac:dyDescent="0.2">
      <c r="B18" s="30"/>
      <c r="C18" s="25"/>
      <c r="D18" s="42"/>
      <c r="E18" s="42"/>
      <c r="F18" s="43"/>
      <c r="G18" s="26" t="s">
        <v>21</v>
      </c>
      <c r="H18" s="31"/>
      <c r="I18" s="44"/>
      <c r="J18" s="39" t="s">
        <v>46</v>
      </c>
    </row>
    <row r="19" spans="2:10" x14ac:dyDescent="0.2">
      <c r="B19" s="59" t="s">
        <v>23</v>
      </c>
      <c r="C19" s="60"/>
      <c r="D19" s="49" t="s">
        <v>22</v>
      </c>
      <c r="E19" s="49"/>
      <c r="F19" s="49"/>
      <c r="G19" s="49"/>
      <c r="H19" s="49"/>
      <c r="I19" s="57" t="s">
        <v>19</v>
      </c>
      <c r="J19" s="39" t="s">
        <v>46</v>
      </c>
    </row>
    <row r="20" spans="2:10" ht="22.5" x14ac:dyDescent="0.2">
      <c r="B20" s="61"/>
      <c r="C20" s="62"/>
      <c r="D20" s="4" t="s">
        <v>15</v>
      </c>
      <c r="E20" s="5" t="s">
        <v>20</v>
      </c>
      <c r="F20" s="5" t="s">
        <v>16</v>
      </c>
      <c r="G20" s="5" t="s">
        <v>17</v>
      </c>
      <c r="H20" s="6" t="s">
        <v>18</v>
      </c>
      <c r="I20" s="58"/>
      <c r="J20" s="39" t="s">
        <v>46</v>
      </c>
    </row>
    <row r="21" spans="2:10" x14ac:dyDescent="0.2">
      <c r="B21" s="63"/>
      <c r="C21" s="64"/>
      <c r="D21" s="7" t="s">
        <v>7</v>
      </c>
      <c r="E21" s="8" t="s">
        <v>8</v>
      </c>
      <c r="F21" s="8" t="s">
        <v>9</v>
      </c>
      <c r="G21" s="8" t="s">
        <v>10</v>
      </c>
      <c r="H21" s="8" t="s">
        <v>11</v>
      </c>
      <c r="I21" s="8" t="s">
        <v>12</v>
      </c>
      <c r="J21" s="39" t="s">
        <v>46</v>
      </c>
    </row>
    <row r="22" spans="2:10" x14ac:dyDescent="0.2">
      <c r="B22" s="35" t="s">
        <v>27</v>
      </c>
      <c r="C22" s="13"/>
      <c r="D22" s="21">
        <f t="shared" ref="D22:I22" si="7">SUM(D23+D24+D25+D26+D27+D28+D29+D30)</f>
        <v>20046795</v>
      </c>
      <c r="E22" s="21">
        <f t="shared" si="7"/>
        <v>-1943330</v>
      </c>
      <c r="F22" s="21">
        <f t="shared" si="7"/>
        <v>18103465</v>
      </c>
      <c r="G22" s="21">
        <f t="shared" si="7"/>
        <v>18103465</v>
      </c>
      <c r="H22" s="21">
        <f t="shared" si="7"/>
        <v>0</v>
      </c>
      <c r="I22" s="21">
        <f t="shared" si="7"/>
        <v>-20046795</v>
      </c>
      <c r="J22" s="39" t="s">
        <v>46</v>
      </c>
    </row>
    <row r="23" spans="2:10" x14ac:dyDescent="0.2">
      <c r="B23" s="14"/>
      <c r="C23" s="15" t="s">
        <v>0</v>
      </c>
      <c r="D23" s="22">
        <v>0</v>
      </c>
      <c r="E23" s="22">
        <v>0</v>
      </c>
      <c r="F23" s="22">
        <f t="shared" ref="F23:F26" si="8">D23+E23</f>
        <v>0</v>
      </c>
      <c r="G23" s="22">
        <v>0</v>
      </c>
      <c r="H23" s="22">
        <v>0</v>
      </c>
      <c r="I23" s="22">
        <f t="shared" ref="I23:I26" si="9">H23-D23</f>
        <v>0</v>
      </c>
      <c r="J23" s="39" t="s">
        <v>37</v>
      </c>
    </row>
    <row r="24" spans="2:10" x14ac:dyDescent="0.2">
      <c r="B24" s="14"/>
      <c r="C24" s="15" t="s">
        <v>1</v>
      </c>
      <c r="D24" s="22">
        <v>0</v>
      </c>
      <c r="E24" s="22">
        <v>0</v>
      </c>
      <c r="F24" s="22">
        <f t="shared" si="8"/>
        <v>0</v>
      </c>
      <c r="G24" s="22">
        <v>0</v>
      </c>
      <c r="H24" s="22">
        <v>0</v>
      </c>
      <c r="I24" s="22">
        <f t="shared" si="9"/>
        <v>0</v>
      </c>
      <c r="J24" s="39" t="s">
        <v>47</v>
      </c>
    </row>
    <row r="25" spans="2:10" x14ac:dyDescent="0.2">
      <c r="B25" s="14"/>
      <c r="C25" s="15" t="s">
        <v>2</v>
      </c>
      <c r="D25" s="22">
        <v>0</v>
      </c>
      <c r="E25" s="22">
        <v>0</v>
      </c>
      <c r="F25" s="22">
        <f t="shared" si="8"/>
        <v>0</v>
      </c>
      <c r="G25" s="22">
        <v>0</v>
      </c>
      <c r="H25" s="22">
        <v>0</v>
      </c>
      <c r="I25" s="22">
        <f t="shared" si="9"/>
        <v>0</v>
      </c>
      <c r="J25" s="39" t="s">
        <v>38</v>
      </c>
    </row>
    <row r="26" spans="2:10" x14ac:dyDescent="0.2">
      <c r="B26" s="14"/>
      <c r="C26" s="15" t="s">
        <v>3</v>
      </c>
      <c r="D26" s="22">
        <v>0</v>
      </c>
      <c r="E26" s="22">
        <v>0</v>
      </c>
      <c r="F26" s="22">
        <f t="shared" si="8"/>
        <v>0</v>
      </c>
      <c r="G26" s="22">
        <v>0</v>
      </c>
      <c r="H26" s="22">
        <v>0</v>
      </c>
      <c r="I26" s="22">
        <f t="shared" si="9"/>
        <v>0</v>
      </c>
      <c r="J26" s="39" t="s">
        <v>39</v>
      </c>
    </row>
    <row r="27" spans="2:10" x14ac:dyDescent="0.2">
      <c r="B27" s="14"/>
      <c r="C27" s="15" t="s">
        <v>28</v>
      </c>
      <c r="D27" s="22">
        <v>0</v>
      </c>
      <c r="E27" s="22">
        <v>0</v>
      </c>
      <c r="F27" s="22">
        <f t="shared" ref="F27" si="10">D27+E27</f>
        <v>0</v>
      </c>
      <c r="G27" s="22">
        <v>0</v>
      </c>
      <c r="H27" s="22">
        <v>0</v>
      </c>
      <c r="I27" s="22">
        <f t="shared" ref="I27" si="11">H27-D27</f>
        <v>0</v>
      </c>
      <c r="J27" s="39" t="s">
        <v>40</v>
      </c>
    </row>
    <row r="28" spans="2:10" x14ac:dyDescent="0.2">
      <c r="B28" s="14"/>
      <c r="C28" s="15" t="s">
        <v>29</v>
      </c>
      <c r="D28" s="22">
        <v>0</v>
      </c>
      <c r="E28" s="22">
        <v>0</v>
      </c>
      <c r="F28" s="22">
        <f t="shared" ref="F28:F30" si="12">D28+E28</f>
        <v>0</v>
      </c>
      <c r="G28" s="22">
        <v>0</v>
      </c>
      <c r="H28" s="22">
        <v>0</v>
      </c>
      <c r="I28" s="22">
        <f t="shared" ref="I28:I30" si="13">H28-D28</f>
        <v>0</v>
      </c>
      <c r="J28" s="39" t="s">
        <v>41</v>
      </c>
    </row>
    <row r="29" spans="2:10" ht="22.5" x14ac:dyDescent="0.2">
      <c r="B29" s="14"/>
      <c r="C29" s="15" t="s">
        <v>30</v>
      </c>
      <c r="D29" s="20">
        <v>20046795</v>
      </c>
      <c r="E29" s="20">
        <v>-1943330</v>
      </c>
      <c r="F29" s="20">
        <f t="shared" si="12"/>
        <v>18103465</v>
      </c>
      <c r="G29" s="20">
        <v>18103465</v>
      </c>
      <c r="H29" s="20">
        <v>0</v>
      </c>
      <c r="I29" s="20">
        <f t="shared" si="13"/>
        <v>-20046795</v>
      </c>
      <c r="J29" s="39" t="s">
        <v>43</v>
      </c>
    </row>
    <row r="30" spans="2:10" ht="22.5" x14ac:dyDescent="0.2">
      <c r="B30" s="14"/>
      <c r="C30" s="15" t="s">
        <v>26</v>
      </c>
      <c r="D30" s="22">
        <v>0</v>
      </c>
      <c r="E30" s="22">
        <v>0</v>
      </c>
      <c r="F30" s="22">
        <f t="shared" si="12"/>
        <v>0</v>
      </c>
      <c r="G30" s="22">
        <v>0</v>
      </c>
      <c r="H30" s="22">
        <v>0</v>
      </c>
      <c r="I30" s="22">
        <f t="shared" si="13"/>
        <v>0</v>
      </c>
      <c r="J30" s="39" t="s">
        <v>44</v>
      </c>
    </row>
    <row r="31" spans="2:10" x14ac:dyDescent="0.2">
      <c r="B31" s="14"/>
      <c r="C31" s="15"/>
      <c r="D31" s="22"/>
      <c r="E31" s="22"/>
      <c r="F31" s="22"/>
      <c r="G31" s="22"/>
      <c r="H31" s="22"/>
      <c r="I31" s="22"/>
      <c r="J31" s="39" t="s">
        <v>46</v>
      </c>
    </row>
    <row r="32" spans="2:10" ht="41.25" customHeight="1" x14ac:dyDescent="0.2">
      <c r="B32" s="46" t="s">
        <v>48</v>
      </c>
      <c r="C32" s="47"/>
      <c r="D32" s="23">
        <f t="shared" ref="D32:I32" si="14">SUM(D33:D36)</f>
        <v>73837562.900000006</v>
      </c>
      <c r="E32" s="23">
        <f t="shared" si="14"/>
        <v>13117886.34</v>
      </c>
      <c r="F32" s="23">
        <f t="shared" si="14"/>
        <v>86955449.239999995</v>
      </c>
      <c r="G32" s="23">
        <f t="shared" si="14"/>
        <v>64346380.149999999</v>
      </c>
      <c r="H32" s="23">
        <f t="shared" si="14"/>
        <v>64211915.149999999</v>
      </c>
      <c r="I32" s="23">
        <f t="shared" si="14"/>
        <v>-9625647.7499999981</v>
      </c>
      <c r="J32" s="39" t="s">
        <v>46</v>
      </c>
    </row>
    <row r="33" spans="2:10" x14ac:dyDescent="0.2">
      <c r="B33" s="14"/>
      <c r="C33" s="15" t="s">
        <v>1</v>
      </c>
      <c r="D33" s="22">
        <v>0</v>
      </c>
      <c r="E33" s="22">
        <v>0</v>
      </c>
      <c r="F33" s="22">
        <f>D33+E33</f>
        <v>0</v>
      </c>
      <c r="G33" s="22">
        <v>0</v>
      </c>
      <c r="H33" s="22">
        <v>0</v>
      </c>
      <c r="I33" s="22">
        <f>H33-D33</f>
        <v>0</v>
      </c>
      <c r="J33" s="39" t="s">
        <v>47</v>
      </c>
    </row>
    <row r="34" spans="2:10" x14ac:dyDescent="0.2">
      <c r="B34" s="14"/>
      <c r="C34" s="15" t="s">
        <v>31</v>
      </c>
      <c r="D34" s="22">
        <v>0</v>
      </c>
      <c r="E34" s="22">
        <v>0</v>
      </c>
      <c r="F34" s="22">
        <f>D34+E34</f>
        <v>0</v>
      </c>
      <c r="G34" s="22">
        <v>0</v>
      </c>
      <c r="H34" s="22">
        <v>0</v>
      </c>
      <c r="I34" s="22">
        <f t="shared" ref="I34:I35" si="15">H34-D34</f>
        <v>0</v>
      </c>
      <c r="J34" s="39" t="s">
        <v>40</v>
      </c>
    </row>
    <row r="35" spans="2:10" x14ac:dyDescent="0.2">
      <c r="B35" s="14"/>
      <c r="C35" s="15" t="s">
        <v>32</v>
      </c>
      <c r="D35" s="22">
        <v>7058424</v>
      </c>
      <c r="E35" s="22">
        <v>5541575.8899999997</v>
      </c>
      <c r="F35" s="22">
        <f>D35+E35</f>
        <v>12599999.890000001</v>
      </c>
      <c r="G35" s="22">
        <v>6435138.4000000004</v>
      </c>
      <c r="H35" s="22">
        <v>6300673.4000000004</v>
      </c>
      <c r="I35" s="22">
        <f t="shared" si="15"/>
        <v>-757750.59999999963</v>
      </c>
      <c r="J35" s="39" t="s">
        <v>42</v>
      </c>
    </row>
    <row r="36" spans="2:10" ht="22.5" x14ac:dyDescent="0.2">
      <c r="B36" s="14"/>
      <c r="C36" s="15" t="s">
        <v>26</v>
      </c>
      <c r="D36" s="22">
        <v>66779138.899999999</v>
      </c>
      <c r="E36" s="22">
        <v>7576310.4500000002</v>
      </c>
      <c r="F36" s="22">
        <f>D36+E36</f>
        <v>74355449.349999994</v>
      </c>
      <c r="G36" s="22">
        <v>57911241.75</v>
      </c>
      <c r="H36" s="22">
        <v>57911241.75</v>
      </c>
      <c r="I36" s="22">
        <f t="shared" ref="I36" si="16">H36-D36</f>
        <v>-8867897.1499999985</v>
      </c>
      <c r="J36" s="39" t="s">
        <v>44</v>
      </c>
    </row>
    <row r="37" spans="2:10" x14ac:dyDescent="0.2">
      <c r="B37" s="14"/>
      <c r="C37" s="15"/>
      <c r="D37" s="22"/>
      <c r="E37" s="22"/>
      <c r="F37" s="22"/>
      <c r="G37" s="22"/>
      <c r="H37" s="22"/>
      <c r="I37" s="22"/>
      <c r="J37" s="39" t="s">
        <v>46</v>
      </c>
    </row>
    <row r="38" spans="2:10" x14ac:dyDescent="0.2">
      <c r="B38" s="36" t="s">
        <v>33</v>
      </c>
      <c r="C38" s="16"/>
      <c r="D38" s="23">
        <f t="shared" ref="D38:I38" si="17">SUM(D39)</f>
        <v>0</v>
      </c>
      <c r="E38" s="23">
        <f t="shared" si="17"/>
        <v>0</v>
      </c>
      <c r="F38" s="23">
        <f t="shared" si="17"/>
        <v>0</v>
      </c>
      <c r="G38" s="23">
        <f t="shared" si="17"/>
        <v>0</v>
      </c>
      <c r="H38" s="23">
        <f t="shared" si="17"/>
        <v>0</v>
      </c>
      <c r="I38" s="23">
        <f t="shared" si="17"/>
        <v>0</v>
      </c>
      <c r="J38" s="39" t="s">
        <v>46</v>
      </c>
    </row>
    <row r="39" spans="2:10" x14ac:dyDescent="0.2">
      <c r="B39" s="12"/>
      <c r="C39" s="15" t="s">
        <v>6</v>
      </c>
      <c r="D39" s="22">
        <v>0</v>
      </c>
      <c r="E39" s="22">
        <v>0</v>
      </c>
      <c r="F39" s="22">
        <f>D39+E39</f>
        <v>0</v>
      </c>
      <c r="G39" s="22">
        <v>0</v>
      </c>
      <c r="H39" s="22">
        <v>0</v>
      </c>
      <c r="I39" s="22">
        <f>H39-D39</f>
        <v>0</v>
      </c>
      <c r="J39" s="39" t="s">
        <v>45</v>
      </c>
    </row>
    <row r="40" spans="2:10" x14ac:dyDescent="0.2">
      <c r="B40" s="17"/>
      <c r="C40" s="18" t="s">
        <v>13</v>
      </c>
      <c r="D40" s="41">
        <f>SUM(D38+D32+D22)</f>
        <v>93884357.900000006</v>
      </c>
      <c r="E40" s="41">
        <f t="shared" ref="E40:I40" si="18">SUM(E38+E32+E22)</f>
        <v>11174556.34</v>
      </c>
      <c r="F40" s="41">
        <f t="shared" si="18"/>
        <v>105058914.23999999</v>
      </c>
      <c r="G40" s="41">
        <f t="shared" si="18"/>
        <v>82449845.150000006</v>
      </c>
      <c r="H40" s="41">
        <f t="shared" si="18"/>
        <v>64211915.149999999</v>
      </c>
      <c r="I40" s="21">
        <f t="shared" si="18"/>
        <v>-29672442.75</v>
      </c>
      <c r="J40" s="39" t="s">
        <v>46</v>
      </c>
    </row>
    <row r="41" spans="2:10" x14ac:dyDescent="0.2">
      <c r="B41" s="24"/>
      <c r="C41" s="25"/>
      <c r="D41" s="42"/>
      <c r="E41" s="42"/>
      <c r="F41" s="42"/>
      <c r="G41" s="26" t="s">
        <v>21</v>
      </c>
      <c r="H41" s="27"/>
      <c r="I41" s="44"/>
      <c r="J41" s="39" t="s">
        <v>46</v>
      </c>
    </row>
    <row r="42" spans="2:10" x14ac:dyDescent="0.2">
      <c r="C42" s="40" t="s">
        <v>49</v>
      </c>
    </row>
    <row r="43" spans="2:10" ht="22.5" x14ac:dyDescent="0.2">
      <c r="C43" s="32" t="s">
        <v>34</v>
      </c>
    </row>
    <row r="44" spans="2:10" x14ac:dyDescent="0.2">
      <c r="C44" s="33" t="s">
        <v>35</v>
      </c>
    </row>
    <row r="45" spans="2:10" ht="30.75" customHeight="1" x14ac:dyDescent="0.2">
      <c r="C45" s="45" t="s">
        <v>36</v>
      </c>
      <c r="D45" s="45"/>
      <c r="E45" s="45"/>
      <c r="F45" s="45"/>
      <c r="G45" s="45"/>
      <c r="H45" s="45"/>
      <c r="I45" s="45"/>
    </row>
    <row r="48" spans="2:10" x14ac:dyDescent="0.2">
      <c r="C48" s="65" t="s">
        <v>51</v>
      </c>
      <c r="D48" s="3"/>
      <c r="E48" s="3"/>
      <c r="F48" s="3"/>
      <c r="G48" s="3" t="s">
        <v>52</v>
      </c>
      <c r="H48" s="3"/>
    </row>
    <row r="49" spans="3:8" x14ac:dyDescent="0.2">
      <c r="C49" s="65" t="s">
        <v>53</v>
      </c>
      <c r="D49" s="3"/>
      <c r="E49" s="3"/>
      <c r="F49" s="3"/>
      <c r="G49" s="3" t="s">
        <v>54</v>
      </c>
      <c r="H49" s="3"/>
    </row>
  </sheetData>
  <sheetProtection formatCells="0" formatColumns="0" formatRows="0" insertRows="0" autoFilter="0"/>
  <mergeCells count="9">
    <mergeCell ref="C45:I45"/>
    <mergeCell ref="B32:C32"/>
    <mergeCell ref="B2:I2"/>
    <mergeCell ref="B3:C5"/>
    <mergeCell ref="D3:H3"/>
    <mergeCell ref="I3:I4"/>
    <mergeCell ref="B19:C21"/>
    <mergeCell ref="D19:H19"/>
    <mergeCell ref="I19:I2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D21:H21 D5:H5 J6:J41" numberStoredAsText="1"/>
    <ignoredError sqref="F6:I16 F17:I17 D17:E17 D22:I28 D30:I40 I29 F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2019-04-05T21:16:20Z</cp:lastPrinted>
  <dcterms:created xsi:type="dcterms:W3CDTF">2012-12-11T20:48:19Z</dcterms:created>
  <dcterms:modified xsi:type="dcterms:W3CDTF">2019-10-22T17:16:59Z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