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PRIMER TRIMESTRE 2019\PARA PUBLICAR\INFORMACION CONTABLE\"/>
    </mc:Choice>
  </mc:AlternateContent>
  <bookViews>
    <workbookView xWindow="0" yWindow="0" windowWidth="28800" windowHeight="12135" tabRatio="863" activeTab="1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62" l="1"/>
  <c r="C15" i="62"/>
  <c r="C39" i="59"/>
  <c r="C30" i="59"/>
  <c r="C9" i="60" l="1"/>
  <c r="C85" i="62" l="1"/>
  <c r="C84" i="62" s="1"/>
  <c r="C223" i="60"/>
  <c r="C222" i="60" s="1"/>
  <c r="C210" i="60"/>
  <c r="C208" i="60"/>
  <c r="C202" i="60"/>
  <c r="C199" i="60"/>
  <c r="C190" i="60"/>
  <c r="C186" i="60"/>
  <c r="C184" i="60"/>
  <c r="C181" i="60"/>
  <c r="C178" i="60"/>
  <c r="C175" i="60"/>
  <c r="C171" i="60"/>
  <c r="C168" i="60"/>
  <c r="C165" i="60"/>
  <c r="C161" i="60"/>
  <c r="C155" i="60"/>
  <c r="C153" i="60"/>
  <c r="C150" i="60"/>
  <c r="C146" i="60"/>
  <c r="C141" i="60"/>
  <c r="C138" i="60"/>
  <c r="C135" i="60"/>
  <c r="C132" i="60"/>
  <c r="C121" i="60"/>
  <c r="C111" i="60"/>
  <c r="C104" i="60"/>
  <c r="C164" i="60" l="1"/>
  <c r="C189" i="60"/>
  <c r="C174" i="60"/>
  <c r="C131" i="60"/>
  <c r="C103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4" i="62"/>
  <c r="D75" i="62"/>
  <c r="C75" i="62"/>
  <c r="D73" i="62"/>
  <c r="C73" i="62"/>
  <c r="D71" i="62"/>
  <c r="C71" i="62"/>
  <c r="D65" i="62"/>
  <c r="C65" i="62"/>
  <c r="D62" i="62"/>
  <c r="C62" i="62"/>
  <c r="D53" i="62"/>
  <c r="C53" i="62"/>
  <c r="C37" i="62"/>
  <c r="C28" i="62"/>
  <c r="C20" i="62"/>
  <c r="C25" i="61"/>
  <c r="C21" i="61"/>
  <c r="C16" i="61"/>
  <c r="C86" i="60"/>
  <c r="C84" i="60"/>
  <c r="C82" i="60"/>
  <c r="C76" i="60"/>
  <c r="C73" i="60"/>
  <c r="C64" i="60"/>
  <c r="C58" i="60"/>
  <c r="C46" i="60"/>
  <c r="C37" i="60"/>
  <c r="C34" i="60"/>
  <c r="C28" i="60"/>
  <c r="C25" i="60"/>
  <c r="C19" i="60"/>
  <c r="C57" i="60" l="1"/>
  <c r="D52" i="62"/>
  <c r="C52" i="62"/>
  <c r="C72" i="60"/>
  <c r="C139" i="59" l="1"/>
  <c r="C127" i="59"/>
  <c r="C120" i="59"/>
  <c r="G113" i="59"/>
  <c r="F113" i="59"/>
  <c r="E113" i="59"/>
  <c r="D113" i="59"/>
  <c r="C113" i="59"/>
  <c r="G103" i="59"/>
  <c r="F103" i="59"/>
  <c r="E103" i="59"/>
  <c r="D103" i="59"/>
  <c r="C103" i="59"/>
  <c r="C95" i="59"/>
  <c r="C89" i="59"/>
  <c r="E79" i="59"/>
  <c r="D79" i="59"/>
  <c r="C79" i="59"/>
  <c r="E73" i="59"/>
  <c r="D73" i="59"/>
  <c r="C73" i="59"/>
  <c r="E61" i="59"/>
  <c r="D61" i="59"/>
  <c r="C61" i="59"/>
  <c r="E53" i="59"/>
  <c r="D53" i="59"/>
  <c r="C53" i="59"/>
  <c r="D31" i="64" l="1"/>
  <c r="D8" i="64"/>
  <c r="D16" i="63"/>
  <c r="D8" i="63"/>
  <c r="D40" i="64" l="1"/>
  <c r="D21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9" i="60" l="1"/>
  <c r="D203" i="60"/>
  <c r="D204" i="60"/>
  <c r="D213" i="60"/>
  <c r="D208" i="60"/>
  <c r="D214" i="60"/>
  <c r="D218" i="60"/>
  <c r="D221" i="60"/>
  <c r="D116" i="60"/>
  <c r="D137" i="60"/>
  <c r="D109" i="60"/>
  <c r="D149" i="60"/>
  <c r="D187" i="60"/>
  <c r="D198" i="60"/>
  <c r="D186" i="60"/>
  <c r="D118" i="60"/>
  <c r="D181" i="60"/>
  <c r="D216" i="60"/>
  <c r="D124" i="60"/>
  <c r="D135" i="60"/>
  <c r="D125" i="60"/>
  <c r="D106" i="60"/>
  <c r="D212" i="60"/>
  <c r="D147" i="60"/>
  <c r="D163" i="60"/>
  <c r="D200" i="60"/>
  <c r="D170" i="60"/>
  <c r="D122" i="60"/>
  <c r="D207" i="60"/>
  <c r="D182" i="60"/>
  <c r="D152" i="60"/>
  <c r="D154" i="60"/>
  <c r="D166" i="60"/>
  <c r="D220" i="60"/>
  <c r="D139" i="60"/>
  <c r="D117" i="60"/>
  <c r="D196" i="60"/>
  <c r="D171" i="60"/>
  <c r="D104" i="60"/>
  <c r="D217" i="60"/>
  <c r="D146" i="60"/>
  <c r="D110" i="60"/>
  <c r="D131" i="60"/>
  <c r="D105" i="60"/>
  <c r="D164" i="60"/>
  <c r="D209" i="60"/>
  <c r="D175" i="60"/>
  <c r="D195" i="60"/>
  <c r="D158" i="60"/>
  <c r="D112" i="60"/>
  <c r="D115" i="60"/>
  <c r="D180" i="60"/>
  <c r="D193" i="60"/>
  <c r="D132" i="60"/>
  <c r="D153" i="60"/>
  <c r="D142" i="60"/>
  <c r="D156" i="60"/>
  <c r="D192" i="60"/>
  <c r="D114" i="60"/>
  <c r="D150" i="60"/>
  <c r="D155" i="60"/>
  <c r="D194" i="60"/>
  <c r="D143" i="60"/>
  <c r="D129" i="60"/>
  <c r="D151" i="60"/>
  <c r="D177" i="60"/>
  <c r="D189" i="60"/>
  <c r="D119" i="60"/>
  <c r="D120" i="60"/>
  <c r="D211" i="60"/>
  <c r="D201" i="60"/>
  <c r="D145" i="60"/>
  <c r="D169" i="60"/>
  <c r="D184" i="60"/>
  <c r="D133" i="60"/>
  <c r="D123" i="60"/>
  <c r="D168" i="60"/>
  <c r="D199" i="60"/>
  <c r="D127" i="60"/>
  <c r="D224" i="60"/>
  <c r="D134" i="60"/>
  <c r="D144" i="60"/>
  <c r="D188" i="60"/>
  <c r="D126" i="60"/>
  <c r="D103" i="60"/>
  <c r="D108" i="60"/>
  <c r="D197" i="60"/>
  <c r="D111" i="60"/>
  <c r="D128" i="60"/>
  <c r="D148" i="60"/>
  <c r="D222" i="60"/>
  <c r="D136" i="60"/>
  <c r="D159" i="60"/>
  <c r="D185" i="60"/>
  <c r="D173" i="60"/>
  <c r="D210" i="60"/>
  <c r="D107" i="60"/>
  <c r="D157" i="60"/>
  <c r="D165" i="60"/>
  <c r="D121" i="60"/>
  <c r="D190" i="60"/>
  <c r="D176" i="60"/>
  <c r="D113" i="60"/>
  <c r="D178" i="60"/>
  <c r="D215" i="60"/>
  <c r="D206" i="60"/>
  <c r="D140" i="60"/>
  <c r="D161" i="60"/>
  <c r="D130" i="60"/>
  <c r="D191" i="60"/>
  <c r="D183" i="60"/>
  <c r="D174" i="60"/>
  <c r="D223" i="60"/>
  <c r="D167" i="60"/>
  <c r="D160" i="60"/>
  <c r="D138" i="60"/>
  <c r="D172" i="60"/>
  <c r="D162" i="60"/>
  <c r="D205" i="60"/>
  <c r="D179" i="60"/>
  <c r="D141" i="60"/>
  <c r="D202" i="60"/>
  <c r="C102" i="60"/>
  <c r="D102" i="60" s="1"/>
  <c r="C8" i="60" l="1"/>
</calcChain>
</file>

<file path=xl/sharedStrings.xml><?xml version="1.0" encoding="utf-8"?>
<sst xmlns="http://schemas.openxmlformats.org/spreadsheetml/2006/main" count="747" uniqueCount="536">
  <si>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</si>
  <si>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</si>
  <si>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</si>
  <si>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</si>
  <si>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</si>
  <si>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</si>
  <si>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</si>
  <si>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</si>
  <si>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</si>
  <si>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</si>
  <si>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</si>
  <si>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</si>
  <si>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</si>
  <si>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</si>
  <si>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</si>
  <si>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</si>
  <si>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</si>
  <si>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</si>
  <si>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</si>
  <si>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</si>
  <si>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</si>
  <si>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</si>
  <si>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</si>
  <si>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</si>
  <si>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</si>
  <si>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</si>
  <si>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</si>
  <si>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</si>
  <si>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</si>
  <si>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</si>
  <si>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</si>
  <si>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</si>
  <si>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</si>
  <si>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</si>
  <si>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</si>
  <si>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</si>
  <si>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</si>
  <si>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</si>
  <si>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</si>
  <si>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</si>
  <si>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</si>
  <si>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</si>
  <si>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</si>
  <si>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</si>
  <si>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</si>
  <si>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</si>
  <si>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</si>
  <si>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</si>
  <si>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</si>
  <si>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</si>
  <si>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</si>
  <si>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</si>
  <si>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</si>
  <si>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</si>
  <si>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</si>
  <si>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</si>
  <si>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</si>
  <si>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</si>
  <si>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</si>
  <si>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</si>
  <si>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</si>
  <si>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</si>
  <si>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</si>
  <si>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</si>
  <si>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</si>
  <si>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</si>
  <si>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</si>
  <si>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</si>
  <si>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</si>
  <si>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</si>
  <si>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</si>
  <si>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</si>
  <si>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</si>
  <si>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</si>
  <si>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</si>
  <si>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</si>
  <si>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</si>
  <si>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</si>
  <si>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</si>
  <si>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</si>
  <si>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</si>
  <si>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</si>
  <si>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</si>
  <si>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</si>
  <si>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</si>
  <si>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</si>
  <si>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</si>
  <si>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</si>
  <si>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</si>
  <si>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</si>
  <si>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</si>
  <si>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</si>
  <si>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</si>
  <si>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</si>
  <si>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</si>
  <si>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</si>
  <si>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</si>
  <si>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</si>
  <si>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</si>
  <si>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</si>
  <si>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</si>
  <si>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</si>
  <si>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</si>
  <si>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</si>
  <si>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</si>
  <si>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</si>
  <si>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</si>
  <si>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</si>
  <si>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</si>
  <si>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</si>
  <si>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</si>
  <si>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</si>
  <si>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</si>
  <si>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</si>
  <si>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</si>
  <si>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</si>
  <si>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</si>
  <si>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</si>
  <si>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</si>
  <si>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</si>
  <si>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</si>
  <si>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</si>
  <si>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</si>
  <si>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</si>
  <si>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</si>
  <si>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</si>
  <si>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</si>
  <si>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</si>
  <si>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</si>
  <si>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</si>
  <si>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</si>
  <si>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</si>
  <si>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</si>
  <si>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</si>
  <si>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</si>
  <si>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</si>
  <si>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</si>
  <si>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</si>
  <si>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</si>
  <si>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</si>
  <si>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</si>
  <si>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</si>
  <si>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</si>
  <si>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</si>
  <si>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</si>
  <si>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</si>
  <si>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</si>
  <si>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</si>
  <si>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</si>
  <si>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</si>
  <si>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</si>
  <si>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</si>
  <si>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</si>
  <si>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</si>
  <si>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</si>
  <si>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</si>
  <si>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</si>
  <si>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</si>
  <si>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</si>
  <si>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</si>
  <si>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</si>
  <si>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</si>
  <si>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</si>
  <si>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</si>
  <si>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</si>
  <si>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</si>
  <si>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</si>
  <si>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</si>
  <si>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</si>
  <si>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</si>
  <si>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</si>
  <si>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</si>
  <si>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</si>
  <si>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</si>
  <si>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</si>
  <si>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</si>
  <si>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</si>
  <si>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</si>
  <si>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</si>
  <si>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</si>
  <si>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</si>
  <si>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</si>
  <si>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</si>
  <si>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</si>
  <si>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</si>
  <si>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</si>
  <si>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</si>
  <si>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</si>
  <si>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</si>
  <si>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</si>
  <si>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</si>
  <si>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</si>
  <si>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</si>
  <si>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</si>
  <si>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</si>
  <si>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</si>
  <si>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</si>
  <si>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</si>
  <si>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</si>
  <si>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</si>
  <si>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</si>
  <si>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</si>
  <si>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</si>
  <si>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</si>
  <si>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</si>
  <si>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</si>
  <si>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</si>
  <si>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</si>
  <si>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</si>
  <si>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</si>
  <si>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</si>
  <si>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</si>
  <si>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</si>
  <si>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</si>
  <si>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</si>
  <si>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</si>
  <si>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</si>
  <si>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</si>
  <si>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</si>
  <si>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</si>
  <si>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</si>
  <si>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</si>
  <si>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</si>
  <si>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</si>
  <si>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</si>
  <si>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</si>
  <si>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</si>
  <si>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</si>
  <si>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</si>
  <si>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</si>
  <si>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</si>
  <si>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</si>
  <si>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</si>
  <si>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</si>
  <si>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</si>
  <si>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</si>
  <si>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</si>
  <si>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</si>
  <si>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</si>
  <si>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</si>
  <si>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</si>
  <si>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</si>
  <si>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</si>
  <si>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</si>
  <si>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</si>
  <si>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</si>
  <si>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</si>
  <si>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</si>
  <si>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</si>
  <si>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</si>
  <si>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</si>
  <si>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</si>
  <si>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</si>
  <si>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</si>
  <si>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</si>
  <si>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</si>
  <si>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</si>
  <si>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</si>
  <si>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</si>
  <si>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</si>
  <si>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</si>
  <si>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</si>
  <si>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</si>
  <si>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</si>
  <si>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</si>
  <si>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</si>
  <si>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</si>
  <si>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</si>
  <si>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</si>
  <si>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</si>
  <si>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</si>
  <si>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</si>
  <si>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</si>
  <si>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</si>
  <si>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</si>
  <si>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</si>
  <si>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</si>
  <si>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</si>
  <si>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</si>
  <si>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</si>
  <si>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</si>
  <si>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</si>
  <si>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</si>
  <si>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</si>
  <si>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</si>
  <si>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</si>
  <si>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</si>
  <si>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</si>
  <si>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</si>
  <si>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</si>
  <si>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</si>
  <si>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</si>
  <si>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</si>
  <si>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</si>
  <si>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</si>
  <si>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</si>
  <si>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</si>
  <si>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</si>
  <si>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</si>
  <si>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</si>
  <si>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</si>
  <si>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</si>
  <si>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</si>
  <si>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</si>
  <si>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</si>
  <si>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</si>
  <si>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</si>
  <si>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</si>
  <si>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</si>
  <si>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</si>
  <si>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</si>
  <si>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</si>
  <si>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</si>
  <si>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</si>
  <si>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</si>
  <si>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</si>
  <si>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</si>
  <si>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</si>
  <si>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</si>
  <si>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</si>
  <si>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</si>
  <si>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</si>
  <si>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</si>
  <si>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</si>
  <si>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</si>
  <si>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</si>
  <si>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</si>
  <si>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</si>
  <si>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</si>
  <si>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</si>
  <si>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</si>
  <si>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</si>
  <si>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</si>
  <si>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</si>
  <si>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</si>
  <si>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</si>
  <si>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</si>
  <si>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</si>
  <si>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</si>
  <si>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</si>
  <si>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</si>
  <si>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</si>
  <si>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</si>
  <si>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</si>
  <si>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</si>
  <si>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</si>
  <si>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</si>
  <si>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</si>
  <si>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</si>
  <si>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</si>
  <si>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</si>
  <si>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</si>
  <si>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</si>
  <si>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</si>
  <si>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</si>
  <si>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</si>
  <si>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</si>
  <si>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</si>
  <si>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</si>
  <si>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</si>
  <si>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</si>
  <si>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</si>
  <si>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</si>
  <si>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</si>
  <si>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</si>
  <si>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</si>
  <si>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</si>
  <si>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</si>
  <si>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</si>
  <si>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</si>
  <si>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</si>
  <si>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</si>
  <si>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</si>
  <si>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</si>
  <si>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</si>
  <si>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</si>
  <si>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</si>
  <si>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</si>
  <si>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</si>
  <si>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</si>
  <si>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</si>
  <si>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</si>
  <si>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</si>
  <si>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</si>
  <si>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</si>
  <si>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</si>
  <si>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</si>
  <si>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</si>
  <si>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</si>
  <si>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</si>
  <si>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</si>
  <si>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</si>
  <si>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</si>
  <si>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</si>
  <si>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</si>
  <si>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</si>
  <si>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</si>
  <si>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</si>
  <si>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</si>
  <si>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</si>
  <si>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</si>
  <si>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</si>
  <si>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</si>
  <si>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</si>
  <si>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</si>
  <si>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</si>
  <si>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</si>
  <si>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</si>
  <si>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</si>
  <si>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</si>
  <si>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</si>
  <si>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</si>
  <si>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</si>
  <si>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</si>
  <si>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</si>
  <si>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</si>
  <si>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</si>
  <si>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</si>
  <si>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</si>
  <si>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</si>
  <si>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</si>
  <si>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</si>
  <si>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</si>
  <si>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</si>
  <si>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</si>
  <si>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</si>
  <si>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</si>
  <si>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</si>
  <si>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</si>
  <si>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</si>
  <si>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</si>
  <si>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</si>
  <si>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</si>
  <si>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</si>
  <si>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</si>
  <si>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</si>
  <si>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</si>
  <si>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</si>
  <si>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</si>
  <si>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</si>
  <si>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</si>
  <si>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</si>
  <si>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</si>
  <si>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</si>
  <si>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</si>
  <si>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</si>
  <si>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</si>
  <si>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</si>
  <si>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</si>
  <si>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</si>
  <si>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</si>
  <si>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</si>
  <si>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</si>
  <si>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</si>
  <si>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</si>
  <si>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</si>
  <si>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</si>
  <si>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</si>
  <si>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</si>
  <si>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</si>
  <si>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</si>
  <si>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</si>
  <si>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</si>
  <si>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</si>
  <si>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</si>
  <si>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</si>
  <si>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</si>
  <si>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</si>
  <si>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</si>
  <si>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</si>
  <si>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</si>
  <si>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</si>
  <si>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</si>
  <si>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</si>
  <si>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</si>
  <si>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</si>
  <si>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</si>
  <si>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</si>
  <si>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</si>
  <si>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</si>
  <si>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</si>
  <si>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</si>
  <si>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</si>
  <si>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</si>
  <si>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</si>
  <si>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</si>
  <si>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</si>
  <si>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</si>
  <si>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</si>
  <si>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</si>
  <si>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</si>
  <si>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</si>
  <si>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</si>
  <si>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</si>
  <si>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</si>
  <si>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</si>
  <si>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</si>
  <si>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</si>
  <si>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</si>
  <si>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</si>
  <si>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</si>
  <si>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</si>
  <si>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</si>
  <si>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</si>
  <si>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</si>
  <si>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</si>
  <si>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</si>
  <si>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</si>
  <si>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</si>
  <si>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</si>
  <si>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</si>
  <si>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</si>
  <si>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</si>
  <si>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</si>
  <si>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</si>
  <si>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</si>
  <si>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</si>
  <si>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</si>
  <si>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</si>
  <si>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</si>
  <si>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</si>
  <si>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</si>
  <si>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</si>
  <si>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</si>
  <si>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</si>
  <si>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</si>
  <si>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</si>
  <si>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</si>
  <si>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</si>
  <si>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</si>
  <si>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</si>
  <si>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</si>
  <si>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</si>
  <si>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INSTITUTO GUANAJUATENSE PARA PERSONAS CON DISCAPACIDAD</t>
  </si>
  <si>
    <t>Correspondiente del 1 de Enero al 31 de Marzo de 2019</t>
  </si>
  <si>
    <t>SIN INFORMACION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</si>
</sst>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4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49" fontId="15" fillId="0" borderId="2" xfId="13" applyNumberFormat="1" applyFont="1" applyFill="1" applyBorder="1"/>
    <xf numFmtId="0" fontId="2" fillId="0" borderId="9" xfId="13" applyFont="1" applyFill="1" applyBorder="1"/>
    <xf numFmtId="0" fontId="8" fillId="3" borderId="0" xfId="8" applyFont="1" applyFill="1" applyAlignment="1">
      <alignment horizontal="right" vertical="center" wrapText="1"/>
    </xf>
    <xf numFmtId="0" fontId="1" fillId="3" borderId="0" xfId="8" applyFont="1" applyFill="1" applyAlignment="1">
      <alignment horizontal="left" vertical="center" wrapText="1"/>
    </xf>
    <xf numFmtId="0" fontId="11" fillId="4" borderId="0" xfId="8" applyFont="1" applyFill="1" applyAlignment="1">
      <alignment wrapText="1"/>
    </xf>
    <xf numFmtId="0" fontId="12" fillId="5" borderId="0" xfId="8" applyFont="1" applyFill="1" applyAlignment="1">
      <alignment wrapText="1"/>
    </xf>
    <xf numFmtId="0" fontId="9" fillId="0" borderId="0" xfId="8" applyFont="1" applyAlignment="1">
      <alignment wrapText="1"/>
    </xf>
    <xf numFmtId="4" fontId="9" fillId="0" borderId="0" xfId="8" applyNumberFormat="1" applyFont="1" applyAlignment="1">
      <alignment wrapText="1"/>
    </xf>
    <xf numFmtId="0" fontId="12" fillId="6" borderId="0" xfId="8" applyFont="1" applyFill="1" applyAlignment="1">
      <alignment wrapText="1"/>
    </xf>
    <xf numFmtId="0" fontId="12" fillId="5" borderId="0" xfId="8" applyFont="1" applyFill="1" applyAlignment="1">
      <alignment horizontal="center" wrapText="1"/>
    </xf>
    <xf numFmtId="0" fontId="12" fillId="5" borderId="0" xfId="8" applyFont="1" applyFill="1" applyAlignment="1">
      <alignment horizontal="center"/>
    </xf>
    <xf numFmtId="0" fontId="12" fillId="6" borderId="0" xfId="8" applyFont="1" applyFill="1" applyAlignment="1">
      <alignment horizontal="center" wrapText="1"/>
    </xf>
    <xf numFmtId="0" fontId="9" fillId="0" borderId="0" xfId="8" applyFont="1" applyAlignment="1">
      <alignment horizontal="center" wrapText="1"/>
    </xf>
    <xf numFmtId="0" fontId="11" fillId="4" borderId="0" xfId="8" applyFont="1" applyFill="1" applyAlignment="1">
      <alignment horizontal="center" wrapText="1"/>
    </xf>
    <xf numFmtId="49" fontId="2" fillId="0" borderId="0" xfId="12" applyNumberFormat="1" applyFont="1" applyAlignment="1">
      <alignment horizontal="center"/>
    </xf>
    <xf numFmtId="0" fontId="9" fillId="0" borderId="0" xfId="12" applyFont="1" applyAlignment="1">
      <alignment horizontal="center"/>
    </xf>
    <xf numFmtId="49" fontId="9" fillId="0" borderId="0" xfId="9" applyNumberFormat="1" applyFont="1" applyAlignment="1">
      <alignment horizontal="center"/>
    </xf>
    <xf numFmtId="0" fontId="5" fillId="0" borderId="0" xfId="10" applyFont="1" applyAlignment="1">
      <alignment horizontal="right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wrapText="1"/>
    </xf>
    <xf numFmtId="0" fontId="9" fillId="0" borderId="0" xfId="9" applyFont="1" applyAlignment="1">
      <alignment wrapText="1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8" fillId="0" borderId="0" xfId="9" applyFont="1" applyAlignment="1">
      <alignment horizontal="center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2"/>
  <sheetViews>
    <sheetView zoomScaleNormal="100" zoomScaleSheetLayoutView="100" workbookViewId="0">
      <pane ySplit="4" topLeftCell="A20" activePane="bottomLeft" state="frozen"/>
      <selection activeCell="A14" sqref="A14:B14"/>
      <selection pane="bottomLeft" activeCell="F33" sqref="F3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18" t="s">
        <v>533</v>
      </c>
      <c r="B1" s="118"/>
      <c r="C1" s="15"/>
      <c r="D1" s="12" t="s">
        <v>143</v>
      </c>
      <c r="E1" s="13">
        <v>2019</v>
      </c>
    </row>
    <row r="2" spans="1:5" ht="18.95" customHeight="1" x14ac:dyDescent="0.2">
      <c r="A2" s="119" t="s">
        <v>456</v>
      </c>
      <c r="B2" s="119"/>
      <c r="C2" s="33"/>
      <c r="D2" s="12" t="s">
        <v>145</v>
      </c>
      <c r="E2" s="15" t="s">
        <v>146</v>
      </c>
    </row>
    <row r="3" spans="1:5" ht="18.95" customHeight="1" x14ac:dyDescent="0.2">
      <c r="A3" s="120" t="s">
        <v>534</v>
      </c>
      <c r="B3" s="120"/>
      <c r="C3" s="15"/>
      <c r="D3" s="12" t="s">
        <v>147</v>
      </c>
      <c r="E3" s="13">
        <v>1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2" t="s">
        <v>1</v>
      </c>
      <c r="B9" s="43" t="s">
        <v>2</v>
      </c>
    </row>
    <row r="10" spans="1:5" x14ac:dyDescent="0.2">
      <c r="A10" s="42" t="s">
        <v>3</v>
      </c>
      <c r="B10" s="43" t="s">
        <v>4</v>
      </c>
    </row>
    <row r="11" spans="1:5" x14ac:dyDescent="0.2">
      <c r="A11" s="42" t="s">
        <v>5</v>
      </c>
      <c r="B11" s="43" t="s">
        <v>6</v>
      </c>
    </row>
    <row r="12" spans="1:5" x14ac:dyDescent="0.2">
      <c r="A12" s="42" t="s">
        <v>98</v>
      </c>
      <c r="B12" s="43" t="s">
        <v>142</v>
      </c>
    </row>
    <row r="13" spans="1:5" x14ac:dyDescent="0.2">
      <c r="A13" s="42" t="s">
        <v>7</v>
      </c>
      <c r="B13" s="43" t="s">
        <v>141</v>
      </c>
    </row>
    <row r="14" spans="1:5" x14ac:dyDescent="0.2">
      <c r="A14" s="42" t="s">
        <v>8</v>
      </c>
      <c r="B14" s="43" t="s">
        <v>97</v>
      </c>
    </row>
    <row r="15" spans="1:5" x14ac:dyDescent="0.2">
      <c r="A15" s="42" t="s">
        <v>9</v>
      </c>
      <c r="B15" s="43" t="s">
        <v>10</v>
      </c>
    </row>
    <row r="16" spans="1:5" x14ac:dyDescent="0.2">
      <c r="A16" s="42" t="s">
        <v>11</v>
      </c>
      <c r="B16" s="43" t="s">
        <v>12</v>
      </c>
    </row>
    <row r="17" spans="1:2" x14ac:dyDescent="0.2">
      <c r="A17" s="42" t="s">
        <v>13</v>
      </c>
      <c r="B17" s="43" t="s">
        <v>14</v>
      </c>
    </row>
    <row r="18" spans="1:2" x14ac:dyDescent="0.2">
      <c r="A18" s="42" t="s">
        <v>15</v>
      </c>
      <c r="B18" s="43" t="s">
        <v>16</v>
      </c>
    </row>
    <row r="19" spans="1:2" x14ac:dyDescent="0.2">
      <c r="A19" s="42" t="s">
        <v>17</v>
      </c>
      <c r="B19" s="43" t="s">
        <v>18</v>
      </c>
    </row>
    <row r="20" spans="1:2" x14ac:dyDescent="0.2">
      <c r="A20" s="42" t="s">
        <v>19</v>
      </c>
      <c r="B20" s="43" t="s">
        <v>20</v>
      </c>
    </row>
    <row r="21" spans="1:2" x14ac:dyDescent="0.2">
      <c r="A21" s="42" t="s">
        <v>21</v>
      </c>
      <c r="B21" s="43" t="s">
        <v>138</v>
      </c>
    </row>
    <row r="22" spans="1:2" x14ac:dyDescent="0.2">
      <c r="A22" s="42" t="s">
        <v>22</v>
      </c>
      <c r="B22" s="43" t="s">
        <v>23</v>
      </c>
    </row>
    <row r="23" spans="1:2" x14ac:dyDescent="0.2">
      <c r="A23" s="42" t="s">
        <v>48</v>
      </c>
      <c r="B23" s="43" t="s">
        <v>24</v>
      </c>
    </row>
    <row r="24" spans="1:2" x14ac:dyDescent="0.2">
      <c r="A24" s="42" t="s">
        <v>49</v>
      </c>
      <c r="B24" s="43" t="s">
        <v>25</v>
      </c>
    </row>
    <row r="25" spans="1:2" x14ac:dyDescent="0.2">
      <c r="A25" s="42" t="s">
        <v>50</v>
      </c>
      <c r="B25" s="43" t="s">
        <v>26</v>
      </c>
    </row>
    <row r="26" spans="1:2" x14ac:dyDescent="0.2">
      <c r="A26" s="42" t="s">
        <v>27</v>
      </c>
      <c r="B26" s="43" t="s">
        <v>28</v>
      </c>
    </row>
    <row r="27" spans="1:2" x14ac:dyDescent="0.2">
      <c r="A27" s="42" t="s">
        <v>29</v>
      </c>
      <c r="B27" s="43" t="s">
        <v>30</v>
      </c>
    </row>
    <row r="28" spans="1:2" x14ac:dyDescent="0.2">
      <c r="A28" s="42" t="s">
        <v>31</v>
      </c>
      <c r="B28" s="43" t="s">
        <v>32</v>
      </c>
    </row>
    <row r="29" spans="1:2" x14ac:dyDescent="0.2">
      <c r="A29" s="42" t="s">
        <v>33</v>
      </c>
      <c r="B29" s="43" t="s">
        <v>34</v>
      </c>
    </row>
    <row r="30" spans="1:2" x14ac:dyDescent="0.2">
      <c r="A30" s="42" t="s">
        <v>46</v>
      </c>
      <c r="B30" s="43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42" t="s">
        <v>44</v>
      </c>
      <c r="B33" s="43" t="s">
        <v>39</v>
      </c>
    </row>
    <row r="34" spans="1:2" x14ac:dyDescent="0.2">
      <c r="A34" s="42" t="s">
        <v>45</v>
      </c>
      <c r="B34" s="43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43" t="s">
        <v>35</v>
      </c>
    </row>
    <row r="38" spans="1:2" x14ac:dyDescent="0.2">
      <c r="A38" s="4"/>
      <c r="B38" s="43" t="s">
        <v>36</v>
      </c>
    </row>
    <row r="39" spans="1:2" ht="12" thickBot="1" x14ac:dyDescent="0.25">
      <c r="A39" s="8"/>
      <c r="B39" s="9"/>
    </row>
    <row r="42" spans="1:2" x14ac:dyDescent="0.2">
      <c r="B42" s="1">
        <v>10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99" orientation="landscape" horizontalDpi="4294967294" verticalDpi="4294967294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abSelected="1" zoomScale="106" zoomScaleNormal="106" workbookViewId="0">
      <selection activeCell="A102" sqref="A102:I157"/>
    </sheetView>
  </sheetViews>
  <sheetFormatPr baseColWidth="10" defaultColWidth="9.140625" defaultRowHeight="11.25" x14ac:dyDescent="0.2"/>
  <cols>
    <col min="1" max="1" width="10" style="18" customWidth="1"/>
    <col min="2" max="2" width="54.7109375" style="103" customWidth="1"/>
    <col min="3" max="3" width="12.5703125" style="103" customWidth="1"/>
    <col min="4" max="4" width="12.85546875" style="103" customWidth="1"/>
    <col min="5" max="5" width="14.140625" style="103" customWidth="1"/>
    <col min="6" max="6" width="10.7109375" style="103" customWidth="1"/>
    <col min="7" max="7" width="11.140625" style="103" customWidth="1"/>
    <col min="8" max="8" width="12.7109375" style="103" customWidth="1"/>
    <col min="9" max="9" width="12.28515625" style="18" customWidth="1"/>
    <col min="10" max="16384" width="9.140625" style="18"/>
  </cols>
  <sheetData>
    <row r="1" spans="1:8" s="14" customFormat="1" ht="18.95" customHeight="1" x14ac:dyDescent="0.25">
      <c r="A1" s="121" t="s">
        <v>533</v>
      </c>
      <c r="B1" s="122"/>
      <c r="C1" s="122"/>
      <c r="D1" s="122"/>
      <c r="E1" s="122"/>
      <c r="F1" s="122"/>
      <c r="G1" s="99" t="s">
        <v>143</v>
      </c>
      <c r="H1" s="100">
        <v>2019</v>
      </c>
    </row>
    <row r="2" spans="1:8" s="14" customFormat="1" ht="18.95" customHeight="1" x14ac:dyDescent="0.25">
      <c r="A2" s="121" t="s">
        <v>144</v>
      </c>
      <c r="B2" s="122"/>
      <c r="C2" s="122"/>
      <c r="D2" s="122"/>
      <c r="E2" s="122"/>
      <c r="F2" s="122"/>
      <c r="G2" s="99" t="s">
        <v>145</v>
      </c>
      <c r="H2" s="100" t="str">
        <f>'Notas a los Edos Financieros'!E2</f>
        <v>Trimestral</v>
      </c>
    </row>
    <row r="3" spans="1:8" s="14" customFormat="1" ht="18.95" customHeight="1" x14ac:dyDescent="0.25">
      <c r="A3" s="121" t="s">
        <v>534</v>
      </c>
      <c r="B3" s="122"/>
      <c r="C3" s="122"/>
      <c r="D3" s="122"/>
      <c r="E3" s="122"/>
      <c r="F3" s="122"/>
      <c r="G3" s="99" t="s">
        <v>147</v>
      </c>
      <c r="H3" s="100">
        <f>'Notas a los Edos Financieros'!E3</f>
        <v>1</v>
      </c>
    </row>
    <row r="4" spans="1:8" x14ac:dyDescent="0.2">
      <c r="A4" s="16" t="s">
        <v>148</v>
      </c>
      <c r="B4" s="101"/>
      <c r="C4" s="101"/>
      <c r="D4" s="101"/>
      <c r="E4" s="101"/>
      <c r="F4" s="101"/>
      <c r="G4" s="101"/>
      <c r="H4" s="101"/>
    </row>
    <row r="5" spans="1:8" ht="4.5" customHeight="1" x14ac:dyDescent="0.2"/>
    <row r="6" spans="1:8" x14ac:dyDescent="0.2">
      <c r="A6" s="17" t="s">
        <v>107</v>
      </c>
      <c r="B6" s="101"/>
      <c r="C6" s="101"/>
      <c r="D6" s="101"/>
      <c r="E6" s="101"/>
      <c r="F6" s="101"/>
      <c r="G6" s="101"/>
      <c r="H6" s="101"/>
    </row>
    <row r="7" spans="1:8" x14ac:dyDescent="0.2">
      <c r="A7" s="19" t="s">
        <v>104</v>
      </c>
      <c r="B7" s="102" t="s">
        <v>100</v>
      </c>
      <c r="C7" s="106" t="s">
        <v>101</v>
      </c>
      <c r="D7" s="106" t="s">
        <v>103</v>
      </c>
      <c r="E7" s="102"/>
      <c r="F7" s="102"/>
      <c r="G7" s="102"/>
      <c r="H7" s="102"/>
    </row>
    <row r="8" spans="1:8" x14ac:dyDescent="0.2">
      <c r="A8" s="20">
        <v>1114</v>
      </c>
      <c r="B8" s="103" t="s">
        <v>149</v>
      </c>
      <c r="C8" s="104">
        <v>0</v>
      </c>
    </row>
    <row r="9" spans="1:8" x14ac:dyDescent="0.2">
      <c r="A9" s="20">
        <v>1115</v>
      </c>
      <c r="B9" s="103" t="s">
        <v>150</v>
      </c>
      <c r="C9" s="104">
        <v>0</v>
      </c>
    </row>
    <row r="10" spans="1:8" x14ac:dyDescent="0.2">
      <c r="A10" s="20">
        <v>1121</v>
      </c>
      <c r="B10" s="103" t="s">
        <v>151</v>
      </c>
      <c r="C10" s="104">
        <v>0</v>
      </c>
    </row>
    <row r="11" spans="1:8" x14ac:dyDescent="0.2">
      <c r="A11" s="20">
        <v>1211</v>
      </c>
      <c r="B11" s="103" t="s">
        <v>152</v>
      </c>
      <c r="C11" s="104">
        <v>0</v>
      </c>
    </row>
    <row r="13" spans="1:8" x14ac:dyDescent="0.2">
      <c r="A13" s="17" t="s">
        <v>108</v>
      </c>
      <c r="B13" s="101"/>
      <c r="C13" s="101"/>
      <c r="D13" s="101"/>
      <c r="E13" s="101"/>
      <c r="F13" s="101"/>
      <c r="G13" s="101"/>
      <c r="H13" s="101"/>
    </row>
    <row r="14" spans="1:8" ht="22.5" x14ac:dyDescent="0.2">
      <c r="A14" s="19" t="s">
        <v>104</v>
      </c>
      <c r="B14" s="102" t="s">
        <v>100</v>
      </c>
      <c r="C14" s="106" t="s">
        <v>101</v>
      </c>
      <c r="D14" s="106">
        <v>2018</v>
      </c>
      <c r="E14" s="106">
        <f>D14-1</f>
        <v>2017</v>
      </c>
      <c r="F14" s="106">
        <f>E14-1</f>
        <v>2016</v>
      </c>
      <c r="G14" s="106">
        <f>F14-1</f>
        <v>2015</v>
      </c>
      <c r="H14" s="106" t="s">
        <v>140</v>
      </c>
    </row>
    <row r="15" spans="1:8" x14ac:dyDescent="0.2">
      <c r="A15" s="20">
        <v>1122</v>
      </c>
      <c r="B15" s="103" t="s">
        <v>153</v>
      </c>
      <c r="C15" s="104">
        <v>10071052.01</v>
      </c>
      <c r="D15" s="104">
        <v>10071052.01</v>
      </c>
      <c r="E15" s="104">
        <v>10286854.92</v>
      </c>
      <c r="F15" s="104">
        <v>4075603.15</v>
      </c>
      <c r="G15" s="104">
        <v>37064669.859999999</v>
      </c>
    </row>
    <row r="16" spans="1:8" x14ac:dyDescent="0.2">
      <c r="A16" s="20">
        <v>1124</v>
      </c>
      <c r="B16" s="103" t="s">
        <v>154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</row>
    <row r="18" spans="1:8" x14ac:dyDescent="0.2">
      <c r="A18" s="17" t="s">
        <v>109</v>
      </c>
      <c r="B18" s="101"/>
      <c r="C18" s="101"/>
      <c r="D18" s="101"/>
      <c r="E18" s="101"/>
      <c r="F18" s="101"/>
      <c r="G18" s="101"/>
      <c r="H18" s="101"/>
    </row>
    <row r="19" spans="1:8" x14ac:dyDescent="0.2">
      <c r="A19" s="19" t="s">
        <v>104</v>
      </c>
      <c r="B19" s="102" t="s">
        <v>100</v>
      </c>
      <c r="C19" s="106" t="s">
        <v>101</v>
      </c>
      <c r="D19" s="106" t="s">
        <v>155</v>
      </c>
      <c r="E19" s="106" t="s">
        <v>156</v>
      </c>
      <c r="F19" s="106" t="s">
        <v>157</v>
      </c>
      <c r="G19" s="106" t="s">
        <v>158</v>
      </c>
      <c r="H19" s="106" t="s">
        <v>159</v>
      </c>
    </row>
    <row r="20" spans="1:8" x14ac:dyDescent="0.2">
      <c r="A20" s="20">
        <v>1123</v>
      </c>
      <c r="B20" s="103" t="s">
        <v>160</v>
      </c>
      <c r="C20" s="104">
        <v>2132.91</v>
      </c>
      <c r="D20" s="104">
        <v>2132.91</v>
      </c>
      <c r="E20" s="104">
        <v>0</v>
      </c>
      <c r="F20" s="104">
        <v>0</v>
      </c>
      <c r="G20" s="104">
        <v>0</v>
      </c>
    </row>
    <row r="21" spans="1:8" x14ac:dyDescent="0.2">
      <c r="A21" s="20">
        <v>1125</v>
      </c>
      <c r="B21" s="103" t="s">
        <v>161</v>
      </c>
      <c r="C21" s="104">
        <v>65000</v>
      </c>
      <c r="D21" s="104">
        <v>65000</v>
      </c>
      <c r="E21" s="104">
        <v>0</v>
      </c>
      <c r="F21" s="104">
        <v>0</v>
      </c>
      <c r="G21" s="104">
        <v>0</v>
      </c>
    </row>
    <row r="22" spans="1:8" ht="22.5" x14ac:dyDescent="0.2">
      <c r="A22" s="20">
        <v>1131</v>
      </c>
      <c r="B22" s="103" t="s">
        <v>162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</row>
    <row r="23" spans="1:8" ht="22.5" x14ac:dyDescent="0.2">
      <c r="A23" s="20">
        <v>1132</v>
      </c>
      <c r="B23" s="103" t="s">
        <v>163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</row>
    <row r="24" spans="1:8" x14ac:dyDescent="0.2">
      <c r="A24" s="20">
        <v>1133</v>
      </c>
      <c r="B24" s="103" t="s">
        <v>164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</row>
    <row r="25" spans="1:8" x14ac:dyDescent="0.2">
      <c r="A25" s="20">
        <v>1134</v>
      </c>
      <c r="B25" s="103" t="s">
        <v>165</v>
      </c>
      <c r="C25" s="104">
        <v>0</v>
      </c>
      <c r="D25" s="104">
        <v>0</v>
      </c>
      <c r="E25" s="104">
        <v>0</v>
      </c>
      <c r="F25" s="104">
        <v>0</v>
      </c>
      <c r="G25" s="104">
        <v>0</v>
      </c>
    </row>
    <row r="26" spans="1:8" x14ac:dyDescent="0.2">
      <c r="A26" s="20">
        <v>1139</v>
      </c>
      <c r="B26" s="103" t="s">
        <v>166</v>
      </c>
      <c r="C26" s="104">
        <v>0</v>
      </c>
      <c r="D26" s="104">
        <v>0</v>
      </c>
      <c r="E26" s="104">
        <v>0</v>
      </c>
      <c r="F26" s="104">
        <v>0</v>
      </c>
      <c r="G26" s="104">
        <v>0</v>
      </c>
    </row>
    <row r="28" spans="1:8" x14ac:dyDescent="0.2">
      <c r="A28" s="17" t="s">
        <v>167</v>
      </c>
      <c r="B28" s="101"/>
      <c r="C28" s="101"/>
      <c r="D28" s="101"/>
      <c r="E28" s="101"/>
      <c r="F28" s="101"/>
      <c r="G28" s="101"/>
      <c r="H28" s="101"/>
    </row>
    <row r="29" spans="1:8" ht="33.75" x14ac:dyDescent="0.2">
      <c r="A29" s="19" t="s">
        <v>104</v>
      </c>
      <c r="B29" s="102" t="s">
        <v>100</v>
      </c>
      <c r="C29" s="106" t="s">
        <v>101</v>
      </c>
      <c r="D29" s="106" t="s">
        <v>112</v>
      </c>
      <c r="E29" s="106" t="s">
        <v>111</v>
      </c>
      <c r="F29" s="106" t="s">
        <v>168</v>
      </c>
      <c r="G29" s="106" t="s">
        <v>114</v>
      </c>
      <c r="H29" s="106"/>
    </row>
    <row r="30" spans="1:8" x14ac:dyDescent="0.2">
      <c r="A30" s="20">
        <v>1140</v>
      </c>
      <c r="B30" s="103" t="s">
        <v>169</v>
      </c>
      <c r="C30" s="104">
        <f>SUM(C31:C35)</f>
        <v>0</v>
      </c>
    </row>
    <row r="31" spans="1:8" x14ac:dyDescent="0.2">
      <c r="A31" s="20">
        <v>1141</v>
      </c>
      <c r="B31" s="103" t="s">
        <v>170</v>
      </c>
      <c r="C31" s="104">
        <v>0</v>
      </c>
    </row>
    <row r="32" spans="1:8" x14ac:dyDescent="0.2">
      <c r="A32" s="20">
        <v>1142</v>
      </c>
      <c r="B32" s="103" t="s">
        <v>171</v>
      </c>
      <c r="C32" s="104">
        <v>0</v>
      </c>
    </row>
    <row r="33" spans="1:8" x14ac:dyDescent="0.2">
      <c r="A33" s="20">
        <v>1143</v>
      </c>
      <c r="B33" s="103" t="s">
        <v>172</v>
      </c>
      <c r="C33" s="104">
        <v>0</v>
      </c>
    </row>
    <row r="34" spans="1:8" x14ac:dyDescent="0.2">
      <c r="A34" s="20">
        <v>1144</v>
      </c>
      <c r="B34" s="103" t="s">
        <v>173</v>
      </c>
      <c r="C34" s="104">
        <v>0</v>
      </c>
    </row>
    <row r="35" spans="1:8" x14ac:dyDescent="0.2">
      <c r="A35" s="20">
        <v>1145</v>
      </c>
      <c r="B35" s="103" t="s">
        <v>174</v>
      </c>
      <c r="C35" s="104">
        <v>0</v>
      </c>
    </row>
    <row r="37" spans="1:8" x14ac:dyDescent="0.2">
      <c r="A37" s="17" t="s">
        <v>175</v>
      </c>
      <c r="B37" s="101"/>
      <c r="C37" s="101"/>
      <c r="D37" s="101"/>
      <c r="E37" s="101"/>
      <c r="F37" s="101"/>
      <c r="G37" s="101"/>
      <c r="H37" s="101"/>
    </row>
    <row r="38" spans="1:8" ht="67.5" x14ac:dyDescent="0.2">
      <c r="A38" s="19" t="s">
        <v>104</v>
      </c>
      <c r="B38" s="102" t="s">
        <v>100</v>
      </c>
      <c r="C38" s="106" t="s">
        <v>101</v>
      </c>
      <c r="D38" s="106" t="s">
        <v>110</v>
      </c>
      <c r="E38" s="106" t="s">
        <v>113</v>
      </c>
      <c r="F38" s="106" t="s">
        <v>176</v>
      </c>
      <c r="G38" s="106"/>
      <c r="H38" s="106"/>
    </row>
    <row r="39" spans="1:8" x14ac:dyDescent="0.2">
      <c r="A39" s="20">
        <v>1150</v>
      </c>
      <c r="B39" s="103" t="s">
        <v>177</v>
      </c>
      <c r="C39" s="104">
        <f>C40</f>
        <v>0</v>
      </c>
    </row>
    <row r="40" spans="1:8" x14ac:dyDescent="0.2">
      <c r="A40" s="20">
        <v>1151</v>
      </c>
      <c r="B40" s="103" t="s">
        <v>178</v>
      </c>
      <c r="C40" s="104">
        <v>0</v>
      </c>
    </row>
    <row r="42" spans="1:8" x14ac:dyDescent="0.2">
      <c r="A42" s="17" t="s">
        <v>115</v>
      </c>
      <c r="B42" s="101"/>
      <c r="C42" s="101"/>
      <c r="D42" s="101"/>
      <c r="E42" s="101"/>
      <c r="F42" s="101"/>
      <c r="G42" s="101"/>
      <c r="H42" s="101"/>
    </row>
    <row r="43" spans="1:8" x14ac:dyDescent="0.2">
      <c r="A43" s="19" t="s">
        <v>104</v>
      </c>
      <c r="B43" s="102" t="s">
        <v>100</v>
      </c>
      <c r="C43" s="106" t="s">
        <v>101</v>
      </c>
      <c r="D43" s="106" t="s">
        <v>103</v>
      </c>
      <c r="E43" s="106" t="s">
        <v>159</v>
      </c>
      <c r="F43" s="106"/>
      <c r="G43" s="106"/>
      <c r="H43" s="106"/>
    </row>
    <row r="44" spans="1:8" x14ac:dyDescent="0.2">
      <c r="A44" s="20">
        <v>1213</v>
      </c>
      <c r="B44" s="103" t="s">
        <v>179</v>
      </c>
      <c r="C44" s="104">
        <v>0</v>
      </c>
    </row>
    <row r="45" spans="1:8" x14ac:dyDescent="0.2">
      <c r="A45" s="20"/>
      <c r="C45" s="104"/>
    </row>
    <row r="46" spans="1:8" x14ac:dyDescent="0.2">
      <c r="C46" s="109">
        <v>11</v>
      </c>
    </row>
    <row r="47" spans="1:8" x14ac:dyDescent="0.2">
      <c r="A47" s="17" t="s">
        <v>116</v>
      </c>
      <c r="B47" s="101"/>
      <c r="C47" s="101"/>
      <c r="D47" s="101"/>
      <c r="E47" s="101"/>
      <c r="F47" s="101"/>
      <c r="G47" s="101"/>
      <c r="H47" s="101"/>
    </row>
    <row r="48" spans="1:8" x14ac:dyDescent="0.2">
      <c r="A48" s="19" t="s">
        <v>104</v>
      </c>
      <c r="B48" s="102" t="s">
        <v>100</v>
      </c>
      <c r="C48" s="106" t="s">
        <v>101</v>
      </c>
      <c r="D48" s="102"/>
      <c r="E48" s="102"/>
      <c r="F48" s="102"/>
      <c r="G48" s="102"/>
      <c r="H48" s="102"/>
    </row>
    <row r="49" spans="1:9" x14ac:dyDescent="0.2">
      <c r="A49" s="20">
        <v>1214</v>
      </c>
      <c r="B49" s="103" t="s">
        <v>180</v>
      </c>
      <c r="C49" s="104">
        <v>0</v>
      </c>
    </row>
    <row r="51" spans="1:9" x14ac:dyDescent="0.2">
      <c r="A51" s="17" t="s">
        <v>120</v>
      </c>
      <c r="B51" s="101"/>
      <c r="C51" s="101"/>
      <c r="D51" s="101"/>
      <c r="E51" s="101"/>
      <c r="F51" s="101"/>
      <c r="G51" s="101"/>
      <c r="H51" s="101"/>
      <c r="I51" s="17"/>
    </row>
    <row r="52" spans="1:9" ht="22.5" x14ac:dyDescent="0.2">
      <c r="A52" s="19" t="s">
        <v>104</v>
      </c>
      <c r="B52" s="102" t="s">
        <v>100</v>
      </c>
      <c r="C52" s="106" t="s">
        <v>101</v>
      </c>
      <c r="D52" s="106" t="s">
        <v>117</v>
      </c>
      <c r="E52" s="106" t="s">
        <v>118</v>
      </c>
      <c r="F52" s="106" t="s">
        <v>110</v>
      </c>
      <c r="G52" s="106" t="s">
        <v>181</v>
      </c>
      <c r="H52" s="106" t="s">
        <v>119</v>
      </c>
      <c r="I52" s="107" t="s">
        <v>182</v>
      </c>
    </row>
    <row r="53" spans="1:9" x14ac:dyDescent="0.2">
      <c r="A53" s="20">
        <v>1230</v>
      </c>
      <c r="B53" s="103" t="s">
        <v>183</v>
      </c>
      <c r="C53" s="104">
        <f>SUM(C54:C60)</f>
        <v>80747869</v>
      </c>
      <c r="D53" s="104">
        <f>SUM(D54:D60)</f>
        <v>0</v>
      </c>
      <c r="E53" s="104">
        <f>SUM(E54:E60)</f>
        <v>2227128.0499999998</v>
      </c>
    </row>
    <row r="54" spans="1:9" x14ac:dyDescent="0.2">
      <c r="A54" s="20">
        <v>1231</v>
      </c>
      <c r="B54" s="103" t="s">
        <v>184</v>
      </c>
      <c r="C54" s="104">
        <v>0</v>
      </c>
      <c r="D54" s="104">
        <v>0</v>
      </c>
      <c r="E54" s="104">
        <v>0</v>
      </c>
    </row>
    <row r="55" spans="1:9" x14ac:dyDescent="0.2">
      <c r="A55" s="20">
        <v>1232</v>
      </c>
      <c r="B55" s="103" t="s">
        <v>185</v>
      </c>
      <c r="C55" s="104">
        <v>0</v>
      </c>
      <c r="D55" s="104">
        <v>0</v>
      </c>
      <c r="E55" s="104">
        <v>0</v>
      </c>
    </row>
    <row r="56" spans="1:9" x14ac:dyDescent="0.2">
      <c r="A56" s="20">
        <v>1233</v>
      </c>
      <c r="B56" s="103" t="s">
        <v>186</v>
      </c>
      <c r="C56" s="104">
        <v>79733279.819999993</v>
      </c>
      <c r="D56" s="104">
        <v>0</v>
      </c>
      <c r="E56" s="104">
        <v>2227128.0499999998</v>
      </c>
    </row>
    <row r="57" spans="1:9" x14ac:dyDescent="0.2">
      <c r="A57" s="20">
        <v>1234</v>
      </c>
      <c r="B57" s="103" t="s">
        <v>187</v>
      </c>
      <c r="C57" s="104">
        <v>0</v>
      </c>
      <c r="D57" s="104">
        <v>0</v>
      </c>
      <c r="E57" s="104">
        <v>0</v>
      </c>
    </row>
    <row r="58" spans="1:9" x14ac:dyDescent="0.2">
      <c r="A58" s="20">
        <v>1235</v>
      </c>
      <c r="B58" s="103" t="s">
        <v>188</v>
      </c>
      <c r="C58" s="104">
        <v>1014589.18</v>
      </c>
      <c r="D58" s="104">
        <v>0</v>
      </c>
      <c r="E58" s="104">
        <v>0</v>
      </c>
    </row>
    <row r="59" spans="1:9" x14ac:dyDescent="0.2">
      <c r="A59" s="20">
        <v>1236</v>
      </c>
      <c r="B59" s="103" t="s">
        <v>189</v>
      </c>
      <c r="C59" s="104">
        <v>0</v>
      </c>
      <c r="D59" s="104">
        <v>0</v>
      </c>
      <c r="E59" s="104">
        <v>0</v>
      </c>
    </row>
    <row r="60" spans="1:9" x14ac:dyDescent="0.2">
      <c r="A60" s="20">
        <v>1239</v>
      </c>
      <c r="B60" s="103" t="s">
        <v>190</v>
      </c>
      <c r="C60" s="104">
        <v>0</v>
      </c>
      <c r="D60" s="104">
        <v>0</v>
      </c>
      <c r="E60" s="104">
        <v>0</v>
      </c>
    </row>
    <row r="61" spans="1:9" x14ac:dyDescent="0.2">
      <c r="A61" s="20">
        <v>1240</v>
      </c>
      <c r="B61" s="103" t="s">
        <v>191</v>
      </c>
      <c r="C61" s="104">
        <f>SUM(C62:C69)</f>
        <v>84380980.810000002</v>
      </c>
      <c r="D61" s="104">
        <f t="shared" ref="D61:E61" si="0">SUM(D62:D69)</f>
        <v>0</v>
      </c>
      <c r="E61" s="104">
        <f t="shared" si="0"/>
        <v>33996413.810000002</v>
      </c>
    </row>
    <row r="62" spans="1:9" x14ac:dyDescent="0.2">
      <c r="A62" s="20">
        <v>1241</v>
      </c>
      <c r="B62" s="103" t="s">
        <v>192</v>
      </c>
      <c r="C62" s="104">
        <v>4400030.0199999996</v>
      </c>
      <c r="D62" s="104">
        <v>0</v>
      </c>
      <c r="E62" s="104">
        <v>1653960.98</v>
      </c>
    </row>
    <row r="63" spans="1:9" x14ac:dyDescent="0.2">
      <c r="A63" s="20">
        <v>1242</v>
      </c>
      <c r="B63" s="103" t="s">
        <v>193</v>
      </c>
      <c r="C63" s="104">
        <v>1632489.16</v>
      </c>
      <c r="D63" s="104">
        <v>0</v>
      </c>
      <c r="E63" s="104">
        <v>284804.78999999998</v>
      </c>
    </row>
    <row r="64" spans="1:9" x14ac:dyDescent="0.2">
      <c r="A64" s="20">
        <v>1243</v>
      </c>
      <c r="B64" s="103" t="s">
        <v>194</v>
      </c>
      <c r="C64" s="104">
        <v>35141280.090000004</v>
      </c>
      <c r="D64" s="104">
        <v>0</v>
      </c>
      <c r="E64" s="104">
        <v>5255412.1900000004</v>
      </c>
    </row>
    <row r="65" spans="1:9" x14ac:dyDescent="0.2">
      <c r="A65" s="20">
        <v>1244</v>
      </c>
      <c r="B65" s="103" t="s">
        <v>195</v>
      </c>
      <c r="C65" s="104">
        <v>42228317.009999998</v>
      </c>
      <c r="D65" s="104">
        <v>0</v>
      </c>
      <c r="E65" s="104">
        <v>26749300.27</v>
      </c>
    </row>
    <row r="66" spans="1:9" x14ac:dyDescent="0.2">
      <c r="A66" s="20">
        <v>1245</v>
      </c>
      <c r="B66" s="103" t="s">
        <v>196</v>
      </c>
      <c r="C66" s="104">
        <v>0</v>
      </c>
      <c r="D66" s="104">
        <v>0</v>
      </c>
      <c r="E66" s="104">
        <v>0</v>
      </c>
    </row>
    <row r="67" spans="1:9" x14ac:dyDescent="0.2">
      <c r="A67" s="20">
        <v>1246</v>
      </c>
      <c r="B67" s="103" t="s">
        <v>197</v>
      </c>
      <c r="C67" s="104">
        <v>978864.53</v>
      </c>
      <c r="D67" s="104">
        <v>0</v>
      </c>
      <c r="E67" s="104">
        <v>52935.58</v>
      </c>
    </row>
    <row r="68" spans="1:9" x14ac:dyDescent="0.2">
      <c r="A68" s="20">
        <v>1247</v>
      </c>
      <c r="B68" s="103" t="s">
        <v>198</v>
      </c>
      <c r="C68" s="104">
        <v>0</v>
      </c>
      <c r="D68" s="104">
        <v>0</v>
      </c>
      <c r="E68" s="104">
        <v>0</v>
      </c>
    </row>
    <row r="69" spans="1:9" x14ac:dyDescent="0.2">
      <c r="A69" s="20">
        <v>1248</v>
      </c>
      <c r="B69" s="103" t="s">
        <v>199</v>
      </c>
      <c r="C69" s="104">
        <v>0</v>
      </c>
      <c r="D69" s="104">
        <v>0</v>
      </c>
      <c r="E69" s="104">
        <v>0</v>
      </c>
    </row>
    <row r="71" spans="1:9" x14ac:dyDescent="0.2">
      <c r="A71" s="17" t="s">
        <v>121</v>
      </c>
      <c r="B71" s="101"/>
      <c r="C71" s="101"/>
      <c r="D71" s="101"/>
      <c r="E71" s="101"/>
      <c r="F71" s="101"/>
      <c r="G71" s="101"/>
      <c r="H71" s="101"/>
      <c r="I71" s="17"/>
    </row>
    <row r="72" spans="1:9" ht="22.5" x14ac:dyDescent="0.2">
      <c r="A72" s="19" t="s">
        <v>104</v>
      </c>
      <c r="B72" s="102" t="s">
        <v>100</v>
      </c>
      <c r="C72" s="106" t="s">
        <v>101</v>
      </c>
      <c r="D72" s="106" t="s">
        <v>122</v>
      </c>
      <c r="E72" s="106" t="s">
        <v>200</v>
      </c>
      <c r="F72" s="106" t="s">
        <v>110</v>
      </c>
      <c r="G72" s="106" t="s">
        <v>181</v>
      </c>
      <c r="H72" s="106" t="s">
        <v>119</v>
      </c>
      <c r="I72" s="107" t="s">
        <v>182</v>
      </c>
    </row>
    <row r="73" spans="1:9" x14ac:dyDescent="0.2">
      <c r="A73" s="20">
        <v>1250</v>
      </c>
      <c r="B73" s="103" t="s">
        <v>201</v>
      </c>
      <c r="C73" s="104">
        <f>SUM(C74:C78)</f>
        <v>2671.86</v>
      </c>
      <c r="D73" s="104">
        <f>SUM(D74:D78)</f>
        <v>0</v>
      </c>
      <c r="E73" s="104">
        <f>SUM(E74:E78)</f>
        <v>0</v>
      </c>
    </row>
    <row r="74" spans="1:9" x14ac:dyDescent="0.2">
      <c r="A74" s="20">
        <v>1251</v>
      </c>
      <c r="B74" s="103" t="s">
        <v>202</v>
      </c>
      <c r="C74" s="104">
        <v>0</v>
      </c>
      <c r="D74" s="104">
        <v>0</v>
      </c>
      <c r="E74" s="104">
        <v>0</v>
      </c>
    </row>
    <row r="75" spans="1:9" x14ac:dyDescent="0.2">
      <c r="A75" s="20">
        <v>1252</v>
      </c>
      <c r="B75" s="103" t="s">
        <v>203</v>
      </c>
      <c r="C75" s="104">
        <v>2671.86</v>
      </c>
      <c r="D75" s="104">
        <v>0</v>
      </c>
      <c r="E75" s="104">
        <v>0</v>
      </c>
    </row>
    <row r="76" spans="1:9" x14ac:dyDescent="0.2">
      <c r="A76" s="20">
        <v>1253</v>
      </c>
      <c r="B76" s="103" t="s">
        <v>204</v>
      </c>
      <c r="C76" s="104">
        <v>0</v>
      </c>
      <c r="D76" s="104">
        <v>0</v>
      </c>
      <c r="E76" s="104">
        <v>0</v>
      </c>
    </row>
    <row r="77" spans="1:9" x14ac:dyDescent="0.2">
      <c r="A77" s="20">
        <v>1254</v>
      </c>
      <c r="B77" s="103" t="s">
        <v>205</v>
      </c>
      <c r="C77" s="104">
        <v>0</v>
      </c>
      <c r="D77" s="104">
        <v>0</v>
      </c>
      <c r="E77" s="104">
        <v>0</v>
      </c>
    </row>
    <row r="78" spans="1:9" x14ac:dyDescent="0.2">
      <c r="A78" s="20">
        <v>1259</v>
      </c>
      <c r="B78" s="103" t="s">
        <v>206</v>
      </c>
      <c r="C78" s="104">
        <v>0</v>
      </c>
      <c r="D78" s="104">
        <v>0</v>
      </c>
      <c r="E78" s="104">
        <v>0</v>
      </c>
    </row>
    <row r="79" spans="1:9" x14ac:dyDescent="0.2">
      <c r="A79" s="20">
        <v>1270</v>
      </c>
      <c r="B79" s="103" t="s">
        <v>207</v>
      </c>
      <c r="C79" s="104">
        <f>SUM(C80:C85)</f>
        <v>855977.8</v>
      </c>
      <c r="D79" s="104">
        <f>SUM(D80:D85)</f>
        <v>0</v>
      </c>
      <c r="E79" s="104">
        <f>SUM(E80:E85)</f>
        <v>0</v>
      </c>
    </row>
    <row r="80" spans="1:9" x14ac:dyDescent="0.2">
      <c r="A80" s="20">
        <v>1271</v>
      </c>
      <c r="B80" s="103" t="s">
        <v>208</v>
      </c>
      <c r="C80" s="104">
        <v>0</v>
      </c>
      <c r="D80" s="104">
        <v>0</v>
      </c>
      <c r="E80" s="104">
        <v>0</v>
      </c>
    </row>
    <row r="81" spans="1:8" x14ac:dyDescent="0.2">
      <c r="A81" s="20">
        <v>1272</v>
      </c>
      <c r="B81" s="103" t="s">
        <v>209</v>
      </c>
      <c r="C81" s="104">
        <v>0</v>
      </c>
      <c r="D81" s="104">
        <v>0</v>
      </c>
      <c r="E81" s="104">
        <v>0</v>
      </c>
    </row>
    <row r="82" spans="1:8" x14ac:dyDescent="0.2">
      <c r="A82" s="20">
        <v>1273</v>
      </c>
      <c r="B82" s="103" t="s">
        <v>210</v>
      </c>
      <c r="C82" s="104">
        <v>855977.8</v>
      </c>
      <c r="D82" s="104">
        <v>0</v>
      </c>
      <c r="E82" s="104">
        <v>0</v>
      </c>
    </row>
    <row r="83" spans="1:8" x14ac:dyDescent="0.2">
      <c r="A83" s="20">
        <v>1274</v>
      </c>
      <c r="B83" s="103" t="s">
        <v>211</v>
      </c>
      <c r="C83" s="104">
        <v>0</v>
      </c>
      <c r="D83" s="104">
        <v>0</v>
      </c>
      <c r="E83" s="104">
        <v>0</v>
      </c>
    </row>
    <row r="84" spans="1:8" x14ac:dyDescent="0.2">
      <c r="A84" s="20">
        <v>1275</v>
      </c>
      <c r="B84" s="103" t="s">
        <v>212</v>
      </c>
      <c r="C84" s="104">
        <v>0</v>
      </c>
      <c r="D84" s="104">
        <v>0</v>
      </c>
      <c r="E84" s="104">
        <v>0</v>
      </c>
    </row>
    <row r="85" spans="1:8" x14ac:dyDescent="0.2">
      <c r="A85" s="20">
        <v>1279</v>
      </c>
      <c r="B85" s="103" t="s">
        <v>213</v>
      </c>
      <c r="C85" s="104">
        <v>0</v>
      </c>
      <c r="D85" s="104">
        <v>0</v>
      </c>
      <c r="E85" s="104">
        <v>0</v>
      </c>
    </row>
    <row r="87" spans="1:8" x14ac:dyDescent="0.2">
      <c r="A87" s="17" t="s">
        <v>123</v>
      </c>
      <c r="B87" s="101"/>
      <c r="C87" s="101"/>
      <c r="D87" s="101"/>
      <c r="E87" s="101"/>
      <c r="F87" s="101"/>
      <c r="G87" s="101"/>
      <c r="H87" s="101"/>
    </row>
    <row r="88" spans="1:8" x14ac:dyDescent="0.2">
      <c r="A88" s="19" t="s">
        <v>104</v>
      </c>
      <c r="B88" s="102" t="s">
        <v>100</v>
      </c>
      <c r="C88" s="106" t="s">
        <v>101</v>
      </c>
      <c r="D88" s="106" t="s">
        <v>214</v>
      </c>
      <c r="E88" s="102"/>
      <c r="F88" s="102"/>
      <c r="G88" s="102"/>
      <c r="H88" s="102"/>
    </row>
    <row r="89" spans="1:8" x14ac:dyDescent="0.2">
      <c r="A89" s="20">
        <v>1160</v>
      </c>
      <c r="B89" s="103" t="s">
        <v>215</v>
      </c>
      <c r="C89" s="104">
        <f>SUM(C90:C91)</f>
        <v>0</v>
      </c>
    </row>
    <row r="90" spans="1:8" ht="22.5" x14ac:dyDescent="0.2">
      <c r="A90" s="20">
        <v>1161</v>
      </c>
      <c r="B90" s="103" t="s">
        <v>216</v>
      </c>
      <c r="C90" s="104">
        <v>0</v>
      </c>
    </row>
    <row r="91" spans="1:8" x14ac:dyDescent="0.2">
      <c r="A91" s="20">
        <v>1162</v>
      </c>
      <c r="B91" s="103" t="s">
        <v>217</v>
      </c>
      <c r="C91" s="104">
        <v>0</v>
      </c>
    </row>
    <row r="93" spans="1:8" x14ac:dyDescent="0.2">
      <c r="A93" s="17" t="s">
        <v>124</v>
      </c>
      <c r="B93" s="101"/>
      <c r="C93" s="101"/>
      <c r="D93" s="101"/>
      <c r="E93" s="101"/>
      <c r="F93" s="101"/>
      <c r="G93" s="101"/>
      <c r="H93" s="101"/>
    </row>
    <row r="94" spans="1:8" x14ac:dyDescent="0.2">
      <c r="A94" s="19" t="s">
        <v>104</v>
      </c>
      <c r="B94" s="102" t="s">
        <v>100</v>
      </c>
      <c r="C94" s="106" t="s">
        <v>101</v>
      </c>
      <c r="D94" s="106" t="s">
        <v>159</v>
      </c>
      <c r="E94" s="102"/>
      <c r="F94" s="102"/>
      <c r="G94" s="102"/>
      <c r="H94" s="102"/>
    </row>
    <row r="95" spans="1:8" x14ac:dyDescent="0.2">
      <c r="A95" s="20">
        <v>1290</v>
      </c>
      <c r="B95" s="103" t="s">
        <v>218</v>
      </c>
      <c r="C95" s="104">
        <f>SUM(C96:C98)</f>
        <v>0</v>
      </c>
    </row>
    <row r="96" spans="1:8" x14ac:dyDescent="0.2">
      <c r="A96" s="20">
        <v>1291</v>
      </c>
      <c r="B96" s="103" t="s">
        <v>219</v>
      </c>
      <c r="C96" s="104">
        <v>0</v>
      </c>
    </row>
    <row r="97" spans="1:8" x14ac:dyDescent="0.2">
      <c r="A97" s="20">
        <v>1292</v>
      </c>
      <c r="B97" s="103" t="s">
        <v>220</v>
      </c>
      <c r="C97" s="104">
        <v>0</v>
      </c>
    </row>
    <row r="98" spans="1:8" x14ac:dyDescent="0.2">
      <c r="A98" s="20">
        <v>1293</v>
      </c>
      <c r="B98" s="103" t="s">
        <v>221</v>
      </c>
      <c r="C98" s="104">
        <v>0</v>
      </c>
    </row>
    <row r="99" spans="1:8" x14ac:dyDescent="0.2">
      <c r="A99" s="20"/>
      <c r="C99" s="104"/>
    </row>
    <row r="101" spans="1:8" x14ac:dyDescent="0.2">
      <c r="A101" s="17" t="s">
        <v>125</v>
      </c>
      <c r="B101" s="101"/>
      <c r="C101" s="110">
        <v>12</v>
      </c>
      <c r="D101" s="101"/>
      <c r="E101" s="101"/>
      <c r="F101" s="101"/>
      <c r="G101" s="101"/>
      <c r="H101" s="101"/>
    </row>
    <row r="102" spans="1:8" ht="22.5" x14ac:dyDescent="0.2">
      <c r="A102" s="19" t="s">
        <v>104</v>
      </c>
      <c r="B102" s="102" t="s">
        <v>100</v>
      </c>
      <c r="C102" s="106" t="s">
        <v>101</v>
      </c>
      <c r="D102" s="106" t="s">
        <v>155</v>
      </c>
      <c r="E102" s="106" t="s">
        <v>156</v>
      </c>
      <c r="F102" s="106" t="s">
        <v>157</v>
      </c>
      <c r="G102" s="106" t="s">
        <v>222</v>
      </c>
      <c r="H102" s="106" t="s">
        <v>223</v>
      </c>
    </row>
    <row r="103" spans="1:8" x14ac:dyDescent="0.2">
      <c r="A103" s="20">
        <v>2110</v>
      </c>
      <c r="B103" s="103" t="s">
        <v>224</v>
      </c>
      <c r="C103" s="104">
        <f>SUM(C104:C112)</f>
        <v>4319084.3600000003</v>
      </c>
      <c r="D103" s="104">
        <f>SUM(D104:D112)</f>
        <v>0</v>
      </c>
      <c r="E103" s="104">
        <f>SUM(E104:E112)</f>
        <v>0</v>
      </c>
      <c r="F103" s="104">
        <f>SUM(F104:F112)</f>
        <v>0</v>
      </c>
      <c r="G103" s="104">
        <f>SUM(G104:G112)</f>
        <v>0</v>
      </c>
    </row>
    <row r="104" spans="1:8" x14ac:dyDescent="0.2">
      <c r="A104" s="20">
        <v>2111</v>
      </c>
      <c r="B104" s="103" t="s">
        <v>225</v>
      </c>
      <c r="C104" s="104">
        <v>0</v>
      </c>
      <c r="D104" s="104">
        <v>0</v>
      </c>
      <c r="E104" s="104">
        <v>0</v>
      </c>
      <c r="F104" s="104">
        <v>0</v>
      </c>
      <c r="G104" s="104">
        <v>0</v>
      </c>
    </row>
    <row r="105" spans="1:8" x14ac:dyDescent="0.2">
      <c r="A105" s="20">
        <v>2112</v>
      </c>
      <c r="B105" s="103" t="s">
        <v>226</v>
      </c>
      <c r="C105" s="104">
        <v>0</v>
      </c>
      <c r="D105" s="104">
        <v>0</v>
      </c>
      <c r="E105" s="104">
        <v>0</v>
      </c>
      <c r="F105" s="104">
        <v>0</v>
      </c>
      <c r="G105" s="104">
        <v>0</v>
      </c>
    </row>
    <row r="106" spans="1:8" x14ac:dyDescent="0.2">
      <c r="A106" s="20">
        <v>2113</v>
      </c>
      <c r="B106" s="103" t="s">
        <v>227</v>
      </c>
      <c r="C106" s="104">
        <v>0</v>
      </c>
      <c r="D106" s="104">
        <v>0</v>
      </c>
      <c r="E106" s="104">
        <v>0</v>
      </c>
      <c r="F106" s="104">
        <v>0</v>
      </c>
      <c r="G106" s="104">
        <v>0</v>
      </c>
    </row>
    <row r="107" spans="1:8" x14ac:dyDescent="0.2">
      <c r="A107" s="20">
        <v>2114</v>
      </c>
      <c r="B107" s="103" t="s">
        <v>228</v>
      </c>
      <c r="C107" s="104">
        <v>0</v>
      </c>
      <c r="D107" s="104">
        <v>0</v>
      </c>
      <c r="E107" s="104">
        <v>0</v>
      </c>
      <c r="F107" s="104">
        <v>0</v>
      </c>
      <c r="G107" s="104">
        <v>0</v>
      </c>
    </row>
    <row r="108" spans="1:8" x14ac:dyDescent="0.2">
      <c r="A108" s="20">
        <v>2115</v>
      </c>
      <c r="B108" s="103" t="s">
        <v>229</v>
      </c>
      <c r="C108" s="104">
        <v>0</v>
      </c>
      <c r="D108" s="104">
        <v>0</v>
      </c>
      <c r="E108" s="104">
        <v>0</v>
      </c>
      <c r="F108" s="104">
        <v>0</v>
      </c>
      <c r="G108" s="104">
        <v>0</v>
      </c>
    </row>
    <row r="109" spans="1:8" ht="22.5" x14ac:dyDescent="0.2">
      <c r="A109" s="20">
        <v>2116</v>
      </c>
      <c r="B109" s="103" t="s">
        <v>230</v>
      </c>
      <c r="C109" s="104">
        <v>0</v>
      </c>
      <c r="D109" s="104">
        <v>0</v>
      </c>
      <c r="E109" s="104">
        <v>0</v>
      </c>
      <c r="F109" s="104">
        <v>0</v>
      </c>
      <c r="G109" s="104">
        <v>0</v>
      </c>
    </row>
    <row r="110" spans="1:8" x14ac:dyDescent="0.2">
      <c r="A110" s="20">
        <v>2117</v>
      </c>
      <c r="B110" s="103" t="s">
        <v>231</v>
      </c>
      <c r="C110" s="104">
        <v>74182.23</v>
      </c>
      <c r="D110" s="104">
        <v>0</v>
      </c>
      <c r="E110" s="104">
        <v>0</v>
      </c>
      <c r="F110" s="104">
        <v>0</v>
      </c>
      <c r="G110" s="104">
        <v>0</v>
      </c>
    </row>
    <row r="111" spans="1:8" x14ac:dyDescent="0.2">
      <c r="A111" s="20">
        <v>2118</v>
      </c>
      <c r="B111" s="103" t="s">
        <v>232</v>
      </c>
      <c r="C111" s="104">
        <v>0</v>
      </c>
      <c r="D111" s="104">
        <v>0</v>
      </c>
      <c r="E111" s="104">
        <v>0</v>
      </c>
      <c r="F111" s="104">
        <v>0</v>
      </c>
      <c r="G111" s="104">
        <v>0</v>
      </c>
    </row>
    <row r="112" spans="1:8" x14ac:dyDescent="0.2">
      <c r="A112" s="20">
        <v>2119</v>
      </c>
      <c r="B112" s="103" t="s">
        <v>233</v>
      </c>
      <c r="C112" s="104">
        <v>4244902.13</v>
      </c>
      <c r="D112" s="104">
        <v>0</v>
      </c>
      <c r="E112" s="104">
        <v>0</v>
      </c>
      <c r="F112" s="104">
        <v>0</v>
      </c>
      <c r="G112" s="104">
        <v>0</v>
      </c>
    </row>
    <row r="113" spans="1:8" x14ac:dyDescent="0.2">
      <c r="A113" s="20">
        <v>2120</v>
      </c>
      <c r="B113" s="103" t="s">
        <v>234</v>
      </c>
      <c r="C113" s="104">
        <f>SUM(C114:C116)</f>
        <v>0</v>
      </c>
      <c r="D113" s="104">
        <f t="shared" ref="D113:G113" si="1">SUM(D114:D116)</f>
        <v>0</v>
      </c>
      <c r="E113" s="104">
        <f t="shared" si="1"/>
        <v>0</v>
      </c>
      <c r="F113" s="104">
        <f t="shared" si="1"/>
        <v>0</v>
      </c>
      <c r="G113" s="104">
        <f t="shared" si="1"/>
        <v>0</v>
      </c>
    </row>
    <row r="114" spans="1:8" x14ac:dyDescent="0.2">
      <c r="A114" s="20">
        <v>2121</v>
      </c>
      <c r="B114" s="103" t="s">
        <v>235</v>
      </c>
      <c r="C114" s="104">
        <v>0</v>
      </c>
      <c r="D114" s="104">
        <v>0</v>
      </c>
      <c r="E114" s="104">
        <v>0</v>
      </c>
      <c r="F114" s="104">
        <v>0</v>
      </c>
      <c r="G114" s="104">
        <v>0</v>
      </c>
    </row>
    <row r="115" spans="1:8" x14ac:dyDescent="0.2">
      <c r="A115" s="20">
        <v>2122</v>
      </c>
      <c r="B115" s="103" t="s">
        <v>236</v>
      </c>
      <c r="C115" s="104">
        <v>0</v>
      </c>
      <c r="D115" s="104">
        <v>0</v>
      </c>
      <c r="E115" s="104">
        <v>0</v>
      </c>
      <c r="F115" s="104">
        <v>0</v>
      </c>
      <c r="G115" s="104">
        <v>0</v>
      </c>
    </row>
    <row r="116" spans="1:8" x14ac:dyDescent="0.2">
      <c r="A116" s="20">
        <v>2129</v>
      </c>
      <c r="B116" s="103" t="s">
        <v>237</v>
      </c>
      <c r="C116" s="104">
        <v>0</v>
      </c>
      <c r="D116" s="104">
        <v>0</v>
      </c>
      <c r="E116" s="104">
        <v>0</v>
      </c>
      <c r="F116" s="104">
        <v>0</v>
      </c>
      <c r="G116" s="104">
        <v>0</v>
      </c>
    </row>
    <row r="118" spans="1:8" x14ac:dyDescent="0.2">
      <c r="A118" s="17" t="s">
        <v>126</v>
      </c>
      <c r="B118" s="101"/>
      <c r="C118" s="101"/>
      <c r="D118" s="101"/>
      <c r="E118" s="101"/>
      <c r="F118" s="101"/>
      <c r="G118" s="101"/>
      <c r="H118" s="101"/>
    </row>
    <row r="119" spans="1:8" x14ac:dyDescent="0.2">
      <c r="A119" s="19" t="s">
        <v>104</v>
      </c>
      <c r="B119" s="102" t="s">
        <v>100</v>
      </c>
      <c r="C119" s="106" t="s">
        <v>101</v>
      </c>
      <c r="D119" s="106" t="s">
        <v>105</v>
      </c>
      <c r="E119" s="106" t="s">
        <v>159</v>
      </c>
      <c r="F119" s="102"/>
      <c r="G119" s="102"/>
      <c r="H119" s="102"/>
    </row>
    <row r="120" spans="1:8" x14ac:dyDescent="0.2">
      <c r="A120" s="20">
        <v>2160</v>
      </c>
      <c r="B120" s="103" t="s">
        <v>238</v>
      </c>
      <c r="C120" s="104">
        <f>SUM(C121:C126)</f>
        <v>0</v>
      </c>
    </row>
    <row r="121" spans="1:8" x14ac:dyDescent="0.2">
      <c r="A121" s="20">
        <v>2161</v>
      </c>
      <c r="B121" s="103" t="s">
        <v>239</v>
      </c>
      <c r="C121" s="104">
        <v>0</v>
      </c>
    </row>
    <row r="122" spans="1:8" x14ac:dyDescent="0.2">
      <c r="A122" s="20">
        <v>2162</v>
      </c>
      <c r="B122" s="103" t="s">
        <v>240</v>
      </c>
      <c r="C122" s="104">
        <v>0</v>
      </c>
    </row>
    <row r="123" spans="1:8" x14ac:dyDescent="0.2">
      <c r="A123" s="20">
        <v>2163</v>
      </c>
      <c r="B123" s="103" t="s">
        <v>241</v>
      </c>
      <c r="C123" s="104">
        <v>0</v>
      </c>
    </row>
    <row r="124" spans="1:8" x14ac:dyDescent="0.2">
      <c r="A124" s="20">
        <v>2164</v>
      </c>
      <c r="B124" s="103" t="s">
        <v>242</v>
      </c>
      <c r="C124" s="104">
        <v>0</v>
      </c>
    </row>
    <row r="125" spans="1:8" x14ac:dyDescent="0.2">
      <c r="A125" s="20">
        <v>2165</v>
      </c>
      <c r="B125" s="103" t="s">
        <v>243</v>
      </c>
      <c r="C125" s="104">
        <v>0</v>
      </c>
    </row>
    <row r="126" spans="1:8" x14ac:dyDescent="0.2">
      <c r="A126" s="20">
        <v>2166</v>
      </c>
      <c r="B126" s="103" t="s">
        <v>244</v>
      </c>
      <c r="C126" s="104">
        <v>0</v>
      </c>
    </row>
    <row r="127" spans="1:8" x14ac:dyDescent="0.2">
      <c r="A127" s="20">
        <v>2250</v>
      </c>
      <c r="B127" s="103" t="s">
        <v>245</v>
      </c>
      <c r="C127" s="104">
        <f>SUM(C128:C133)</f>
        <v>0</v>
      </c>
    </row>
    <row r="128" spans="1:8" x14ac:dyDescent="0.2">
      <c r="A128" s="20">
        <v>2251</v>
      </c>
      <c r="B128" s="103" t="s">
        <v>246</v>
      </c>
      <c r="C128" s="104">
        <v>0</v>
      </c>
    </row>
    <row r="129" spans="1:8" x14ac:dyDescent="0.2">
      <c r="A129" s="20">
        <v>2252</v>
      </c>
      <c r="B129" s="103" t="s">
        <v>247</v>
      </c>
      <c r="C129" s="104">
        <v>0</v>
      </c>
    </row>
    <row r="130" spans="1:8" x14ac:dyDescent="0.2">
      <c r="A130" s="20">
        <v>2253</v>
      </c>
      <c r="B130" s="103" t="s">
        <v>248</v>
      </c>
      <c r="C130" s="104">
        <v>0</v>
      </c>
    </row>
    <row r="131" spans="1:8" x14ac:dyDescent="0.2">
      <c r="A131" s="20">
        <v>2254</v>
      </c>
      <c r="B131" s="103" t="s">
        <v>249</v>
      </c>
      <c r="C131" s="104">
        <v>0</v>
      </c>
    </row>
    <row r="132" spans="1:8" x14ac:dyDescent="0.2">
      <c r="A132" s="20">
        <v>2255</v>
      </c>
      <c r="B132" s="103" t="s">
        <v>250</v>
      </c>
      <c r="C132" s="104">
        <v>0</v>
      </c>
    </row>
    <row r="133" spans="1:8" x14ac:dyDescent="0.2">
      <c r="A133" s="20">
        <v>2256</v>
      </c>
      <c r="B133" s="103" t="s">
        <v>251</v>
      </c>
      <c r="C133" s="104">
        <v>0</v>
      </c>
    </row>
    <row r="135" spans="1:8" x14ac:dyDescent="0.2">
      <c r="A135" s="17" t="s">
        <v>127</v>
      </c>
      <c r="B135" s="101"/>
      <c r="C135" s="101"/>
      <c r="D135" s="101"/>
      <c r="E135" s="101"/>
      <c r="F135" s="101"/>
      <c r="G135" s="101"/>
      <c r="H135" s="101"/>
    </row>
    <row r="136" spans="1:8" x14ac:dyDescent="0.2">
      <c r="A136" s="21" t="s">
        <v>104</v>
      </c>
      <c r="B136" s="105" t="s">
        <v>100</v>
      </c>
      <c r="C136" s="108" t="s">
        <v>101</v>
      </c>
      <c r="D136" s="108" t="s">
        <v>105</v>
      </c>
      <c r="E136" s="108" t="s">
        <v>159</v>
      </c>
      <c r="F136" s="105"/>
      <c r="G136" s="105"/>
      <c r="H136" s="105"/>
    </row>
    <row r="137" spans="1:8" x14ac:dyDescent="0.2">
      <c r="A137" s="20">
        <v>2159</v>
      </c>
      <c r="B137" s="103" t="s">
        <v>252</v>
      </c>
      <c r="C137" s="104">
        <v>0</v>
      </c>
    </row>
    <row r="138" spans="1:8" x14ac:dyDescent="0.2">
      <c r="A138" s="20">
        <v>2199</v>
      </c>
      <c r="B138" s="103" t="s">
        <v>253</v>
      </c>
      <c r="C138" s="104">
        <v>0</v>
      </c>
    </row>
    <row r="139" spans="1:8" x14ac:dyDescent="0.2">
      <c r="A139" s="20">
        <v>2240</v>
      </c>
      <c r="B139" s="103" t="s">
        <v>254</v>
      </c>
      <c r="C139" s="104">
        <f>SUM(C140:C142)</f>
        <v>0</v>
      </c>
    </row>
    <row r="140" spans="1:8" x14ac:dyDescent="0.2">
      <c r="A140" s="20">
        <v>2241</v>
      </c>
      <c r="B140" s="103" t="s">
        <v>255</v>
      </c>
      <c r="C140" s="104">
        <v>0</v>
      </c>
    </row>
    <row r="141" spans="1:8" x14ac:dyDescent="0.2">
      <c r="A141" s="20">
        <v>2242</v>
      </c>
      <c r="B141" s="103" t="s">
        <v>256</v>
      </c>
      <c r="C141" s="104">
        <v>0</v>
      </c>
    </row>
    <row r="142" spans="1:8" x14ac:dyDescent="0.2">
      <c r="A142" s="20">
        <v>2249</v>
      </c>
      <c r="B142" s="103" t="s">
        <v>257</v>
      </c>
      <c r="C142" s="104">
        <v>0</v>
      </c>
    </row>
    <row r="157" spans="3:3" x14ac:dyDescent="0.2">
      <c r="C157" s="109">
        <v>13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8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3"/>
  <sheetViews>
    <sheetView topLeftCell="A245" zoomScaleNormal="100" workbookViewId="0">
      <selection activeCell="A216" sqref="A216:F273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4" width="15.7109375" style="18" customWidth="1"/>
    <col min="5" max="5" width="16.7109375" style="18" customWidth="1"/>
    <col min="6" max="16384" width="9.140625" style="18"/>
  </cols>
  <sheetData>
    <row r="1" spans="1:5" s="23" customFormat="1" ht="18.95" customHeight="1" x14ac:dyDescent="0.25">
      <c r="A1" s="119" t="s">
        <v>533</v>
      </c>
      <c r="B1" s="119"/>
      <c r="C1" s="119"/>
      <c r="D1" s="12" t="s">
        <v>143</v>
      </c>
      <c r="E1" s="22">
        <v>2019</v>
      </c>
    </row>
    <row r="2" spans="1:5" s="14" customFormat="1" ht="18.95" customHeight="1" x14ac:dyDescent="0.25">
      <c r="A2" s="119" t="s">
        <v>258</v>
      </c>
      <c r="B2" s="119"/>
      <c r="C2" s="119"/>
      <c r="D2" s="12" t="s">
        <v>145</v>
      </c>
      <c r="E2" s="22" t="str">
        <f>'Notas a los Edos Financieros'!E2</f>
        <v>Trimestral</v>
      </c>
    </row>
    <row r="3" spans="1:5" s="14" customFormat="1" ht="18.95" customHeight="1" x14ac:dyDescent="0.25">
      <c r="A3" s="119" t="s">
        <v>534</v>
      </c>
      <c r="B3" s="119"/>
      <c r="C3" s="119"/>
      <c r="D3" s="12" t="s">
        <v>147</v>
      </c>
      <c r="E3" s="22">
        <f>'Notas a los Edos Financieros'!E3</f>
        <v>1</v>
      </c>
    </row>
    <row r="4" spans="1:5" x14ac:dyDescent="0.2">
      <c r="A4" s="16" t="s">
        <v>148</v>
      </c>
      <c r="B4" s="17"/>
      <c r="C4" s="17"/>
      <c r="D4" s="17"/>
      <c r="E4" s="17"/>
    </row>
    <row r="6" spans="1:5" x14ac:dyDescent="0.2">
      <c r="A6" s="44" t="s">
        <v>99</v>
      </c>
      <c r="B6" s="44"/>
      <c r="C6" s="44"/>
      <c r="D6" s="44"/>
      <c r="E6" s="44"/>
    </row>
    <row r="7" spans="1:5" x14ac:dyDescent="0.2">
      <c r="A7" s="45" t="s">
        <v>104</v>
      </c>
      <c r="B7" s="45" t="s">
        <v>100</v>
      </c>
      <c r="C7" s="45" t="s">
        <v>101</v>
      </c>
      <c r="D7" s="45" t="s">
        <v>259</v>
      </c>
      <c r="E7" s="45"/>
    </row>
    <row r="8" spans="1:5" x14ac:dyDescent="0.2">
      <c r="A8" s="47">
        <v>4100</v>
      </c>
      <c r="B8" s="48" t="s">
        <v>260</v>
      </c>
      <c r="C8" s="52">
        <f>SUM(C9+C19+C25+C28+C34+C37+C46)</f>
        <v>1895128</v>
      </c>
      <c r="D8" s="53"/>
      <c r="E8" s="46"/>
    </row>
    <row r="9" spans="1:5" x14ac:dyDescent="0.2">
      <c r="A9" s="47">
        <v>4110</v>
      </c>
      <c r="B9" s="48" t="s">
        <v>261</v>
      </c>
      <c r="C9" s="52">
        <f>SUM(C10:C18)</f>
        <v>0</v>
      </c>
      <c r="D9" s="53"/>
      <c r="E9" s="46"/>
    </row>
    <row r="10" spans="1:5" x14ac:dyDescent="0.2">
      <c r="A10" s="47">
        <v>4111</v>
      </c>
      <c r="B10" s="48" t="s">
        <v>262</v>
      </c>
      <c r="C10" s="52">
        <v>0</v>
      </c>
      <c r="D10" s="53"/>
      <c r="E10" s="46"/>
    </row>
    <row r="11" spans="1:5" x14ac:dyDescent="0.2">
      <c r="A11" s="47">
        <v>4112</v>
      </c>
      <c r="B11" s="48" t="s">
        <v>263</v>
      </c>
      <c r="C11" s="52">
        <v>0</v>
      </c>
      <c r="D11" s="53"/>
      <c r="E11" s="46"/>
    </row>
    <row r="12" spans="1:5" x14ac:dyDescent="0.2">
      <c r="A12" s="47">
        <v>4113</v>
      </c>
      <c r="B12" s="48" t="s">
        <v>264</v>
      </c>
      <c r="C12" s="52">
        <v>0</v>
      </c>
      <c r="D12" s="53"/>
      <c r="E12" s="46"/>
    </row>
    <row r="13" spans="1:5" x14ac:dyDescent="0.2">
      <c r="A13" s="47">
        <v>4114</v>
      </c>
      <c r="B13" s="48" t="s">
        <v>265</v>
      </c>
      <c r="C13" s="52">
        <v>0</v>
      </c>
      <c r="D13" s="53"/>
      <c r="E13" s="46"/>
    </row>
    <row r="14" spans="1:5" x14ac:dyDescent="0.2">
      <c r="A14" s="47">
        <v>4115</v>
      </c>
      <c r="B14" s="48" t="s">
        <v>266</v>
      </c>
      <c r="C14" s="52">
        <v>0</v>
      </c>
      <c r="D14" s="53"/>
      <c r="E14" s="46"/>
    </row>
    <row r="15" spans="1:5" x14ac:dyDescent="0.2">
      <c r="A15" s="47">
        <v>4116</v>
      </c>
      <c r="B15" s="48" t="s">
        <v>267</v>
      </c>
      <c r="C15" s="52">
        <v>0</v>
      </c>
      <c r="D15" s="53"/>
      <c r="E15" s="46"/>
    </row>
    <row r="16" spans="1:5" x14ac:dyDescent="0.2">
      <c r="A16" s="47">
        <v>4117</v>
      </c>
      <c r="B16" s="48" t="s">
        <v>268</v>
      </c>
      <c r="C16" s="52">
        <v>0</v>
      </c>
      <c r="D16" s="53"/>
      <c r="E16" s="46"/>
    </row>
    <row r="17" spans="1:5" ht="22.5" x14ac:dyDescent="0.2">
      <c r="A17" s="47">
        <v>4118</v>
      </c>
      <c r="B17" s="49" t="s">
        <v>457</v>
      </c>
      <c r="C17" s="52">
        <v>0</v>
      </c>
      <c r="D17" s="53"/>
      <c r="E17" s="46"/>
    </row>
    <row r="18" spans="1:5" x14ac:dyDescent="0.2">
      <c r="A18" s="47">
        <v>4119</v>
      </c>
      <c r="B18" s="48" t="s">
        <v>269</v>
      </c>
      <c r="C18" s="52">
        <v>0</v>
      </c>
      <c r="D18" s="53"/>
      <c r="E18" s="46"/>
    </row>
    <row r="19" spans="1:5" x14ac:dyDescent="0.2">
      <c r="A19" s="47">
        <v>4120</v>
      </c>
      <c r="B19" s="48" t="s">
        <v>270</v>
      </c>
      <c r="C19" s="52">
        <f>SUM(C20:C24)</f>
        <v>0</v>
      </c>
      <c r="D19" s="53"/>
      <c r="E19" s="46"/>
    </row>
    <row r="20" spans="1:5" x14ac:dyDescent="0.2">
      <c r="A20" s="47">
        <v>4121</v>
      </c>
      <c r="B20" s="48" t="s">
        <v>271</v>
      </c>
      <c r="C20" s="52">
        <v>0</v>
      </c>
      <c r="D20" s="53"/>
      <c r="E20" s="46"/>
    </row>
    <row r="21" spans="1:5" x14ac:dyDescent="0.2">
      <c r="A21" s="47">
        <v>4122</v>
      </c>
      <c r="B21" s="48" t="s">
        <v>458</v>
      </c>
      <c r="C21" s="52">
        <v>0</v>
      </c>
      <c r="D21" s="53"/>
      <c r="E21" s="46"/>
    </row>
    <row r="22" spans="1:5" x14ac:dyDescent="0.2">
      <c r="A22" s="47">
        <v>4123</v>
      </c>
      <c r="B22" s="48" t="s">
        <v>272</v>
      </c>
      <c r="C22" s="52">
        <v>0</v>
      </c>
      <c r="D22" s="53"/>
      <c r="E22" s="46"/>
    </row>
    <row r="23" spans="1:5" x14ac:dyDescent="0.2">
      <c r="A23" s="47">
        <v>4124</v>
      </c>
      <c r="B23" s="48" t="s">
        <v>273</v>
      </c>
      <c r="C23" s="52">
        <v>0</v>
      </c>
      <c r="D23" s="53"/>
      <c r="E23" s="46"/>
    </row>
    <row r="24" spans="1:5" x14ac:dyDescent="0.2">
      <c r="A24" s="47">
        <v>4129</v>
      </c>
      <c r="B24" s="48" t="s">
        <v>274</v>
      </c>
      <c r="C24" s="52">
        <v>0</v>
      </c>
      <c r="D24" s="53"/>
      <c r="E24" s="46"/>
    </row>
    <row r="25" spans="1:5" x14ac:dyDescent="0.2">
      <c r="A25" s="47">
        <v>4130</v>
      </c>
      <c r="B25" s="48" t="s">
        <v>275</v>
      </c>
      <c r="C25" s="52">
        <f>SUM(C26:C27)</f>
        <v>0</v>
      </c>
      <c r="D25" s="53"/>
      <c r="E25" s="46"/>
    </row>
    <row r="26" spans="1:5" x14ac:dyDescent="0.2">
      <c r="A26" s="47">
        <v>4131</v>
      </c>
      <c r="B26" s="48" t="s">
        <v>276</v>
      </c>
      <c r="C26" s="52">
        <v>0</v>
      </c>
      <c r="D26" s="53"/>
      <c r="E26" s="46"/>
    </row>
    <row r="27" spans="1:5" ht="22.5" x14ac:dyDescent="0.2">
      <c r="A27" s="47">
        <v>4132</v>
      </c>
      <c r="B27" s="49" t="s">
        <v>459</v>
      </c>
      <c r="C27" s="52">
        <v>0</v>
      </c>
      <c r="D27" s="53"/>
      <c r="E27" s="46"/>
    </row>
    <row r="28" spans="1:5" x14ac:dyDescent="0.2">
      <c r="A28" s="47">
        <v>4140</v>
      </c>
      <c r="B28" s="48" t="s">
        <v>277</v>
      </c>
      <c r="C28" s="52">
        <f>SUM(C29:C33)</f>
        <v>0</v>
      </c>
      <c r="D28" s="53"/>
      <c r="E28" s="46"/>
    </row>
    <row r="29" spans="1:5" x14ac:dyDescent="0.2">
      <c r="A29" s="47">
        <v>4141</v>
      </c>
      <c r="B29" s="48" t="s">
        <v>278</v>
      </c>
      <c r="C29" s="52">
        <v>0</v>
      </c>
      <c r="D29" s="53"/>
      <c r="E29" s="46"/>
    </row>
    <row r="30" spans="1:5" x14ac:dyDescent="0.2">
      <c r="A30" s="47">
        <v>4143</v>
      </c>
      <c r="B30" s="48" t="s">
        <v>279</v>
      </c>
      <c r="C30" s="52">
        <v>0</v>
      </c>
      <c r="D30" s="53"/>
      <c r="E30" s="46"/>
    </row>
    <row r="31" spans="1:5" x14ac:dyDescent="0.2">
      <c r="A31" s="47">
        <v>4144</v>
      </c>
      <c r="B31" s="48" t="s">
        <v>280</v>
      </c>
      <c r="C31" s="52">
        <v>0</v>
      </c>
      <c r="D31" s="53"/>
      <c r="E31" s="46"/>
    </row>
    <row r="32" spans="1:5" ht="22.5" x14ac:dyDescent="0.2">
      <c r="A32" s="47">
        <v>4145</v>
      </c>
      <c r="B32" s="49" t="s">
        <v>460</v>
      </c>
      <c r="C32" s="52">
        <v>0</v>
      </c>
      <c r="D32" s="53"/>
      <c r="E32" s="46"/>
    </row>
    <row r="33" spans="1:5" x14ac:dyDescent="0.2">
      <c r="A33" s="47">
        <v>4149</v>
      </c>
      <c r="B33" s="48" t="s">
        <v>281</v>
      </c>
      <c r="C33" s="52">
        <v>0</v>
      </c>
      <c r="D33" s="53"/>
      <c r="E33" s="46"/>
    </row>
    <row r="34" spans="1:5" x14ac:dyDescent="0.2">
      <c r="A34" s="47">
        <v>4150</v>
      </c>
      <c r="B34" s="48" t="s">
        <v>461</v>
      </c>
      <c r="C34" s="52">
        <f>SUM(C35:C36)</f>
        <v>0</v>
      </c>
      <c r="D34" s="53"/>
      <c r="E34" s="46"/>
    </row>
    <row r="35" spans="1:5" x14ac:dyDescent="0.2">
      <c r="A35" s="47">
        <v>4151</v>
      </c>
      <c r="B35" s="48" t="s">
        <v>461</v>
      </c>
      <c r="C35" s="52">
        <v>0</v>
      </c>
      <c r="D35" s="53"/>
      <c r="E35" s="46"/>
    </row>
    <row r="36" spans="1:5" ht="22.5" x14ac:dyDescent="0.2">
      <c r="A36" s="47">
        <v>4154</v>
      </c>
      <c r="B36" s="49" t="s">
        <v>462</v>
      </c>
      <c r="C36" s="52">
        <v>0</v>
      </c>
      <c r="D36" s="53"/>
      <c r="E36" s="46"/>
    </row>
    <row r="37" spans="1:5" x14ac:dyDescent="0.2">
      <c r="A37" s="47">
        <v>4160</v>
      </c>
      <c r="B37" s="48" t="s">
        <v>463</v>
      </c>
      <c r="C37" s="52">
        <f>SUM(C38:C45)</f>
        <v>0</v>
      </c>
      <c r="D37" s="53"/>
      <c r="E37" s="46"/>
    </row>
    <row r="38" spans="1:5" x14ac:dyDescent="0.2">
      <c r="A38" s="47">
        <v>4161</v>
      </c>
      <c r="B38" s="48" t="s">
        <v>282</v>
      </c>
      <c r="C38" s="52">
        <v>0</v>
      </c>
      <c r="D38" s="53"/>
      <c r="E38" s="46"/>
    </row>
    <row r="39" spans="1:5" x14ac:dyDescent="0.2">
      <c r="A39" s="47">
        <v>4162</v>
      </c>
      <c r="B39" s="48" t="s">
        <v>283</v>
      </c>
      <c r="C39" s="52">
        <v>0</v>
      </c>
      <c r="D39" s="53"/>
      <c r="E39" s="46"/>
    </row>
    <row r="40" spans="1:5" x14ac:dyDescent="0.2">
      <c r="A40" s="47">
        <v>4163</v>
      </c>
      <c r="B40" s="48" t="s">
        <v>284</v>
      </c>
      <c r="C40" s="52">
        <v>0</v>
      </c>
      <c r="D40" s="53"/>
      <c r="E40" s="46"/>
    </row>
    <row r="41" spans="1:5" x14ac:dyDescent="0.2">
      <c r="A41" s="47">
        <v>4164</v>
      </c>
      <c r="B41" s="48" t="s">
        <v>285</v>
      </c>
      <c r="C41" s="52">
        <v>0</v>
      </c>
      <c r="D41" s="53"/>
      <c r="E41" s="46"/>
    </row>
    <row r="42" spans="1:5" x14ac:dyDescent="0.2">
      <c r="A42" s="47">
        <v>4165</v>
      </c>
      <c r="B42" s="48" t="s">
        <v>286</v>
      </c>
      <c r="C42" s="52">
        <v>0</v>
      </c>
      <c r="D42" s="53"/>
      <c r="E42" s="46"/>
    </row>
    <row r="43" spans="1:5" ht="22.5" x14ac:dyDescent="0.2">
      <c r="A43" s="47">
        <v>4166</v>
      </c>
      <c r="B43" s="49" t="s">
        <v>464</v>
      </c>
      <c r="C43" s="52">
        <v>0</v>
      </c>
      <c r="D43" s="53"/>
      <c r="E43" s="46"/>
    </row>
    <row r="44" spans="1:5" x14ac:dyDescent="0.2">
      <c r="A44" s="47">
        <v>4168</v>
      </c>
      <c r="B44" s="48" t="s">
        <v>287</v>
      </c>
      <c r="C44" s="52">
        <v>0</v>
      </c>
      <c r="D44" s="53"/>
      <c r="E44" s="46"/>
    </row>
    <row r="45" spans="1:5" x14ac:dyDescent="0.2">
      <c r="A45" s="47">
        <v>4169</v>
      </c>
      <c r="B45" s="48" t="s">
        <v>288</v>
      </c>
      <c r="C45" s="52">
        <v>0</v>
      </c>
      <c r="D45" s="53"/>
      <c r="E45" s="46"/>
    </row>
    <row r="46" spans="1:5" x14ac:dyDescent="0.2">
      <c r="A46" s="47">
        <v>4170</v>
      </c>
      <c r="B46" s="48" t="s">
        <v>465</v>
      </c>
      <c r="C46" s="52">
        <f>SUM(C47:C56)</f>
        <v>1895128</v>
      </c>
      <c r="D46" s="53"/>
      <c r="E46" s="46"/>
    </row>
    <row r="47" spans="1:5" x14ac:dyDescent="0.2">
      <c r="A47" s="47">
        <v>4171</v>
      </c>
      <c r="B47" s="50" t="s">
        <v>466</v>
      </c>
      <c r="C47" s="52">
        <v>0</v>
      </c>
      <c r="D47" s="53"/>
      <c r="E47" s="46"/>
    </row>
    <row r="48" spans="1:5" x14ac:dyDescent="0.2">
      <c r="A48" s="47">
        <v>4172</v>
      </c>
      <c r="B48" s="48" t="s">
        <v>467</v>
      </c>
      <c r="C48" s="52">
        <v>0</v>
      </c>
      <c r="D48" s="53"/>
      <c r="E48" s="46"/>
    </row>
    <row r="49" spans="1:5" x14ac:dyDescent="0.2">
      <c r="A49" s="47"/>
      <c r="B49" s="48"/>
      <c r="C49" s="52"/>
      <c r="D49" s="53"/>
      <c r="E49" s="46"/>
    </row>
    <row r="50" spans="1:5" x14ac:dyDescent="0.2">
      <c r="A50" s="47"/>
      <c r="B50" s="48"/>
      <c r="C50" s="111">
        <v>14</v>
      </c>
      <c r="D50" s="53"/>
      <c r="E50" s="46"/>
    </row>
    <row r="51" spans="1:5" ht="22.5" x14ac:dyDescent="0.2">
      <c r="A51" s="47">
        <v>4173</v>
      </c>
      <c r="B51" s="49" t="s">
        <v>468</v>
      </c>
      <c r="C51" s="52">
        <v>0</v>
      </c>
      <c r="D51" s="53"/>
      <c r="E51" s="46"/>
    </row>
    <row r="52" spans="1:5" ht="22.5" x14ac:dyDescent="0.2">
      <c r="A52" s="47">
        <v>4174</v>
      </c>
      <c r="B52" s="49" t="s">
        <v>469</v>
      </c>
      <c r="C52" s="52">
        <v>1895114</v>
      </c>
      <c r="D52" s="53"/>
      <c r="E52" s="46"/>
    </row>
    <row r="53" spans="1:5" ht="22.5" x14ac:dyDescent="0.2">
      <c r="A53" s="47">
        <v>4175</v>
      </c>
      <c r="B53" s="49" t="s">
        <v>470</v>
      </c>
      <c r="C53" s="52">
        <v>0</v>
      </c>
      <c r="D53" s="53"/>
      <c r="E53" s="46"/>
    </row>
    <row r="54" spans="1:5" ht="22.5" x14ac:dyDescent="0.2">
      <c r="A54" s="47">
        <v>4176</v>
      </c>
      <c r="B54" s="49" t="s">
        <v>471</v>
      </c>
      <c r="C54" s="52">
        <v>0</v>
      </c>
      <c r="D54" s="53"/>
      <c r="E54" s="46"/>
    </row>
    <row r="55" spans="1:5" ht="22.5" x14ac:dyDescent="0.2">
      <c r="A55" s="47">
        <v>4177</v>
      </c>
      <c r="B55" s="49" t="s">
        <v>472</v>
      </c>
      <c r="C55" s="52">
        <v>0</v>
      </c>
      <c r="D55" s="53"/>
      <c r="E55" s="46"/>
    </row>
    <row r="56" spans="1:5" ht="22.5" x14ac:dyDescent="0.2">
      <c r="A56" s="47">
        <v>4178</v>
      </c>
      <c r="B56" s="49" t="s">
        <v>473</v>
      </c>
      <c r="C56" s="52">
        <v>0</v>
      </c>
      <c r="D56" s="53"/>
      <c r="E56" s="46"/>
    </row>
    <row r="57" spans="1:5" ht="33.75" x14ac:dyDescent="0.2">
      <c r="A57" s="47">
        <v>4200</v>
      </c>
      <c r="B57" s="49" t="s">
        <v>474</v>
      </c>
      <c r="C57" s="52">
        <f>+C58+C64</f>
        <v>11106331.560000001</v>
      </c>
      <c r="D57" s="53"/>
      <c r="E57" s="46"/>
    </row>
    <row r="58" spans="1:5" ht="22.5" x14ac:dyDescent="0.2">
      <c r="A58" s="47">
        <v>4210</v>
      </c>
      <c r="B58" s="49" t="s">
        <v>475</v>
      </c>
      <c r="C58" s="52">
        <f>SUM(C59:C63)</f>
        <v>0</v>
      </c>
      <c r="D58" s="53"/>
      <c r="E58" s="46"/>
    </row>
    <row r="59" spans="1:5" x14ac:dyDescent="0.2">
      <c r="A59" s="47">
        <v>4211</v>
      </c>
      <c r="B59" s="48" t="s">
        <v>289</v>
      </c>
      <c r="C59" s="52">
        <v>0</v>
      </c>
      <c r="D59" s="53"/>
      <c r="E59" s="46"/>
    </row>
    <row r="60" spans="1:5" x14ac:dyDescent="0.2">
      <c r="A60" s="47">
        <v>4212</v>
      </c>
      <c r="B60" s="48" t="s">
        <v>290</v>
      </c>
      <c r="C60" s="52">
        <v>0</v>
      </c>
      <c r="D60" s="53"/>
      <c r="E60" s="46"/>
    </row>
    <row r="61" spans="1:5" x14ac:dyDescent="0.2">
      <c r="A61" s="47">
        <v>4213</v>
      </c>
      <c r="B61" s="48" t="s">
        <v>291</v>
      </c>
      <c r="C61" s="52">
        <v>0</v>
      </c>
      <c r="D61" s="53"/>
      <c r="E61" s="46"/>
    </row>
    <row r="62" spans="1:5" x14ac:dyDescent="0.2">
      <c r="A62" s="47">
        <v>4214</v>
      </c>
      <c r="B62" s="48" t="s">
        <v>476</v>
      </c>
      <c r="C62" s="52">
        <v>0</v>
      </c>
      <c r="D62" s="53"/>
      <c r="E62" s="46"/>
    </row>
    <row r="63" spans="1:5" x14ac:dyDescent="0.2">
      <c r="A63" s="47">
        <v>4215</v>
      </c>
      <c r="B63" s="48" t="s">
        <v>477</v>
      </c>
      <c r="C63" s="52">
        <v>0</v>
      </c>
      <c r="D63" s="53"/>
      <c r="E63" s="46"/>
    </row>
    <row r="64" spans="1:5" x14ac:dyDescent="0.2">
      <c r="A64" s="47">
        <v>4220</v>
      </c>
      <c r="B64" s="48" t="s">
        <v>292</v>
      </c>
      <c r="C64" s="52">
        <f>SUM(C65:C68)</f>
        <v>11106331.560000001</v>
      </c>
      <c r="D64" s="53"/>
      <c r="E64" s="46"/>
    </row>
    <row r="65" spans="1:5" x14ac:dyDescent="0.2">
      <c r="A65" s="47">
        <v>4221</v>
      </c>
      <c r="B65" s="48" t="s">
        <v>293</v>
      </c>
      <c r="C65" s="52">
        <v>11106331.560000001</v>
      </c>
      <c r="D65" s="53"/>
      <c r="E65" s="46"/>
    </row>
    <row r="66" spans="1:5" x14ac:dyDescent="0.2">
      <c r="A66" s="47">
        <v>4223</v>
      </c>
      <c r="B66" s="48" t="s">
        <v>294</v>
      </c>
      <c r="C66" s="52">
        <v>0</v>
      </c>
      <c r="D66" s="53"/>
      <c r="E66" s="46"/>
    </row>
    <row r="67" spans="1:5" x14ac:dyDescent="0.2">
      <c r="A67" s="47">
        <v>4225</v>
      </c>
      <c r="B67" s="48" t="s">
        <v>296</v>
      </c>
      <c r="C67" s="52">
        <v>0</v>
      </c>
      <c r="D67" s="53"/>
      <c r="E67" s="46"/>
    </row>
    <row r="68" spans="1:5" x14ac:dyDescent="0.2">
      <c r="A68" s="47">
        <v>4227</v>
      </c>
      <c r="B68" s="48" t="s">
        <v>478</v>
      </c>
      <c r="C68" s="52">
        <v>0</v>
      </c>
      <c r="D68" s="53"/>
      <c r="E68" s="46"/>
    </row>
    <row r="69" spans="1:5" x14ac:dyDescent="0.2">
      <c r="A69" s="46"/>
      <c r="B69" s="46"/>
      <c r="C69" s="46">
        <v>0</v>
      </c>
      <c r="D69" s="46"/>
      <c r="E69" s="46"/>
    </row>
    <row r="70" spans="1:5" x14ac:dyDescent="0.2">
      <c r="A70" s="44" t="s">
        <v>102</v>
      </c>
      <c r="B70" s="44"/>
      <c r="C70" s="44"/>
      <c r="D70" s="44"/>
      <c r="E70" s="44"/>
    </row>
    <row r="71" spans="1:5" x14ac:dyDescent="0.2">
      <c r="A71" s="45" t="s">
        <v>104</v>
      </c>
      <c r="B71" s="45" t="s">
        <v>100</v>
      </c>
      <c r="C71" s="45" t="s">
        <v>101</v>
      </c>
      <c r="D71" s="45" t="s">
        <v>105</v>
      </c>
      <c r="E71" s="45" t="s">
        <v>159</v>
      </c>
    </row>
    <row r="72" spans="1:5" x14ac:dyDescent="0.2">
      <c r="A72" s="51">
        <v>4300</v>
      </c>
      <c r="B72" s="48" t="s">
        <v>297</v>
      </c>
      <c r="C72" s="52">
        <f>C73+C76+C82+C84+C86</f>
        <v>1515.42</v>
      </c>
      <c r="D72" s="53"/>
      <c r="E72" s="53"/>
    </row>
    <row r="73" spans="1:5" x14ac:dyDescent="0.2">
      <c r="A73" s="51">
        <v>4310</v>
      </c>
      <c r="B73" s="48" t="s">
        <v>298</v>
      </c>
      <c r="C73" s="52">
        <f>SUM(C74:C75)</f>
        <v>0</v>
      </c>
      <c r="D73" s="53"/>
      <c r="E73" s="53"/>
    </row>
    <row r="74" spans="1:5" x14ac:dyDescent="0.2">
      <c r="A74" s="51">
        <v>4311</v>
      </c>
      <c r="B74" s="48" t="s">
        <v>479</v>
      </c>
      <c r="C74" s="52">
        <v>0</v>
      </c>
      <c r="D74" s="53"/>
      <c r="E74" s="53"/>
    </row>
    <row r="75" spans="1:5" x14ac:dyDescent="0.2">
      <c r="A75" s="51">
        <v>4319</v>
      </c>
      <c r="B75" s="48" t="s">
        <v>299</v>
      </c>
      <c r="C75" s="52">
        <v>0</v>
      </c>
      <c r="D75" s="53"/>
      <c r="E75" s="53"/>
    </row>
    <row r="76" spans="1:5" x14ac:dyDescent="0.2">
      <c r="A76" s="51">
        <v>4320</v>
      </c>
      <c r="B76" s="48" t="s">
        <v>300</v>
      </c>
      <c r="C76" s="52">
        <f>SUM(C77:C81)</f>
        <v>0</v>
      </c>
      <c r="D76" s="53"/>
      <c r="E76" s="53"/>
    </row>
    <row r="77" spans="1:5" x14ac:dyDescent="0.2">
      <c r="A77" s="51">
        <v>4321</v>
      </c>
      <c r="B77" s="48" t="s">
        <v>301</v>
      </c>
      <c r="C77" s="52">
        <v>0</v>
      </c>
      <c r="D77" s="53"/>
      <c r="E77" s="53"/>
    </row>
    <row r="78" spans="1:5" x14ac:dyDescent="0.2">
      <c r="A78" s="51">
        <v>4322</v>
      </c>
      <c r="B78" s="48" t="s">
        <v>302</v>
      </c>
      <c r="C78" s="52">
        <v>0</v>
      </c>
      <c r="D78" s="53"/>
      <c r="E78" s="53"/>
    </row>
    <row r="79" spans="1:5" x14ac:dyDescent="0.2">
      <c r="A79" s="51">
        <v>4323</v>
      </c>
      <c r="B79" s="48" t="s">
        <v>303</v>
      </c>
      <c r="C79" s="52">
        <v>0</v>
      </c>
      <c r="D79" s="53"/>
      <c r="E79" s="53"/>
    </row>
    <row r="80" spans="1:5" x14ac:dyDescent="0.2">
      <c r="A80" s="51">
        <v>4324</v>
      </c>
      <c r="B80" s="48" t="s">
        <v>304</v>
      </c>
      <c r="C80" s="52">
        <v>0</v>
      </c>
      <c r="D80" s="53"/>
      <c r="E80" s="53"/>
    </row>
    <row r="81" spans="1:5" x14ac:dyDescent="0.2">
      <c r="A81" s="51">
        <v>4325</v>
      </c>
      <c r="B81" s="48" t="s">
        <v>305</v>
      </c>
      <c r="C81" s="52">
        <v>0</v>
      </c>
      <c r="D81" s="53"/>
      <c r="E81" s="53"/>
    </row>
    <row r="82" spans="1:5" x14ac:dyDescent="0.2">
      <c r="A82" s="51">
        <v>4330</v>
      </c>
      <c r="B82" s="48" t="s">
        <v>306</v>
      </c>
      <c r="C82" s="52">
        <f>SUM(C83)</f>
        <v>0</v>
      </c>
      <c r="D82" s="53"/>
      <c r="E82" s="53"/>
    </row>
    <row r="83" spans="1:5" x14ac:dyDescent="0.2">
      <c r="A83" s="51">
        <v>4331</v>
      </c>
      <c r="B83" s="48" t="s">
        <v>306</v>
      </c>
      <c r="C83" s="52">
        <v>0</v>
      </c>
      <c r="D83" s="53"/>
      <c r="E83" s="53"/>
    </row>
    <row r="84" spans="1:5" x14ac:dyDescent="0.2">
      <c r="A84" s="51">
        <v>4340</v>
      </c>
      <c r="B84" s="48" t="s">
        <v>307</v>
      </c>
      <c r="C84" s="52">
        <f>SUM(C85)</f>
        <v>0</v>
      </c>
      <c r="D84" s="53"/>
      <c r="E84" s="53"/>
    </row>
    <row r="85" spans="1:5" x14ac:dyDescent="0.2">
      <c r="A85" s="51">
        <v>4341</v>
      </c>
      <c r="B85" s="48" t="s">
        <v>307</v>
      </c>
      <c r="C85" s="52">
        <v>0</v>
      </c>
      <c r="D85" s="53"/>
      <c r="E85" s="53"/>
    </row>
    <row r="86" spans="1:5" x14ac:dyDescent="0.2">
      <c r="A86" s="51">
        <v>4390</v>
      </c>
      <c r="B86" s="48" t="s">
        <v>308</v>
      </c>
      <c r="C86" s="52">
        <f>SUM(C87:C93)</f>
        <v>1515.42</v>
      </c>
      <c r="D86" s="53"/>
      <c r="E86" s="53"/>
    </row>
    <row r="87" spans="1:5" x14ac:dyDescent="0.2">
      <c r="A87" s="51">
        <v>4392</v>
      </c>
      <c r="B87" s="48" t="s">
        <v>309</v>
      </c>
      <c r="C87" s="52">
        <v>0</v>
      </c>
      <c r="D87" s="53"/>
      <c r="E87" s="53"/>
    </row>
    <row r="88" spans="1:5" x14ac:dyDescent="0.2">
      <c r="A88" s="51">
        <v>4393</v>
      </c>
      <c r="B88" s="48" t="s">
        <v>480</v>
      </c>
      <c r="C88" s="52">
        <v>0</v>
      </c>
      <c r="D88" s="53"/>
      <c r="E88" s="53"/>
    </row>
    <row r="89" spans="1:5" x14ac:dyDescent="0.2">
      <c r="A89" s="51">
        <v>4394</v>
      </c>
      <c r="B89" s="48" t="s">
        <v>310</v>
      </c>
      <c r="C89" s="52">
        <v>0</v>
      </c>
      <c r="D89" s="53"/>
      <c r="E89" s="53"/>
    </row>
    <row r="90" spans="1:5" x14ac:dyDescent="0.2">
      <c r="A90" s="51">
        <v>4395</v>
      </c>
      <c r="B90" s="48" t="s">
        <v>311</v>
      </c>
      <c r="C90" s="52">
        <v>0</v>
      </c>
      <c r="D90" s="53"/>
      <c r="E90" s="53"/>
    </row>
    <row r="91" spans="1:5" x14ac:dyDescent="0.2">
      <c r="A91" s="51">
        <v>4396</v>
      </c>
      <c r="B91" s="48" t="s">
        <v>312</v>
      </c>
      <c r="C91" s="52">
        <v>0</v>
      </c>
      <c r="D91" s="53"/>
      <c r="E91" s="53"/>
    </row>
    <row r="92" spans="1:5" x14ac:dyDescent="0.2">
      <c r="A92" s="51">
        <v>4397</v>
      </c>
      <c r="B92" s="48" t="s">
        <v>481</v>
      </c>
      <c r="C92" s="52">
        <v>0</v>
      </c>
      <c r="D92" s="53"/>
      <c r="E92" s="53"/>
    </row>
    <row r="93" spans="1:5" x14ac:dyDescent="0.2">
      <c r="A93" s="51">
        <v>4399</v>
      </c>
      <c r="B93" s="48" t="s">
        <v>308</v>
      </c>
      <c r="C93" s="52">
        <v>1515.42</v>
      </c>
      <c r="D93" s="53"/>
      <c r="E93" s="53"/>
    </row>
    <row r="94" spans="1:5" x14ac:dyDescent="0.2">
      <c r="A94" s="46"/>
      <c r="B94" s="46"/>
      <c r="C94" s="46"/>
      <c r="D94" s="46"/>
      <c r="E94" s="46"/>
    </row>
    <row r="95" spans="1:5" x14ac:dyDescent="0.2">
      <c r="A95" s="46"/>
      <c r="B95" s="46"/>
      <c r="C95" s="46"/>
      <c r="D95" s="46"/>
      <c r="E95" s="46"/>
    </row>
    <row r="96" spans="1:5" x14ac:dyDescent="0.2">
      <c r="A96" s="46"/>
      <c r="B96" s="46"/>
      <c r="C96" s="46"/>
      <c r="D96" s="46"/>
      <c r="E96" s="46"/>
    </row>
    <row r="97" spans="1:5" x14ac:dyDescent="0.2">
      <c r="A97" s="46"/>
      <c r="B97" s="46"/>
      <c r="C97" s="46"/>
      <c r="D97" s="46"/>
      <c r="E97" s="46"/>
    </row>
    <row r="98" spans="1:5" x14ac:dyDescent="0.2">
      <c r="A98" s="46"/>
      <c r="B98" s="46"/>
      <c r="C98" s="46"/>
      <c r="D98" s="46"/>
      <c r="E98" s="46"/>
    </row>
    <row r="99" spans="1:5" x14ac:dyDescent="0.2">
      <c r="A99" s="46"/>
      <c r="B99" s="46"/>
      <c r="C99" s="112">
        <v>15</v>
      </c>
      <c r="D99" s="46"/>
      <c r="E99" s="46"/>
    </row>
    <row r="100" spans="1:5" x14ac:dyDescent="0.2">
      <c r="A100" s="44" t="s">
        <v>106</v>
      </c>
      <c r="B100" s="44"/>
      <c r="C100" s="44"/>
      <c r="D100" s="44"/>
      <c r="E100" s="44"/>
    </row>
    <row r="101" spans="1:5" x14ac:dyDescent="0.2">
      <c r="A101" s="45" t="s">
        <v>104</v>
      </c>
      <c r="B101" s="45" t="s">
        <v>100</v>
      </c>
      <c r="C101" s="45" t="s">
        <v>101</v>
      </c>
      <c r="D101" s="45" t="s">
        <v>313</v>
      </c>
      <c r="E101" s="45" t="s">
        <v>159</v>
      </c>
    </row>
    <row r="102" spans="1:5" x14ac:dyDescent="0.2">
      <c r="A102" s="51">
        <v>5000</v>
      </c>
      <c r="B102" s="48" t="s">
        <v>314</v>
      </c>
      <c r="C102" s="52">
        <f>C103+C131+C164+C174+C189+C222</f>
        <v>10257035.010000002</v>
      </c>
      <c r="D102" s="54">
        <f>C102/C102</f>
        <v>1</v>
      </c>
      <c r="E102" s="53"/>
    </row>
    <row r="103" spans="1:5" x14ac:dyDescent="0.2">
      <c r="A103" s="51">
        <v>5100</v>
      </c>
      <c r="B103" s="48" t="s">
        <v>315</v>
      </c>
      <c r="C103" s="52">
        <f>C104+C111+C121</f>
        <v>10211534.760000002</v>
      </c>
      <c r="D103" s="54">
        <f>C103/$C$103</f>
        <v>1</v>
      </c>
      <c r="E103" s="53"/>
    </row>
    <row r="104" spans="1:5" x14ac:dyDescent="0.2">
      <c r="A104" s="51">
        <v>5110</v>
      </c>
      <c r="B104" s="48" t="s">
        <v>316</v>
      </c>
      <c r="C104" s="52">
        <f>SUM(C105:C110)</f>
        <v>8912369.4800000004</v>
      </c>
      <c r="D104" s="54">
        <f t="shared" ref="D104:D167" si="0">C104/$C$103</f>
        <v>0.87277472872256068</v>
      </c>
      <c r="E104" s="53"/>
    </row>
    <row r="105" spans="1:5" x14ac:dyDescent="0.2">
      <c r="A105" s="51">
        <v>5111</v>
      </c>
      <c r="B105" s="48" t="s">
        <v>317</v>
      </c>
      <c r="C105" s="52">
        <v>2457242.75</v>
      </c>
      <c r="D105" s="54">
        <f t="shared" si="0"/>
        <v>0.24063402884602231</v>
      </c>
      <c r="E105" s="53"/>
    </row>
    <row r="106" spans="1:5" x14ac:dyDescent="0.2">
      <c r="A106" s="51">
        <v>5112</v>
      </c>
      <c r="B106" s="48" t="s">
        <v>318</v>
      </c>
      <c r="C106" s="52">
        <v>698289.13</v>
      </c>
      <c r="D106" s="54">
        <f t="shared" si="0"/>
        <v>6.8382387800832389E-2</v>
      </c>
      <c r="E106" s="53"/>
    </row>
    <row r="107" spans="1:5" x14ac:dyDescent="0.2">
      <c r="A107" s="51">
        <v>5113</v>
      </c>
      <c r="B107" s="48" t="s">
        <v>319</v>
      </c>
      <c r="C107" s="52">
        <v>1612246</v>
      </c>
      <c r="D107" s="54">
        <f t="shared" si="0"/>
        <v>0.15788478792780408</v>
      </c>
      <c r="E107" s="53"/>
    </row>
    <row r="108" spans="1:5" x14ac:dyDescent="0.2">
      <c r="A108" s="51">
        <v>5114</v>
      </c>
      <c r="B108" s="48" t="s">
        <v>320</v>
      </c>
      <c r="C108" s="52">
        <v>801707.87</v>
      </c>
      <c r="D108" s="54">
        <f t="shared" si="0"/>
        <v>7.8510027027514112E-2</v>
      </c>
      <c r="E108" s="53"/>
    </row>
    <row r="109" spans="1:5" x14ac:dyDescent="0.2">
      <c r="A109" s="51">
        <v>5115</v>
      </c>
      <c r="B109" s="48" t="s">
        <v>321</v>
      </c>
      <c r="C109" s="52">
        <v>3342883.73</v>
      </c>
      <c r="D109" s="54">
        <f t="shared" si="0"/>
        <v>0.32736349712038776</v>
      </c>
      <c r="E109" s="53"/>
    </row>
    <row r="110" spans="1:5" x14ac:dyDescent="0.2">
      <c r="A110" s="51">
        <v>5116</v>
      </c>
      <c r="B110" s="48" t="s">
        <v>322</v>
      </c>
      <c r="C110" s="52">
        <v>0</v>
      </c>
      <c r="D110" s="54">
        <f t="shared" si="0"/>
        <v>0</v>
      </c>
      <c r="E110" s="53"/>
    </row>
    <row r="111" spans="1:5" x14ac:dyDescent="0.2">
      <c r="A111" s="51">
        <v>5120</v>
      </c>
      <c r="B111" s="48" t="s">
        <v>323</v>
      </c>
      <c r="C111" s="52">
        <f>SUM(C112:C120)</f>
        <v>342633.22</v>
      </c>
      <c r="D111" s="54">
        <f t="shared" si="0"/>
        <v>3.3553547831237068E-2</v>
      </c>
      <c r="E111" s="53"/>
    </row>
    <row r="112" spans="1:5" x14ac:dyDescent="0.2">
      <c r="A112" s="51">
        <v>5121</v>
      </c>
      <c r="B112" s="48" t="s">
        <v>324</v>
      </c>
      <c r="C112" s="52">
        <v>49506.46</v>
      </c>
      <c r="D112" s="54">
        <f t="shared" si="0"/>
        <v>4.8480920021859667E-3</v>
      </c>
      <c r="E112" s="53"/>
    </row>
    <row r="113" spans="1:5" x14ac:dyDescent="0.2">
      <c r="A113" s="51">
        <v>5122</v>
      </c>
      <c r="B113" s="48" t="s">
        <v>325</v>
      </c>
      <c r="C113" s="52">
        <v>115554.9</v>
      </c>
      <c r="D113" s="54">
        <f t="shared" si="0"/>
        <v>1.131611483639507E-2</v>
      </c>
      <c r="E113" s="53"/>
    </row>
    <row r="114" spans="1:5" x14ac:dyDescent="0.2">
      <c r="A114" s="51">
        <v>5123</v>
      </c>
      <c r="B114" s="48" t="s">
        <v>326</v>
      </c>
      <c r="C114" s="52">
        <v>0</v>
      </c>
      <c r="D114" s="54">
        <f t="shared" si="0"/>
        <v>0</v>
      </c>
      <c r="E114" s="53"/>
    </row>
    <row r="115" spans="1:5" x14ac:dyDescent="0.2">
      <c r="A115" s="51">
        <v>5124</v>
      </c>
      <c r="B115" s="48" t="s">
        <v>327</v>
      </c>
      <c r="C115" s="52">
        <v>0</v>
      </c>
      <c r="D115" s="54">
        <f t="shared" si="0"/>
        <v>0</v>
      </c>
      <c r="E115" s="53"/>
    </row>
    <row r="116" spans="1:5" x14ac:dyDescent="0.2">
      <c r="A116" s="51">
        <v>5125</v>
      </c>
      <c r="B116" s="48" t="s">
        <v>328</v>
      </c>
      <c r="C116" s="52">
        <v>61996.5</v>
      </c>
      <c r="D116" s="54">
        <f t="shared" si="0"/>
        <v>6.0712225397154687E-3</v>
      </c>
      <c r="E116" s="53"/>
    </row>
    <row r="117" spans="1:5" x14ac:dyDescent="0.2">
      <c r="A117" s="51">
        <v>5126</v>
      </c>
      <c r="B117" s="48" t="s">
        <v>329</v>
      </c>
      <c r="C117" s="52">
        <v>105749.93</v>
      </c>
      <c r="D117" s="54">
        <f t="shared" si="0"/>
        <v>1.0355929102277273E-2</v>
      </c>
      <c r="E117" s="53"/>
    </row>
    <row r="118" spans="1:5" x14ac:dyDescent="0.2">
      <c r="A118" s="51">
        <v>5127</v>
      </c>
      <c r="B118" s="48" t="s">
        <v>330</v>
      </c>
      <c r="C118" s="52">
        <v>0</v>
      </c>
      <c r="D118" s="54">
        <f t="shared" si="0"/>
        <v>0</v>
      </c>
      <c r="E118" s="53"/>
    </row>
    <row r="119" spans="1:5" x14ac:dyDescent="0.2">
      <c r="A119" s="51">
        <v>5128</v>
      </c>
      <c r="B119" s="48" t="s">
        <v>331</v>
      </c>
      <c r="C119" s="52">
        <v>0</v>
      </c>
      <c r="D119" s="54">
        <f t="shared" si="0"/>
        <v>0</v>
      </c>
      <c r="E119" s="53"/>
    </row>
    <row r="120" spans="1:5" x14ac:dyDescent="0.2">
      <c r="A120" s="51">
        <v>5129</v>
      </c>
      <c r="B120" s="48" t="s">
        <v>332</v>
      </c>
      <c r="C120" s="52">
        <v>9825.43</v>
      </c>
      <c r="D120" s="54">
        <f t="shared" si="0"/>
        <v>9.6218935066328846E-4</v>
      </c>
      <c r="E120" s="53"/>
    </row>
    <row r="121" spans="1:5" x14ac:dyDescent="0.2">
      <c r="A121" s="51">
        <v>5130</v>
      </c>
      <c r="B121" s="48" t="s">
        <v>333</v>
      </c>
      <c r="C121" s="52">
        <f>SUM(C122:C130)</f>
        <v>956532.05999999994</v>
      </c>
      <c r="D121" s="54">
        <f t="shared" si="0"/>
        <v>9.3671723446202101E-2</v>
      </c>
      <c r="E121" s="53"/>
    </row>
    <row r="122" spans="1:5" x14ac:dyDescent="0.2">
      <c r="A122" s="51">
        <v>5131</v>
      </c>
      <c r="B122" s="48" t="s">
        <v>334</v>
      </c>
      <c r="C122" s="52">
        <v>317393.13</v>
      </c>
      <c r="D122" s="54">
        <f t="shared" si="0"/>
        <v>3.1081824374066955E-2</v>
      </c>
      <c r="E122" s="53"/>
    </row>
    <row r="123" spans="1:5" x14ac:dyDescent="0.2">
      <c r="A123" s="51">
        <v>5132</v>
      </c>
      <c r="B123" s="48" t="s">
        <v>335</v>
      </c>
      <c r="C123" s="52">
        <v>4250.07</v>
      </c>
      <c r="D123" s="54">
        <f t="shared" si="0"/>
        <v>4.1620286273206587E-4</v>
      </c>
      <c r="E123" s="53"/>
    </row>
    <row r="124" spans="1:5" x14ac:dyDescent="0.2">
      <c r="A124" s="51">
        <v>5133</v>
      </c>
      <c r="B124" s="48" t="s">
        <v>336</v>
      </c>
      <c r="C124" s="52">
        <v>288534.71999999997</v>
      </c>
      <c r="D124" s="54">
        <f t="shared" si="0"/>
        <v>2.825576436660927E-2</v>
      </c>
      <c r="E124" s="53"/>
    </row>
    <row r="125" spans="1:5" x14ac:dyDescent="0.2">
      <c r="A125" s="51">
        <v>5134</v>
      </c>
      <c r="B125" s="48" t="s">
        <v>337</v>
      </c>
      <c r="C125" s="52">
        <v>0</v>
      </c>
      <c r="D125" s="54">
        <f t="shared" si="0"/>
        <v>0</v>
      </c>
      <c r="E125" s="53"/>
    </row>
    <row r="126" spans="1:5" x14ac:dyDescent="0.2">
      <c r="A126" s="51">
        <v>5135</v>
      </c>
      <c r="B126" s="48" t="s">
        <v>338</v>
      </c>
      <c r="C126" s="52">
        <v>141216.75</v>
      </c>
      <c r="D126" s="54">
        <f t="shared" si="0"/>
        <v>1.382914060608848E-2</v>
      </c>
      <c r="E126" s="53"/>
    </row>
    <row r="127" spans="1:5" x14ac:dyDescent="0.2">
      <c r="A127" s="51">
        <v>5136</v>
      </c>
      <c r="B127" s="48" t="s">
        <v>339</v>
      </c>
      <c r="C127" s="52">
        <v>0</v>
      </c>
      <c r="D127" s="54">
        <f t="shared" si="0"/>
        <v>0</v>
      </c>
      <c r="E127" s="53"/>
    </row>
    <row r="128" spans="1:5" x14ac:dyDescent="0.2">
      <c r="A128" s="51">
        <v>5137</v>
      </c>
      <c r="B128" s="48" t="s">
        <v>340</v>
      </c>
      <c r="C128" s="52">
        <v>3924</v>
      </c>
      <c r="D128" s="54">
        <f t="shared" si="0"/>
        <v>3.8427132573360594E-4</v>
      </c>
      <c r="E128" s="53"/>
    </row>
    <row r="129" spans="1:5" x14ac:dyDescent="0.2">
      <c r="A129" s="51">
        <v>5138</v>
      </c>
      <c r="B129" s="48" t="s">
        <v>341</v>
      </c>
      <c r="C129" s="52">
        <v>23896</v>
      </c>
      <c r="D129" s="54">
        <f t="shared" si="0"/>
        <v>2.3400987766896654E-3</v>
      </c>
      <c r="E129" s="53"/>
    </row>
    <row r="130" spans="1:5" x14ac:dyDescent="0.2">
      <c r="A130" s="51">
        <v>5139</v>
      </c>
      <c r="B130" s="48" t="s">
        <v>342</v>
      </c>
      <c r="C130" s="52">
        <v>177317.39</v>
      </c>
      <c r="D130" s="54">
        <f t="shared" si="0"/>
        <v>1.736442113428207E-2</v>
      </c>
      <c r="E130" s="53"/>
    </row>
    <row r="131" spans="1:5" x14ac:dyDescent="0.2">
      <c r="A131" s="51">
        <v>5200</v>
      </c>
      <c r="B131" s="48" t="s">
        <v>343</v>
      </c>
      <c r="C131" s="52">
        <f>C132+C135+C138+C141+C146+C150+C153+C155+C161</f>
        <v>45500</v>
      </c>
      <c r="D131" s="54">
        <f t="shared" si="0"/>
        <v>4.4557454946175003E-3</v>
      </c>
      <c r="E131" s="53"/>
    </row>
    <row r="132" spans="1:5" x14ac:dyDescent="0.2">
      <c r="A132" s="51">
        <v>5210</v>
      </c>
      <c r="B132" s="48" t="s">
        <v>344</v>
      </c>
      <c r="C132" s="52">
        <f>SUM(C133:C134)</f>
        <v>0</v>
      </c>
      <c r="D132" s="54">
        <f t="shared" si="0"/>
        <v>0</v>
      </c>
      <c r="E132" s="53"/>
    </row>
    <row r="133" spans="1:5" x14ac:dyDescent="0.2">
      <c r="A133" s="51">
        <v>5211</v>
      </c>
      <c r="B133" s="48" t="s">
        <v>345</v>
      </c>
      <c r="C133" s="52">
        <v>0</v>
      </c>
      <c r="D133" s="54">
        <f t="shared" si="0"/>
        <v>0</v>
      </c>
      <c r="E133" s="53"/>
    </row>
    <row r="134" spans="1:5" x14ac:dyDescent="0.2">
      <c r="A134" s="51">
        <v>5212</v>
      </c>
      <c r="B134" s="48" t="s">
        <v>346</v>
      </c>
      <c r="C134" s="52">
        <v>0</v>
      </c>
      <c r="D134" s="54">
        <f t="shared" si="0"/>
        <v>0</v>
      </c>
      <c r="E134" s="53"/>
    </row>
    <row r="135" spans="1:5" x14ac:dyDescent="0.2">
      <c r="A135" s="51">
        <v>5220</v>
      </c>
      <c r="B135" s="48" t="s">
        <v>347</v>
      </c>
      <c r="C135" s="52">
        <f>SUM(C136:C137)</f>
        <v>0</v>
      </c>
      <c r="D135" s="54">
        <f t="shared" si="0"/>
        <v>0</v>
      </c>
      <c r="E135" s="53"/>
    </row>
    <row r="136" spans="1:5" x14ac:dyDescent="0.2">
      <c r="A136" s="51">
        <v>5221</v>
      </c>
      <c r="B136" s="48" t="s">
        <v>348</v>
      </c>
      <c r="C136" s="52">
        <v>0</v>
      </c>
      <c r="D136" s="54">
        <f t="shared" si="0"/>
        <v>0</v>
      </c>
      <c r="E136" s="53"/>
    </row>
    <row r="137" spans="1:5" x14ac:dyDescent="0.2">
      <c r="A137" s="51">
        <v>5222</v>
      </c>
      <c r="B137" s="48" t="s">
        <v>349</v>
      </c>
      <c r="C137" s="52">
        <v>0</v>
      </c>
      <c r="D137" s="54">
        <f t="shared" si="0"/>
        <v>0</v>
      </c>
      <c r="E137" s="53"/>
    </row>
    <row r="138" spans="1:5" x14ac:dyDescent="0.2">
      <c r="A138" s="51">
        <v>5230</v>
      </c>
      <c r="B138" s="48" t="s">
        <v>294</v>
      </c>
      <c r="C138" s="52">
        <f>SUM(C139:C140)</f>
        <v>0</v>
      </c>
      <c r="D138" s="54">
        <f t="shared" si="0"/>
        <v>0</v>
      </c>
      <c r="E138" s="53"/>
    </row>
    <row r="139" spans="1:5" x14ac:dyDescent="0.2">
      <c r="A139" s="51">
        <v>5231</v>
      </c>
      <c r="B139" s="48" t="s">
        <v>350</v>
      </c>
      <c r="C139" s="52">
        <v>0</v>
      </c>
      <c r="D139" s="54">
        <f t="shared" si="0"/>
        <v>0</v>
      </c>
      <c r="E139" s="53"/>
    </row>
    <row r="140" spans="1:5" x14ac:dyDescent="0.2">
      <c r="A140" s="51">
        <v>5232</v>
      </c>
      <c r="B140" s="48" t="s">
        <v>351</v>
      </c>
      <c r="C140" s="52">
        <v>0</v>
      </c>
      <c r="D140" s="54">
        <f t="shared" si="0"/>
        <v>0</v>
      </c>
      <c r="E140" s="53"/>
    </row>
    <row r="141" spans="1:5" x14ac:dyDescent="0.2">
      <c r="A141" s="51">
        <v>5240</v>
      </c>
      <c r="B141" s="48" t="s">
        <v>295</v>
      </c>
      <c r="C141" s="52">
        <f>SUM(C142:C145)</f>
        <v>0</v>
      </c>
      <c r="D141" s="54">
        <f t="shared" si="0"/>
        <v>0</v>
      </c>
      <c r="E141" s="53"/>
    </row>
    <row r="142" spans="1:5" x14ac:dyDescent="0.2">
      <c r="A142" s="51">
        <v>5241</v>
      </c>
      <c r="B142" s="48" t="s">
        <v>352</v>
      </c>
      <c r="C142" s="52">
        <v>0</v>
      </c>
      <c r="D142" s="54">
        <f t="shared" si="0"/>
        <v>0</v>
      </c>
      <c r="E142" s="53"/>
    </row>
    <row r="143" spans="1:5" x14ac:dyDescent="0.2">
      <c r="A143" s="51">
        <v>5242</v>
      </c>
      <c r="B143" s="48" t="s">
        <v>353</v>
      </c>
      <c r="C143" s="52">
        <v>0</v>
      </c>
      <c r="D143" s="54">
        <f t="shared" si="0"/>
        <v>0</v>
      </c>
      <c r="E143" s="53"/>
    </row>
    <row r="144" spans="1:5" x14ac:dyDescent="0.2">
      <c r="A144" s="51">
        <v>5243</v>
      </c>
      <c r="B144" s="48" t="s">
        <v>354</v>
      </c>
      <c r="C144" s="52">
        <v>0</v>
      </c>
      <c r="D144" s="54">
        <f t="shared" si="0"/>
        <v>0</v>
      </c>
      <c r="E144" s="53"/>
    </row>
    <row r="145" spans="1:5" x14ac:dyDescent="0.2">
      <c r="A145" s="51">
        <v>5244</v>
      </c>
      <c r="B145" s="48" t="s">
        <v>355</v>
      </c>
      <c r="C145" s="52">
        <v>0</v>
      </c>
      <c r="D145" s="54">
        <f t="shared" si="0"/>
        <v>0</v>
      </c>
      <c r="E145" s="53"/>
    </row>
    <row r="146" spans="1:5" x14ac:dyDescent="0.2">
      <c r="A146" s="51">
        <v>5250</v>
      </c>
      <c r="B146" s="48" t="s">
        <v>296</v>
      </c>
      <c r="C146" s="52">
        <f>SUM(C147:C149)</f>
        <v>45500</v>
      </c>
      <c r="D146" s="54">
        <f t="shared" si="0"/>
        <v>4.4557454946175003E-3</v>
      </c>
      <c r="E146" s="53"/>
    </row>
    <row r="147" spans="1:5" x14ac:dyDescent="0.2">
      <c r="A147" s="51">
        <v>5251</v>
      </c>
      <c r="B147" s="48" t="s">
        <v>356</v>
      </c>
      <c r="C147" s="52">
        <v>0</v>
      </c>
      <c r="D147" s="54">
        <f t="shared" si="0"/>
        <v>0</v>
      </c>
      <c r="E147" s="53"/>
    </row>
    <row r="148" spans="1:5" x14ac:dyDescent="0.2">
      <c r="A148" s="51">
        <v>5252</v>
      </c>
      <c r="B148" s="48" t="s">
        <v>357</v>
      </c>
      <c r="C148" s="52">
        <v>45500</v>
      </c>
      <c r="D148" s="54">
        <f t="shared" si="0"/>
        <v>4.4557454946175003E-3</v>
      </c>
      <c r="E148" s="53"/>
    </row>
    <row r="149" spans="1:5" x14ac:dyDescent="0.2">
      <c r="A149" s="51">
        <v>5259</v>
      </c>
      <c r="B149" s="48" t="s">
        <v>358</v>
      </c>
      <c r="C149" s="52">
        <v>0</v>
      </c>
      <c r="D149" s="54">
        <f t="shared" si="0"/>
        <v>0</v>
      </c>
      <c r="E149" s="53"/>
    </row>
    <row r="150" spans="1:5" x14ac:dyDescent="0.2">
      <c r="A150" s="51">
        <v>5260</v>
      </c>
      <c r="B150" s="48" t="s">
        <v>359</v>
      </c>
      <c r="C150" s="52">
        <f>SUM(C151:C152)</f>
        <v>0</v>
      </c>
      <c r="D150" s="54">
        <f t="shared" si="0"/>
        <v>0</v>
      </c>
      <c r="E150" s="53"/>
    </row>
    <row r="151" spans="1:5" x14ac:dyDescent="0.2">
      <c r="A151" s="51">
        <v>5261</v>
      </c>
      <c r="B151" s="48" t="s">
        <v>360</v>
      </c>
      <c r="C151" s="52">
        <v>0</v>
      </c>
      <c r="D151" s="54">
        <f t="shared" si="0"/>
        <v>0</v>
      </c>
      <c r="E151" s="53"/>
    </row>
    <row r="152" spans="1:5" x14ac:dyDescent="0.2">
      <c r="A152" s="51">
        <v>5262</v>
      </c>
      <c r="B152" s="48" t="s">
        <v>361</v>
      </c>
      <c r="C152" s="52">
        <v>0</v>
      </c>
      <c r="D152" s="54">
        <f t="shared" si="0"/>
        <v>0</v>
      </c>
      <c r="E152" s="53"/>
    </row>
    <row r="153" spans="1:5" x14ac:dyDescent="0.2">
      <c r="A153" s="51">
        <v>5270</v>
      </c>
      <c r="B153" s="48" t="s">
        <v>362</v>
      </c>
      <c r="C153" s="52">
        <f>SUM(C154)</f>
        <v>0</v>
      </c>
      <c r="D153" s="54">
        <f t="shared" si="0"/>
        <v>0</v>
      </c>
      <c r="E153" s="53"/>
    </row>
    <row r="154" spans="1:5" x14ac:dyDescent="0.2">
      <c r="A154" s="51">
        <v>5271</v>
      </c>
      <c r="B154" s="48" t="s">
        <v>363</v>
      </c>
      <c r="C154" s="52">
        <v>0</v>
      </c>
      <c r="D154" s="54">
        <f t="shared" si="0"/>
        <v>0</v>
      </c>
      <c r="E154" s="53"/>
    </row>
    <row r="155" spans="1:5" x14ac:dyDescent="0.2">
      <c r="A155" s="51">
        <v>5280</v>
      </c>
      <c r="B155" s="48" t="s">
        <v>364</v>
      </c>
      <c r="C155" s="52">
        <f>SUM(C156:C160)</f>
        <v>0</v>
      </c>
      <c r="D155" s="54">
        <f t="shared" si="0"/>
        <v>0</v>
      </c>
      <c r="E155" s="53"/>
    </row>
    <row r="156" spans="1:5" x14ac:dyDescent="0.2">
      <c r="A156" s="51">
        <v>5281</v>
      </c>
      <c r="B156" s="48" t="s">
        <v>365</v>
      </c>
      <c r="C156" s="52">
        <v>0</v>
      </c>
      <c r="D156" s="54">
        <f t="shared" si="0"/>
        <v>0</v>
      </c>
      <c r="E156" s="53"/>
    </row>
    <row r="157" spans="1:5" x14ac:dyDescent="0.2">
      <c r="A157" s="51">
        <v>5282</v>
      </c>
      <c r="B157" s="48" t="s">
        <v>366</v>
      </c>
      <c r="C157" s="52">
        <v>0</v>
      </c>
      <c r="D157" s="54">
        <f t="shared" si="0"/>
        <v>0</v>
      </c>
      <c r="E157" s="53"/>
    </row>
    <row r="158" spans="1:5" x14ac:dyDescent="0.2">
      <c r="A158" s="51">
        <v>5283</v>
      </c>
      <c r="B158" s="48" t="s">
        <v>367</v>
      </c>
      <c r="C158" s="52">
        <v>0</v>
      </c>
      <c r="D158" s="54">
        <f t="shared" si="0"/>
        <v>0</v>
      </c>
      <c r="E158" s="53"/>
    </row>
    <row r="159" spans="1:5" x14ac:dyDescent="0.2">
      <c r="A159" s="51">
        <v>5284</v>
      </c>
      <c r="B159" s="48" t="s">
        <v>368</v>
      </c>
      <c r="C159" s="52">
        <v>0</v>
      </c>
      <c r="D159" s="54">
        <f t="shared" si="0"/>
        <v>0</v>
      </c>
      <c r="E159" s="53"/>
    </row>
    <row r="160" spans="1:5" x14ac:dyDescent="0.2">
      <c r="A160" s="51">
        <v>5285</v>
      </c>
      <c r="B160" s="48" t="s">
        <v>369</v>
      </c>
      <c r="C160" s="52">
        <v>0</v>
      </c>
      <c r="D160" s="54">
        <f t="shared" si="0"/>
        <v>0</v>
      </c>
      <c r="E160" s="53"/>
    </row>
    <row r="161" spans="1:5" x14ac:dyDescent="0.2">
      <c r="A161" s="51">
        <v>5290</v>
      </c>
      <c r="B161" s="48" t="s">
        <v>370</v>
      </c>
      <c r="C161" s="52">
        <f>SUM(C162:C163)</f>
        <v>0</v>
      </c>
      <c r="D161" s="54">
        <f t="shared" si="0"/>
        <v>0</v>
      </c>
      <c r="E161" s="53"/>
    </row>
    <row r="162" spans="1:5" x14ac:dyDescent="0.2">
      <c r="A162" s="51">
        <v>5291</v>
      </c>
      <c r="B162" s="48" t="s">
        <v>371</v>
      </c>
      <c r="C162" s="52">
        <v>0</v>
      </c>
      <c r="D162" s="54">
        <f t="shared" si="0"/>
        <v>0</v>
      </c>
      <c r="E162" s="53"/>
    </row>
    <row r="163" spans="1:5" x14ac:dyDescent="0.2">
      <c r="A163" s="51">
        <v>5292</v>
      </c>
      <c r="B163" s="48" t="s">
        <v>372</v>
      </c>
      <c r="C163" s="52">
        <v>0</v>
      </c>
      <c r="D163" s="54">
        <f t="shared" si="0"/>
        <v>0</v>
      </c>
      <c r="E163" s="53"/>
    </row>
    <row r="164" spans="1:5" x14ac:dyDescent="0.2">
      <c r="A164" s="51">
        <v>5300</v>
      </c>
      <c r="B164" s="48" t="s">
        <v>373</v>
      </c>
      <c r="C164" s="52">
        <f>C165+C168+C171</f>
        <v>0</v>
      </c>
      <c r="D164" s="54">
        <f t="shared" si="0"/>
        <v>0</v>
      </c>
      <c r="E164" s="53"/>
    </row>
    <row r="165" spans="1:5" x14ac:dyDescent="0.2">
      <c r="A165" s="51">
        <v>5310</v>
      </c>
      <c r="B165" s="48" t="s">
        <v>289</v>
      </c>
      <c r="C165" s="52">
        <f>C166+C167</f>
        <v>0</v>
      </c>
      <c r="D165" s="54">
        <f t="shared" si="0"/>
        <v>0</v>
      </c>
      <c r="E165" s="53"/>
    </row>
    <row r="166" spans="1:5" x14ac:dyDescent="0.2">
      <c r="A166" s="51">
        <v>5311</v>
      </c>
      <c r="B166" s="48" t="s">
        <v>374</v>
      </c>
      <c r="C166" s="52">
        <v>0</v>
      </c>
      <c r="D166" s="54">
        <f t="shared" si="0"/>
        <v>0</v>
      </c>
      <c r="E166" s="53"/>
    </row>
    <row r="167" spans="1:5" x14ac:dyDescent="0.2">
      <c r="A167" s="51">
        <v>5312</v>
      </c>
      <c r="B167" s="48" t="s">
        <v>375</v>
      </c>
      <c r="C167" s="52">
        <v>0</v>
      </c>
      <c r="D167" s="54">
        <f t="shared" si="0"/>
        <v>0</v>
      </c>
      <c r="E167" s="53"/>
    </row>
    <row r="168" spans="1:5" x14ac:dyDescent="0.2">
      <c r="A168" s="51">
        <v>5320</v>
      </c>
      <c r="B168" s="48" t="s">
        <v>290</v>
      </c>
      <c r="C168" s="52">
        <f>SUM(C169:C170)</f>
        <v>0</v>
      </c>
      <c r="D168" s="54">
        <f t="shared" ref="D168:D224" si="1">C168/$C$103</f>
        <v>0</v>
      </c>
      <c r="E168" s="53"/>
    </row>
    <row r="169" spans="1:5" x14ac:dyDescent="0.2">
      <c r="A169" s="51">
        <v>5321</v>
      </c>
      <c r="B169" s="48" t="s">
        <v>376</v>
      </c>
      <c r="C169" s="52">
        <v>0</v>
      </c>
      <c r="D169" s="54">
        <f t="shared" si="1"/>
        <v>0</v>
      </c>
      <c r="E169" s="53"/>
    </row>
    <row r="170" spans="1:5" x14ac:dyDescent="0.2">
      <c r="A170" s="51">
        <v>5322</v>
      </c>
      <c r="B170" s="48" t="s">
        <v>377</v>
      </c>
      <c r="C170" s="52">
        <v>0</v>
      </c>
      <c r="D170" s="54">
        <f t="shared" si="1"/>
        <v>0</v>
      </c>
      <c r="E170" s="53"/>
    </row>
    <row r="171" spans="1:5" x14ac:dyDescent="0.2">
      <c r="A171" s="51">
        <v>5330</v>
      </c>
      <c r="B171" s="48" t="s">
        <v>291</v>
      </c>
      <c r="C171" s="52">
        <f>SUM(C172:C173)</f>
        <v>0</v>
      </c>
      <c r="D171" s="54">
        <f t="shared" si="1"/>
        <v>0</v>
      </c>
      <c r="E171" s="53"/>
    </row>
    <row r="172" spans="1:5" x14ac:dyDescent="0.2">
      <c r="A172" s="51">
        <v>5331</v>
      </c>
      <c r="B172" s="48" t="s">
        <v>378</v>
      </c>
      <c r="C172" s="52">
        <v>0</v>
      </c>
      <c r="D172" s="54">
        <f t="shared" si="1"/>
        <v>0</v>
      </c>
      <c r="E172" s="53"/>
    </row>
    <row r="173" spans="1:5" x14ac:dyDescent="0.2">
      <c r="A173" s="51">
        <v>5332</v>
      </c>
      <c r="B173" s="48" t="s">
        <v>379</v>
      </c>
      <c r="C173" s="52">
        <v>0</v>
      </c>
      <c r="D173" s="54">
        <f t="shared" si="1"/>
        <v>0</v>
      </c>
      <c r="E173" s="53"/>
    </row>
    <row r="174" spans="1:5" x14ac:dyDescent="0.2">
      <c r="A174" s="51">
        <v>5400</v>
      </c>
      <c r="B174" s="48" t="s">
        <v>380</v>
      </c>
      <c r="C174" s="52">
        <f>C175+C178+C181+C184+C186</f>
        <v>0</v>
      </c>
      <c r="D174" s="54">
        <f t="shared" si="1"/>
        <v>0</v>
      </c>
      <c r="E174" s="53"/>
    </row>
    <row r="175" spans="1:5" x14ac:dyDescent="0.2">
      <c r="A175" s="51">
        <v>5410</v>
      </c>
      <c r="B175" s="48" t="s">
        <v>381</v>
      </c>
      <c r="C175" s="52">
        <f>SUM(C176:C177)</f>
        <v>0</v>
      </c>
      <c r="D175" s="54">
        <f t="shared" si="1"/>
        <v>0</v>
      </c>
      <c r="E175" s="53"/>
    </row>
    <row r="176" spans="1:5" x14ac:dyDescent="0.2">
      <c r="A176" s="51">
        <v>5411</v>
      </c>
      <c r="B176" s="48" t="s">
        <v>382</v>
      </c>
      <c r="C176" s="52">
        <v>0</v>
      </c>
      <c r="D176" s="54">
        <f t="shared" si="1"/>
        <v>0</v>
      </c>
      <c r="E176" s="53"/>
    </row>
    <row r="177" spans="1:5" x14ac:dyDescent="0.2">
      <c r="A177" s="51">
        <v>5412</v>
      </c>
      <c r="B177" s="48" t="s">
        <v>383</v>
      </c>
      <c r="C177" s="52">
        <v>0</v>
      </c>
      <c r="D177" s="54">
        <f t="shared" si="1"/>
        <v>0</v>
      </c>
      <c r="E177" s="53"/>
    </row>
    <row r="178" spans="1:5" x14ac:dyDescent="0.2">
      <c r="A178" s="51">
        <v>5420</v>
      </c>
      <c r="B178" s="48" t="s">
        <v>384</v>
      </c>
      <c r="C178" s="52">
        <f>SUM(C179:C180)</f>
        <v>0</v>
      </c>
      <c r="D178" s="54">
        <f t="shared" si="1"/>
        <v>0</v>
      </c>
      <c r="E178" s="53"/>
    </row>
    <row r="179" spans="1:5" x14ac:dyDescent="0.2">
      <c r="A179" s="51">
        <v>5421</v>
      </c>
      <c r="B179" s="48" t="s">
        <v>385</v>
      </c>
      <c r="C179" s="52">
        <v>0</v>
      </c>
      <c r="D179" s="54">
        <f t="shared" si="1"/>
        <v>0</v>
      </c>
      <c r="E179" s="53"/>
    </row>
    <row r="180" spans="1:5" x14ac:dyDescent="0.2">
      <c r="A180" s="51">
        <v>5422</v>
      </c>
      <c r="B180" s="48" t="s">
        <v>386</v>
      </c>
      <c r="C180" s="52">
        <v>0</v>
      </c>
      <c r="D180" s="54">
        <f t="shared" si="1"/>
        <v>0</v>
      </c>
      <c r="E180" s="53"/>
    </row>
    <row r="181" spans="1:5" x14ac:dyDescent="0.2">
      <c r="A181" s="51">
        <v>5430</v>
      </c>
      <c r="B181" s="48" t="s">
        <v>387</v>
      </c>
      <c r="C181" s="52">
        <f>SUM(C182:C183)</f>
        <v>0</v>
      </c>
      <c r="D181" s="54">
        <f t="shared" si="1"/>
        <v>0</v>
      </c>
      <c r="E181" s="53"/>
    </row>
    <row r="182" spans="1:5" x14ac:dyDescent="0.2">
      <c r="A182" s="51">
        <v>5431</v>
      </c>
      <c r="B182" s="48" t="s">
        <v>388</v>
      </c>
      <c r="C182" s="52">
        <v>0</v>
      </c>
      <c r="D182" s="54">
        <f t="shared" si="1"/>
        <v>0</v>
      </c>
      <c r="E182" s="53"/>
    </row>
    <row r="183" spans="1:5" x14ac:dyDescent="0.2">
      <c r="A183" s="51">
        <v>5432</v>
      </c>
      <c r="B183" s="48" t="s">
        <v>389</v>
      </c>
      <c r="C183" s="52">
        <v>0</v>
      </c>
      <c r="D183" s="54">
        <f t="shared" si="1"/>
        <v>0</v>
      </c>
      <c r="E183" s="53"/>
    </row>
    <row r="184" spans="1:5" x14ac:dyDescent="0.2">
      <c r="A184" s="51">
        <v>5440</v>
      </c>
      <c r="B184" s="48" t="s">
        <v>390</v>
      </c>
      <c r="C184" s="52">
        <f>SUM(C185)</f>
        <v>0</v>
      </c>
      <c r="D184" s="54">
        <f t="shared" si="1"/>
        <v>0</v>
      </c>
      <c r="E184" s="53"/>
    </row>
    <row r="185" spans="1:5" x14ac:dyDescent="0.2">
      <c r="A185" s="51">
        <v>5441</v>
      </c>
      <c r="B185" s="48" t="s">
        <v>390</v>
      </c>
      <c r="C185" s="52">
        <v>0</v>
      </c>
      <c r="D185" s="54">
        <f t="shared" si="1"/>
        <v>0</v>
      </c>
      <c r="E185" s="53"/>
    </row>
    <row r="186" spans="1:5" x14ac:dyDescent="0.2">
      <c r="A186" s="51">
        <v>5450</v>
      </c>
      <c r="B186" s="48" t="s">
        <v>391</v>
      </c>
      <c r="C186" s="52">
        <f>SUM(C187:C188)</f>
        <v>0</v>
      </c>
      <c r="D186" s="54">
        <f t="shared" si="1"/>
        <v>0</v>
      </c>
      <c r="E186" s="53"/>
    </row>
    <row r="187" spans="1:5" x14ac:dyDescent="0.2">
      <c r="A187" s="51">
        <v>5451</v>
      </c>
      <c r="B187" s="48" t="s">
        <v>392</v>
      </c>
      <c r="C187" s="52">
        <v>0</v>
      </c>
      <c r="D187" s="54">
        <f t="shared" si="1"/>
        <v>0</v>
      </c>
      <c r="E187" s="53"/>
    </row>
    <row r="188" spans="1:5" x14ac:dyDescent="0.2">
      <c r="A188" s="51">
        <v>5452</v>
      </c>
      <c r="B188" s="48" t="s">
        <v>393</v>
      </c>
      <c r="C188" s="52">
        <v>0</v>
      </c>
      <c r="D188" s="54">
        <f t="shared" si="1"/>
        <v>0</v>
      </c>
      <c r="E188" s="53"/>
    </row>
    <row r="189" spans="1:5" x14ac:dyDescent="0.2">
      <c r="A189" s="51">
        <v>5500</v>
      </c>
      <c r="B189" s="48" t="s">
        <v>394</v>
      </c>
      <c r="C189" s="52">
        <f>C190+C199+C202+C208+C210</f>
        <v>0.25</v>
      </c>
      <c r="D189" s="54">
        <f t="shared" si="1"/>
        <v>2.4482118102293954E-8</v>
      </c>
      <c r="E189" s="53"/>
    </row>
    <row r="190" spans="1:5" x14ac:dyDescent="0.2">
      <c r="A190" s="51">
        <v>5510</v>
      </c>
      <c r="B190" s="48" t="s">
        <v>395</v>
      </c>
      <c r="C190" s="52">
        <f>SUM(C191:C198)</f>
        <v>0</v>
      </c>
      <c r="D190" s="54">
        <f t="shared" si="1"/>
        <v>0</v>
      </c>
      <c r="E190" s="53"/>
    </row>
    <row r="191" spans="1:5" x14ac:dyDescent="0.2">
      <c r="A191" s="51">
        <v>5511</v>
      </c>
      <c r="B191" s="48" t="s">
        <v>396</v>
      </c>
      <c r="C191" s="52">
        <v>0</v>
      </c>
      <c r="D191" s="54">
        <f t="shared" si="1"/>
        <v>0</v>
      </c>
      <c r="E191" s="53"/>
    </row>
    <row r="192" spans="1:5" x14ac:dyDescent="0.2">
      <c r="A192" s="51">
        <v>5512</v>
      </c>
      <c r="B192" s="48" t="s">
        <v>397</v>
      </c>
      <c r="C192" s="52">
        <v>0</v>
      </c>
      <c r="D192" s="54">
        <f t="shared" si="1"/>
        <v>0</v>
      </c>
      <c r="E192" s="53"/>
    </row>
    <row r="193" spans="1:5" x14ac:dyDescent="0.2">
      <c r="A193" s="51">
        <v>5513</v>
      </c>
      <c r="B193" s="48" t="s">
        <v>398</v>
      </c>
      <c r="C193" s="52">
        <v>0</v>
      </c>
      <c r="D193" s="54">
        <f t="shared" si="1"/>
        <v>0</v>
      </c>
      <c r="E193" s="53"/>
    </row>
    <row r="194" spans="1:5" x14ac:dyDescent="0.2">
      <c r="A194" s="51">
        <v>5514</v>
      </c>
      <c r="B194" s="48" t="s">
        <v>399</v>
      </c>
      <c r="C194" s="52">
        <v>0</v>
      </c>
      <c r="D194" s="54">
        <f t="shared" si="1"/>
        <v>0</v>
      </c>
      <c r="E194" s="53"/>
    </row>
    <row r="195" spans="1:5" x14ac:dyDescent="0.2">
      <c r="A195" s="51">
        <v>5515</v>
      </c>
      <c r="B195" s="48" t="s">
        <v>400</v>
      </c>
      <c r="C195" s="52">
        <v>0</v>
      </c>
      <c r="D195" s="54">
        <f t="shared" si="1"/>
        <v>0</v>
      </c>
      <c r="E195" s="53"/>
    </row>
    <row r="196" spans="1:5" x14ac:dyDescent="0.2">
      <c r="A196" s="51">
        <v>5516</v>
      </c>
      <c r="B196" s="48" t="s">
        <v>401</v>
      </c>
      <c r="C196" s="52">
        <v>0</v>
      </c>
      <c r="D196" s="54">
        <f t="shared" si="1"/>
        <v>0</v>
      </c>
      <c r="E196" s="53"/>
    </row>
    <row r="197" spans="1:5" x14ac:dyDescent="0.2">
      <c r="A197" s="51">
        <v>5517</v>
      </c>
      <c r="B197" s="48" t="s">
        <v>402</v>
      </c>
      <c r="C197" s="52">
        <v>0</v>
      </c>
      <c r="D197" s="54">
        <f t="shared" si="1"/>
        <v>0</v>
      </c>
      <c r="E197" s="53"/>
    </row>
    <row r="198" spans="1:5" x14ac:dyDescent="0.2">
      <c r="A198" s="51">
        <v>5518</v>
      </c>
      <c r="B198" s="48" t="s">
        <v>53</v>
      </c>
      <c r="C198" s="52">
        <v>0</v>
      </c>
      <c r="D198" s="54">
        <f t="shared" si="1"/>
        <v>0</v>
      </c>
      <c r="E198" s="53"/>
    </row>
    <row r="199" spans="1:5" x14ac:dyDescent="0.2">
      <c r="A199" s="51">
        <v>5520</v>
      </c>
      <c r="B199" s="48" t="s">
        <v>52</v>
      </c>
      <c r="C199" s="52">
        <f>SUM(C200:C201)</f>
        <v>0</v>
      </c>
      <c r="D199" s="54">
        <f t="shared" si="1"/>
        <v>0</v>
      </c>
      <c r="E199" s="53"/>
    </row>
    <row r="200" spans="1:5" x14ac:dyDescent="0.2">
      <c r="A200" s="51">
        <v>5521</v>
      </c>
      <c r="B200" s="48" t="s">
        <v>403</v>
      </c>
      <c r="C200" s="52">
        <v>0</v>
      </c>
      <c r="D200" s="54">
        <f t="shared" si="1"/>
        <v>0</v>
      </c>
      <c r="E200" s="53"/>
    </row>
    <row r="201" spans="1:5" x14ac:dyDescent="0.2">
      <c r="A201" s="51">
        <v>5522</v>
      </c>
      <c r="B201" s="48" t="s">
        <v>404</v>
      </c>
      <c r="C201" s="52">
        <v>0</v>
      </c>
      <c r="D201" s="54">
        <f t="shared" si="1"/>
        <v>0</v>
      </c>
      <c r="E201" s="53"/>
    </row>
    <row r="202" spans="1:5" x14ac:dyDescent="0.2">
      <c r="A202" s="51">
        <v>5530</v>
      </c>
      <c r="B202" s="48" t="s">
        <v>405</v>
      </c>
      <c r="C202" s="52">
        <f>SUM(C203:C207)</f>
        <v>0</v>
      </c>
      <c r="D202" s="54">
        <f t="shared" si="1"/>
        <v>0</v>
      </c>
      <c r="E202" s="53"/>
    </row>
    <row r="203" spans="1:5" x14ac:dyDescent="0.2">
      <c r="A203" s="51">
        <v>5531</v>
      </c>
      <c r="B203" s="48" t="s">
        <v>406</v>
      </c>
      <c r="C203" s="52">
        <v>0</v>
      </c>
      <c r="D203" s="54">
        <f t="shared" si="1"/>
        <v>0</v>
      </c>
      <c r="E203" s="53"/>
    </row>
    <row r="204" spans="1:5" x14ac:dyDescent="0.2">
      <c r="A204" s="51">
        <v>5532</v>
      </c>
      <c r="B204" s="48" t="s">
        <v>407</v>
      </c>
      <c r="C204" s="52">
        <v>0</v>
      </c>
      <c r="D204" s="54">
        <f t="shared" si="1"/>
        <v>0</v>
      </c>
      <c r="E204" s="53"/>
    </row>
    <row r="205" spans="1:5" x14ac:dyDescent="0.2">
      <c r="A205" s="51">
        <v>5533</v>
      </c>
      <c r="B205" s="48" t="s">
        <v>408</v>
      </c>
      <c r="C205" s="52">
        <v>0</v>
      </c>
      <c r="D205" s="54">
        <f t="shared" si="1"/>
        <v>0</v>
      </c>
      <c r="E205" s="53"/>
    </row>
    <row r="206" spans="1:5" x14ac:dyDescent="0.2">
      <c r="A206" s="51">
        <v>5534</v>
      </c>
      <c r="B206" s="48" t="s">
        <v>409</v>
      </c>
      <c r="C206" s="52">
        <v>0</v>
      </c>
      <c r="D206" s="54">
        <f t="shared" si="1"/>
        <v>0</v>
      </c>
      <c r="E206" s="53"/>
    </row>
    <row r="207" spans="1:5" x14ac:dyDescent="0.2">
      <c r="A207" s="51">
        <v>5535</v>
      </c>
      <c r="B207" s="48" t="s">
        <v>410</v>
      </c>
      <c r="C207" s="52">
        <v>0</v>
      </c>
      <c r="D207" s="54">
        <f t="shared" si="1"/>
        <v>0</v>
      </c>
      <c r="E207" s="53"/>
    </row>
    <row r="208" spans="1:5" x14ac:dyDescent="0.2">
      <c r="A208" s="51">
        <v>5540</v>
      </c>
      <c r="B208" s="48" t="s">
        <v>411</v>
      </c>
      <c r="C208" s="52">
        <f>SUM(C209)</f>
        <v>0</v>
      </c>
      <c r="D208" s="54">
        <f t="shared" si="1"/>
        <v>0</v>
      </c>
      <c r="E208" s="53"/>
    </row>
    <row r="209" spans="1:5" x14ac:dyDescent="0.2">
      <c r="A209" s="51">
        <v>5541</v>
      </c>
      <c r="B209" s="48" t="s">
        <v>411</v>
      </c>
      <c r="C209" s="52">
        <v>0</v>
      </c>
      <c r="D209" s="54">
        <f t="shared" si="1"/>
        <v>0</v>
      </c>
      <c r="E209" s="53"/>
    </row>
    <row r="210" spans="1:5" x14ac:dyDescent="0.2">
      <c r="A210" s="51">
        <v>5550</v>
      </c>
      <c r="B210" s="48" t="s">
        <v>412</v>
      </c>
      <c r="C210" s="52">
        <f>SUM(C211:C221)</f>
        <v>0.25</v>
      </c>
      <c r="D210" s="54">
        <f t="shared" si="1"/>
        <v>2.4482118102293954E-8</v>
      </c>
      <c r="E210" s="53"/>
    </row>
    <row r="211" spans="1:5" x14ac:dyDescent="0.2">
      <c r="A211" s="51">
        <v>5551</v>
      </c>
      <c r="B211" s="48" t="s">
        <v>412</v>
      </c>
      <c r="C211" s="52">
        <v>0</v>
      </c>
      <c r="D211" s="54">
        <f t="shared" si="1"/>
        <v>0</v>
      </c>
      <c r="E211" s="53"/>
    </row>
    <row r="212" spans="1:5" x14ac:dyDescent="0.2">
      <c r="A212" s="51">
        <v>5590</v>
      </c>
      <c r="B212" s="48" t="s">
        <v>413</v>
      </c>
      <c r="C212" s="52">
        <v>0</v>
      </c>
      <c r="D212" s="54">
        <f t="shared" si="1"/>
        <v>0</v>
      </c>
      <c r="E212" s="53"/>
    </row>
    <row r="213" spans="1:5" x14ac:dyDescent="0.2">
      <c r="A213" s="51">
        <v>5591</v>
      </c>
      <c r="B213" s="48" t="s">
        <v>414</v>
      </c>
      <c r="C213" s="52">
        <v>0</v>
      </c>
      <c r="D213" s="54">
        <f t="shared" si="1"/>
        <v>0</v>
      </c>
      <c r="E213" s="53"/>
    </row>
    <row r="214" spans="1:5" x14ac:dyDescent="0.2">
      <c r="A214" s="51">
        <v>5592</v>
      </c>
      <c r="B214" s="48" t="s">
        <v>415</v>
      </c>
      <c r="C214" s="52">
        <v>0</v>
      </c>
      <c r="D214" s="54">
        <f t="shared" si="1"/>
        <v>0</v>
      </c>
      <c r="E214" s="53"/>
    </row>
    <row r="215" spans="1:5" x14ac:dyDescent="0.2">
      <c r="A215" s="51">
        <v>5593</v>
      </c>
      <c r="B215" s="48" t="s">
        <v>416</v>
      </c>
      <c r="C215" s="52">
        <v>0</v>
      </c>
      <c r="D215" s="54">
        <f t="shared" si="1"/>
        <v>0</v>
      </c>
      <c r="E215" s="53"/>
    </row>
    <row r="216" spans="1:5" x14ac:dyDescent="0.2">
      <c r="A216" s="51">
        <v>5594</v>
      </c>
      <c r="B216" s="48" t="s">
        <v>482</v>
      </c>
      <c r="C216" s="52">
        <v>0</v>
      </c>
      <c r="D216" s="54">
        <f t="shared" si="1"/>
        <v>0</v>
      </c>
      <c r="E216" s="53"/>
    </row>
    <row r="217" spans="1:5" x14ac:dyDescent="0.2">
      <c r="A217" s="51">
        <v>5595</v>
      </c>
      <c r="B217" s="48" t="s">
        <v>418</v>
      </c>
      <c r="C217" s="52">
        <v>0</v>
      </c>
      <c r="D217" s="54">
        <f t="shared" si="1"/>
        <v>0</v>
      </c>
      <c r="E217" s="53"/>
    </row>
    <row r="218" spans="1:5" x14ac:dyDescent="0.2">
      <c r="A218" s="51">
        <v>5596</v>
      </c>
      <c r="B218" s="48" t="s">
        <v>311</v>
      </c>
      <c r="C218" s="52">
        <v>0</v>
      </c>
      <c r="D218" s="54">
        <f t="shared" si="1"/>
        <v>0</v>
      </c>
      <c r="E218" s="53"/>
    </row>
    <row r="219" spans="1:5" x14ac:dyDescent="0.2">
      <c r="A219" s="51">
        <v>5597</v>
      </c>
      <c r="B219" s="48" t="s">
        <v>419</v>
      </c>
      <c r="C219" s="52">
        <v>0</v>
      </c>
      <c r="D219" s="54">
        <f t="shared" si="1"/>
        <v>0</v>
      </c>
      <c r="E219" s="53"/>
    </row>
    <row r="220" spans="1:5" x14ac:dyDescent="0.2">
      <c r="A220" s="51">
        <v>5598</v>
      </c>
      <c r="B220" s="48" t="s">
        <v>483</v>
      </c>
      <c r="C220" s="52">
        <v>0</v>
      </c>
      <c r="D220" s="54">
        <f t="shared" si="1"/>
        <v>0</v>
      </c>
      <c r="E220" s="53"/>
    </row>
    <row r="221" spans="1:5" x14ac:dyDescent="0.2">
      <c r="A221" s="51">
        <v>5599</v>
      </c>
      <c r="B221" s="48" t="s">
        <v>420</v>
      </c>
      <c r="C221" s="52">
        <v>0.25</v>
      </c>
      <c r="D221" s="54">
        <f t="shared" si="1"/>
        <v>2.4482118102293954E-8</v>
      </c>
      <c r="E221" s="53"/>
    </row>
    <row r="222" spans="1:5" x14ac:dyDescent="0.2">
      <c r="A222" s="51">
        <v>5600</v>
      </c>
      <c r="B222" s="48" t="s">
        <v>51</v>
      </c>
      <c r="C222" s="52">
        <f>C223</f>
        <v>0</v>
      </c>
      <c r="D222" s="54">
        <f t="shared" si="1"/>
        <v>0</v>
      </c>
      <c r="E222" s="53"/>
    </row>
    <row r="223" spans="1:5" x14ac:dyDescent="0.2">
      <c r="A223" s="51">
        <v>5610</v>
      </c>
      <c r="B223" s="48" t="s">
        <v>421</v>
      </c>
      <c r="C223" s="52">
        <f>C224</f>
        <v>0</v>
      </c>
      <c r="D223" s="54">
        <f t="shared" si="1"/>
        <v>0</v>
      </c>
      <c r="E223" s="53"/>
    </row>
    <row r="224" spans="1:5" x14ac:dyDescent="0.2">
      <c r="A224" s="51">
        <v>5611</v>
      </c>
      <c r="B224" s="48" t="s">
        <v>422</v>
      </c>
      <c r="C224" s="52">
        <v>0</v>
      </c>
      <c r="D224" s="54">
        <f t="shared" si="1"/>
        <v>0</v>
      </c>
      <c r="E224" s="53"/>
    </row>
    <row r="273" spans="3:3" x14ac:dyDescent="0.2">
      <c r="C273" s="18">
        <v>18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0" orientation="landscape" horizontalDpi="4294967294" verticalDpi="4294967294" r:id="rId1"/>
  <ignoredErrors>
    <ignoredError sqref="C6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44" workbookViewId="0">
      <selection sqref="A1:G49"/>
    </sheetView>
  </sheetViews>
  <sheetFormatPr baseColWidth="10" defaultColWidth="9.140625" defaultRowHeight="11.25" x14ac:dyDescent="0.2"/>
  <cols>
    <col min="1" max="1" width="10" style="26" customWidth="1"/>
    <col min="2" max="2" width="48.140625" style="26" customWidth="1"/>
    <col min="3" max="3" width="22.85546875" style="26" customWidth="1"/>
    <col min="4" max="5" width="16.7109375" style="26" customWidth="1"/>
    <col min="6" max="16384" width="9.140625" style="26"/>
  </cols>
  <sheetData>
    <row r="1" spans="1:5" ht="18.95" customHeight="1" x14ac:dyDescent="0.2">
      <c r="A1" s="123" t="s">
        <v>533</v>
      </c>
      <c r="B1" s="123"/>
      <c r="C1" s="123"/>
      <c r="D1" s="24" t="s">
        <v>143</v>
      </c>
      <c r="E1" s="25">
        <v>2019</v>
      </c>
    </row>
    <row r="2" spans="1:5" ht="18.95" customHeight="1" x14ac:dyDescent="0.2">
      <c r="A2" s="123" t="s">
        <v>423</v>
      </c>
      <c r="B2" s="123"/>
      <c r="C2" s="123"/>
      <c r="D2" s="24" t="s">
        <v>145</v>
      </c>
      <c r="E2" s="25" t="str">
        <f>ESF!H2</f>
        <v>Trimestral</v>
      </c>
    </row>
    <row r="3" spans="1:5" ht="18.95" customHeight="1" x14ac:dyDescent="0.2">
      <c r="A3" s="123" t="s">
        <v>534</v>
      </c>
      <c r="B3" s="123"/>
      <c r="C3" s="123"/>
      <c r="D3" s="24" t="s">
        <v>147</v>
      </c>
      <c r="E3" s="25">
        <f>ESF!H3</f>
        <v>1</v>
      </c>
    </row>
    <row r="5" spans="1:5" x14ac:dyDescent="0.2">
      <c r="A5" s="27" t="s">
        <v>148</v>
      </c>
      <c r="B5" s="28"/>
      <c r="C5" s="28"/>
      <c r="D5" s="28"/>
      <c r="E5" s="28"/>
    </row>
    <row r="6" spans="1:5" x14ac:dyDescent="0.2">
      <c r="A6" s="28" t="s">
        <v>128</v>
      </c>
      <c r="B6" s="28"/>
      <c r="C6" s="28"/>
      <c r="D6" s="28"/>
      <c r="E6" s="28"/>
    </row>
    <row r="7" spans="1:5" x14ac:dyDescent="0.2">
      <c r="A7" s="29" t="s">
        <v>104</v>
      </c>
      <c r="B7" s="29" t="s">
        <v>100</v>
      </c>
      <c r="C7" s="29" t="s">
        <v>101</v>
      </c>
      <c r="D7" s="29" t="s">
        <v>103</v>
      </c>
      <c r="E7" s="29" t="s">
        <v>105</v>
      </c>
    </row>
    <row r="8" spans="1:5" x14ac:dyDescent="0.2">
      <c r="A8" s="30">
        <v>3110</v>
      </c>
      <c r="B8" s="26" t="s">
        <v>290</v>
      </c>
      <c r="C8" s="31">
        <v>120997971.68000001</v>
      </c>
    </row>
    <row r="9" spans="1:5" x14ac:dyDescent="0.2">
      <c r="A9" s="30">
        <v>3120</v>
      </c>
      <c r="B9" s="26" t="s">
        <v>424</v>
      </c>
      <c r="C9" s="31">
        <v>0</v>
      </c>
    </row>
    <row r="10" spans="1:5" x14ac:dyDescent="0.2">
      <c r="A10" s="30">
        <v>3130</v>
      </c>
      <c r="B10" s="26" t="s">
        <v>425</v>
      </c>
      <c r="C10" s="31">
        <v>0</v>
      </c>
    </row>
    <row r="12" spans="1:5" x14ac:dyDescent="0.2">
      <c r="A12" s="28" t="s">
        <v>129</v>
      </c>
      <c r="B12" s="28"/>
      <c r="C12" s="28"/>
      <c r="D12" s="28"/>
      <c r="E12" s="28"/>
    </row>
    <row r="13" spans="1:5" x14ac:dyDescent="0.2">
      <c r="A13" s="29" t="s">
        <v>104</v>
      </c>
      <c r="B13" s="29" t="s">
        <v>100</v>
      </c>
      <c r="C13" s="29" t="s">
        <v>101</v>
      </c>
      <c r="D13" s="29" t="s">
        <v>426</v>
      </c>
      <c r="E13" s="29"/>
    </row>
    <row r="14" spans="1:5" x14ac:dyDescent="0.2">
      <c r="A14" s="30">
        <v>3210</v>
      </c>
      <c r="B14" s="26" t="s">
        <v>427</v>
      </c>
      <c r="C14" s="31">
        <v>2745925.97</v>
      </c>
    </row>
    <row r="15" spans="1:5" x14ac:dyDescent="0.2">
      <c r="A15" s="30">
        <v>3220</v>
      </c>
      <c r="B15" s="26" t="s">
        <v>428</v>
      </c>
      <c r="C15" s="31">
        <v>22944235.93</v>
      </c>
    </row>
    <row r="16" spans="1:5" x14ac:dyDescent="0.2">
      <c r="A16" s="30">
        <v>3230</v>
      </c>
      <c r="B16" s="26" t="s">
        <v>429</v>
      </c>
      <c r="C16" s="31">
        <f>SUM(C17:C20)</f>
        <v>0</v>
      </c>
    </row>
    <row r="17" spans="1:3" x14ac:dyDescent="0.2">
      <c r="A17" s="30">
        <v>3231</v>
      </c>
      <c r="B17" s="26" t="s">
        <v>430</v>
      </c>
      <c r="C17" s="31">
        <v>0</v>
      </c>
    </row>
    <row r="18" spans="1:3" x14ac:dyDescent="0.2">
      <c r="A18" s="30">
        <v>3232</v>
      </c>
      <c r="B18" s="26" t="s">
        <v>431</v>
      </c>
      <c r="C18" s="31">
        <v>0</v>
      </c>
    </row>
    <row r="19" spans="1:3" x14ac:dyDescent="0.2">
      <c r="A19" s="30">
        <v>3233</v>
      </c>
      <c r="B19" s="26" t="s">
        <v>432</v>
      </c>
      <c r="C19" s="31">
        <v>0</v>
      </c>
    </row>
    <row r="20" spans="1:3" x14ac:dyDescent="0.2">
      <c r="A20" s="30">
        <v>3239</v>
      </c>
      <c r="B20" s="26" t="s">
        <v>433</v>
      </c>
      <c r="C20" s="31">
        <v>0</v>
      </c>
    </row>
    <row r="21" spans="1:3" x14ac:dyDescent="0.2">
      <c r="A21" s="30">
        <v>3240</v>
      </c>
      <c r="B21" s="26" t="s">
        <v>434</v>
      </c>
      <c r="C21" s="31">
        <f>SUM(C22:C24)</f>
        <v>0</v>
      </c>
    </row>
    <row r="22" spans="1:3" x14ac:dyDescent="0.2">
      <c r="A22" s="30">
        <v>3241</v>
      </c>
      <c r="B22" s="26" t="s">
        <v>435</v>
      </c>
      <c r="C22" s="31">
        <v>0</v>
      </c>
    </row>
    <row r="23" spans="1:3" x14ac:dyDescent="0.2">
      <c r="A23" s="30">
        <v>3242</v>
      </c>
      <c r="B23" s="26" t="s">
        <v>436</v>
      </c>
      <c r="C23" s="31">
        <v>0</v>
      </c>
    </row>
    <row r="24" spans="1:3" x14ac:dyDescent="0.2">
      <c r="A24" s="30">
        <v>3243</v>
      </c>
      <c r="B24" s="26" t="s">
        <v>437</v>
      </c>
      <c r="C24" s="31">
        <v>0</v>
      </c>
    </row>
    <row r="25" spans="1:3" x14ac:dyDescent="0.2">
      <c r="A25" s="30">
        <v>3250</v>
      </c>
      <c r="B25" s="26" t="s">
        <v>438</v>
      </c>
      <c r="C25" s="31">
        <f>SUM(C26:C27)</f>
        <v>1597.13</v>
      </c>
    </row>
    <row r="26" spans="1:3" x14ac:dyDescent="0.2">
      <c r="A26" s="30">
        <v>3251</v>
      </c>
      <c r="B26" s="26" t="s">
        <v>439</v>
      </c>
      <c r="C26" s="31">
        <v>0</v>
      </c>
    </row>
    <row r="27" spans="1:3" x14ac:dyDescent="0.2">
      <c r="A27" s="30">
        <v>3252</v>
      </c>
      <c r="B27" s="26" t="s">
        <v>440</v>
      </c>
      <c r="C27" s="31">
        <v>1597.13</v>
      </c>
    </row>
    <row r="48" spans="3:3" x14ac:dyDescent="0.2">
      <c r="C48" s="26">
        <v>19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9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opLeftCell="A75" workbookViewId="0">
      <selection activeCell="A50" sqref="A50:F99"/>
    </sheetView>
  </sheetViews>
  <sheetFormatPr baseColWidth="10" defaultColWidth="9.140625" defaultRowHeight="11.25" x14ac:dyDescent="0.2"/>
  <cols>
    <col min="1" max="1" width="10" style="26" customWidth="1"/>
    <col min="2" max="2" width="63.42578125" style="26" bestFit="1" customWidth="1"/>
    <col min="3" max="3" width="15.28515625" style="26" bestFit="1" customWidth="1"/>
    <col min="4" max="4" width="16.42578125" style="26" bestFit="1" customWidth="1"/>
    <col min="5" max="5" width="19.140625" style="26" customWidth="1"/>
    <col min="6" max="16384" width="9.140625" style="26"/>
  </cols>
  <sheetData>
    <row r="1" spans="1:5" s="32" customFormat="1" ht="18.95" customHeight="1" x14ac:dyDescent="0.25">
      <c r="A1" s="123" t="s">
        <v>533</v>
      </c>
      <c r="B1" s="123"/>
      <c r="C1" s="123"/>
      <c r="D1" s="24" t="s">
        <v>143</v>
      </c>
      <c r="E1" s="25">
        <v>2019</v>
      </c>
    </row>
    <row r="2" spans="1:5" s="32" customFormat="1" ht="18.95" customHeight="1" x14ac:dyDescent="0.25">
      <c r="A2" s="123" t="s">
        <v>441</v>
      </c>
      <c r="B2" s="123"/>
      <c r="C2" s="123"/>
      <c r="D2" s="24" t="s">
        <v>145</v>
      </c>
      <c r="E2" s="25" t="str">
        <f>ESF!H2</f>
        <v>Trimestral</v>
      </c>
    </row>
    <row r="3" spans="1:5" s="32" customFormat="1" ht="18.95" customHeight="1" x14ac:dyDescent="0.25">
      <c r="A3" s="123" t="s">
        <v>534</v>
      </c>
      <c r="B3" s="123"/>
      <c r="C3" s="123"/>
      <c r="D3" s="24" t="s">
        <v>147</v>
      </c>
      <c r="E3" s="25">
        <f>ESF!H3</f>
        <v>1</v>
      </c>
    </row>
    <row r="4" spans="1:5" x14ac:dyDescent="0.2">
      <c r="A4" s="27" t="s">
        <v>148</v>
      </c>
      <c r="B4" s="28"/>
      <c r="C4" s="28"/>
      <c r="D4" s="28"/>
      <c r="E4" s="28"/>
    </row>
    <row r="6" spans="1:5" x14ac:dyDescent="0.2">
      <c r="A6" s="28" t="s">
        <v>130</v>
      </c>
      <c r="B6" s="28"/>
      <c r="C6" s="28"/>
      <c r="D6" s="28"/>
      <c r="E6" s="28"/>
    </row>
    <row r="7" spans="1:5" x14ac:dyDescent="0.2">
      <c r="A7" s="29" t="s">
        <v>104</v>
      </c>
      <c r="B7" s="29" t="s">
        <v>100</v>
      </c>
      <c r="C7" s="29" t="s">
        <v>132</v>
      </c>
      <c r="D7" s="29" t="s">
        <v>133</v>
      </c>
      <c r="E7" s="29"/>
    </row>
    <row r="8" spans="1:5" x14ac:dyDescent="0.2">
      <c r="A8" s="30">
        <v>1111</v>
      </c>
      <c r="B8" s="26" t="s">
        <v>442</v>
      </c>
      <c r="C8" s="31">
        <v>0</v>
      </c>
      <c r="D8" s="31">
        <v>0</v>
      </c>
    </row>
    <row r="9" spans="1:5" x14ac:dyDescent="0.2">
      <c r="A9" s="30">
        <v>1112</v>
      </c>
      <c r="B9" s="26" t="s">
        <v>443</v>
      </c>
      <c r="C9" s="31">
        <v>11109344.4</v>
      </c>
      <c r="D9" s="31">
        <v>14231355.43</v>
      </c>
    </row>
    <row r="10" spans="1:5" x14ac:dyDescent="0.2">
      <c r="A10" s="30">
        <v>1113</v>
      </c>
      <c r="B10" s="26" t="s">
        <v>444</v>
      </c>
      <c r="C10" s="31">
        <v>0</v>
      </c>
      <c r="D10" s="31">
        <v>0</v>
      </c>
    </row>
    <row r="11" spans="1:5" x14ac:dyDescent="0.2">
      <c r="A11" s="30">
        <v>1114</v>
      </c>
      <c r="B11" s="26" t="s">
        <v>149</v>
      </c>
      <c r="C11" s="31">
        <v>0</v>
      </c>
      <c r="D11" s="31">
        <v>0</v>
      </c>
    </row>
    <row r="12" spans="1:5" x14ac:dyDescent="0.2">
      <c r="A12" s="30">
        <v>1115</v>
      </c>
      <c r="B12" s="26" t="s">
        <v>150</v>
      </c>
      <c r="C12" s="31">
        <v>0</v>
      </c>
      <c r="D12" s="31">
        <v>0</v>
      </c>
    </row>
    <row r="13" spans="1:5" x14ac:dyDescent="0.2">
      <c r="A13" s="30">
        <v>1116</v>
      </c>
      <c r="B13" s="26" t="s">
        <v>445</v>
      </c>
      <c r="C13" s="31">
        <v>0</v>
      </c>
      <c r="D13" s="31">
        <v>0</v>
      </c>
    </row>
    <row r="14" spans="1:5" x14ac:dyDescent="0.2">
      <c r="A14" s="30">
        <v>1119</v>
      </c>
      <c r="B14" s="26" t="s">
        <v>446</v>
      </c>
      <c r="C14" s="31">
        <v>0</v>
      </c>
      <c r="D14" s="31">
        <v>0</v>
      </c>
    </row>
    <row r="15" spans="1:5" x14ac:dyDescent="0.2">
      <c r="A15" s="30">
        <v>1110</v>
      </c>
      <c r="B15" s="26" t="s">
        <v>447</v>
      </c>
      <c r="C15" s="31">
        <f>SUM(C8:C14)</f>
        <v>11109344.4</v>
      </c>
      <c r="D15" s="31">
        <f>SUM(D8:D14)</f>
        <v>14231355.43</v>
      </c>
    </row>
    <row r="18" spans="1:5" x14ac:dyDescent="0.2">
      <c r="A18" s="28" t="s">
        <v>131</v>
      </c>
      <c r="B18" s="28"/>
      <c r="C18" s="28"/>
      <c r="D18" s="28"/>
      <c r="E18" s="28"/>
    </row>
    <row r="19" spans="1:5" x14ac:dyDescent="0.2">
      <c r="A19" s="29" t="s">
        <v>104</v>
      </c>
      <c r="B19" s="29" t="s">
        <v>100</v>
      </c>
      <c r="C19" s="29" t="s">
        <v>101</v>
      </c>
      <c r="D19" s="29" t="s">
        <v>448</v>
      </c>
      <c r="E19" s="29" t="s">
        <v>134</v>
      </c>
    </row>
    <row r="20" spans="1:5" x14ac:dyDescent="0.2">
      <c r="A20" s="30">
        <v>1230</v>
      </c>
      <c r="B20" s="26" t="s">
        <v>183</v>
      </c>
      <c r="C20" s="31">
        <f>SUM(C21:C27)</f>
        <v>80747869</v>
      </c>
    </row>
    <row r="21" spans="1:5" x14ac:dyDescent="0.2">
      <c r="A21" s="30">
        <v>1231</v>
      </c>
      <c r="B21" s="26" t="s">
        <v>184</v>
      </c>
      <c r="C21" s="31">
        <v>0</v>
      </c>
    </row>
    <row r="22" spans="1:5" x14ac:dyDescent="0.2">
      <c r="A22" s="30">
        <v>1232</v>
      </c>
      <c r="B22" s="26" t="s">
        <v>185</v>
      </c>
      <c r="C22" s="31">
        <v>0</v>
      </c>
    </row>
    <row r="23" spans="1:5" x14ac:dyDescent="0.2">
      <c r="A23" s="30">
        <v>1233</v>
      </c>
      <c r="B23" s="26" t="s">
        <v>186</v>
      </c>
      <c r="C23" s="31">
        <v>79733279.819999993</v>
      </c>
    </row>
    <row r="24" spans="1:5" x14ac:dyDescent="0.2">
      <c r="A24" s="30">
        <v>1234</v>
      </c>
      <c r="B24" s="26" t="s">
        <v>187</v>
      </c>
      <c r="C24" s="31">
        <v>0</v>
      </c>
    </row>
    <row r="25" spans="1:5" x14ac:dyDescent="0.2">
      <c r="A25" s="30">
        <v>1235</v>
      </c>
      <c r="B25" s="26" t="s">
        <v>188</v>
      </c>
      <c r="C25" s="31">
        <v>1014589.18</v>
      </c>
    </row>
    <row r="26" spans="1:5" x14ac:dyDescent="0.2">
      <c r="A26" s="30">
        <v>1236</v>
      </c>
      <c r="B26" s="26" t="s">
        <v>189</v>
      </c>
      <c r="C26" s="31">
        <v>0</v>
      </c>
    </row>
    <row r="27" spans="1:5" x14ac:dyDescent="0.2">
      <c r="A27" s="30">
        <v>1239</v>
      </c>
      <c r="B27" s="26" t="s">
        <v>190</v>
      </c>
      <c r="C27" s="31">
        <v>0</v>
      </c>
    </row>
    <row r="28" spans="1:5" x14ac:dyDescent="0.2">
      <c r="A28" s="30">
        <v>1240</v>
      </c>
      <c r="B28" s="26" t="s">
        <v>191</v>
      </c>
      <c r="C28" s="31">
        <f>SUM(C29:C36)</f>
        <v>84380980.810000002</v>
      </c>
    </row>
    <row r="29" spans="1:5" x14ac:dyDescent="0.2">
      <c r="A29" s="30">
        <v>1241</v>
      </c>
      <c r="B29" s="26" t="s">
        <v>192</v>
      </c>
      <c r="C29" s="31">
        <v>4400030.0199999996</v>
      </c>
    </row>
    <row r="30" spans="1:5" x14ac:dyDescent="0.2">
      <c r="A30" s="30">
        <v>1242</v>
      </c>
      <c r="B30" s="26" t="s">
        <v>193</v>
      </c>
      <c r="C30" s="31">
        <v>1632489.16</v>
      </c>
    </row>
    <row r="31" spans="1:5" x14ac:dyDescent="0.2">
      <c r="A31" s="30">
        <v>1243</v>
      </c>
      <c r="B31" s="26" t="s">
        <v>194</v>
      </c>
      <c r="C31" s="31">
        <v>35141280.090000004</v>
      </c>
    </row>
    <row r="32" spans="1:5" x14ac:dyDescent="0.2">
      <c r="A32" s="30">
        <v>1244</v>
      </c>
      <c r="B32" s="26" t="s">
        <v>195</v>
      </c>
      <c r="C32" s="31">
        <v>42228317.009999998</v>
      </c>
    </row>
    <row r="33" spans="1:3" x14ac:dyDescent="0.2">
      <c r="A33" s="30">
        <v>1245</v>
      </c>
      <c r="B33" s="26" t="s">
        <v>196</v>
      </c>
      <c r="C33" s="31">
        <v>0</v>
      </c>
    </row>
    <row r="34" spans="1:3" x14ac:dyDescent="0.2">
      <c r="A34" s="30">
        <v>1246</v>
      </c>
      <c r="B34" s="26" t="s">
        <v>197</v>
      </c>
      <c r="C34" s="31">
        <v>978864.53</v>
      </c>
    </row>
    <row r="35" spans="1:3" x14ac:dyDescent="0.2">
      <c r="A35" s="30">
        <v>1247</v>
      </c>
      <c r="B35" s="26" t="s">
        <v>198</v>
      </c>
      <c r="C35" s="31">
        <v>0</v>
      </c>
    </row>
    <row r="36" spans="1:3" x14ac:dyDescent="0.2">
      <c r="A36" s="30">
        <v>1248</v>
      </c>
      <c r="B36" s="26" t="s">
        <v>199</v>
      </c>
      <c r="C36" s="31">
        <v>0</v>
      </c>
    </row>
    <row r="37" spans="1:3" x14ac:dyDescent="0.2">
      <c r="A37" s="30">
        <v>1250</v>
      </c>
      <c r="B37" s="26" t="s">
        <v>201</v>
      </c>
      <c r="C37" s="31">
        <f>SUM(C38:C42)</f>
        <v>2671.86</v>
      </c>
    </row>
    <row r="38" spans="1:3" x14ac:dyDescent="0.2">
      <c r="A38" s="30">
        <v>1251</v>
      </c>
      <c r="B38" s="26" t="s">
        <v>202</v>
      </c>
      <c r="C38" s="31">
        <v>0</v>
      </c>
    </row>
    <row r="39" spans="1:3" x14ac:dyDescent="0.2">
      <c r="A39" s="30">
        <v>1252</v>
      </c>
      <c r="B39" s="26" t="s">
        <v>203</v>
      </c>
      <c r="C39" s="31">
        <v>2671.86</v>
      </c>
    </row>
    <row r="40" spans="1:3" x14ac:dyDescent="0.2">
      <c r="A40" s="30">
        <v>1253</v>
      </c>
      <c r="B40" s="26" t="s">
        <v>204</v>
      </c>
      <c r="C40" s="31">
        <v>0</v>
      </c>
    </row>
    <row r="41" spans="1:3" x14ac:dyDescent="0.2">
      <c r="A41" s="30">
        <v>1254</v>
      </c>
      <c r="B41" s="26" t="s">
        <v>205</v>
      </c>
      <c r="C41" s="31">
        <v>0</v>
      </c>
    </row>
    <row r="42" spans="1:3" x14ac:dyDescent="0.2">
      <c r="A42" s="30">
        <v>1259</v>
      </c>
      <c r="B42" s="26" t="s">
        <v>206</v>
      </c>
      <c r="C42" s="31">
        <v>0</v>
      </c>
    </row>
    <row r="43" spans="1:3" x14ac:dyDescent="0.2">
      <c r="A43" s="30"/>
      <c r="C43" s="31"/>
    </row>
    <row r="44" spans="1:3" x14ac:dyDescent="0.2">
      <c r="A44" s="30"/>
      <c r="C44" s="31"/>
    </row>
    <row r="45" spans="1:3" x14ac:dyDescent="0.2">
      <c r="A45" s="30"/>
      <c r="C45" s="31"/>
    </row>
    <row r="46" spans="1:3" x14ac:dyDescent="0.2">
      <c r="A46" s="30"/>
      <c r="C46" s="31"/>
    </row>
    <row r="47" spans="1:3" x14ac:dyDescent="0.2">
      <c r="A47" s="30"/>
      <c r="C47" s="31"/>
    </row>
    <row r="48" spans="1:3" x14ac:dyDescent="0.2">
      <c r="A48" s="30"/>
      <c r="C48" s="113">
        <v>20</v>
      </c>
    </row>
    <row r="50" spans="1:5" x14ac:dyDescent="0.2">
      <c r="A50" s="28" t="s">
        <v>139</v>
      </c>
      <c r="B50" s="28"/>
      <c r="C50" s="28"/>
      <c r="D50" s="28"/>
      <c r="E50" s="28"/>
    </row>
    <row r="51" spans="1:5" x14ac:dyDescent="0.2">
      <c r="A51" s="29" t="s">
        <v>104</v>
      </c>
      <c r="B51" s="29" t="s">
        <v>100</v>
      </c>
      <c r="C51" s="29" t="s">
        <v>132</v>
      </c>
      <c r="D51" s="29" t="s">
        <v>133</v>
      </c>
      <c r="E51" s="29"/>
    </row>
    <row r="52" spans="1:5" x14ac:dyDescent="0.2">
      <c r="A52" s="30">
        <v>5500</v>
      </c>
      <c r="B52" s="26" t="s">
        <v>394</v>
      </c>
      <c r="C52" s="31">
        <f>C53+C62+C65+C71+C73+C75</f>
        <v>0.25</v>
      </c>
      <c r="D52" s="31">
        <f>D53+D62+D65+D71+D73+D75</f>
        <v>0</v>
      </c>
    </row>
    <row r="53" spans="1:5" x14ac:dyDescent="0.2">
      <c r="A53" s="30">
        <v>5510</v>
      </c>
      <c r="B53" s="26" t="s">
        <v>395</v>
      </c>
      <c r="C53" s="31">
        <f>SUM(C54:C61)</f>
        <v>0</v>
      </c>
      <c r="D53" s="31">
        <f>SUM(D54:D61)</f>
        <v>0</v>
      </c>
    </row>
    <row r="54" spans="1:5" x14ac:dyDescent="0.2">
      <c r="A54" s="30">
        <v>5511</v>
      </c>
      <c r="B54" s="26" t="s">
        <v>396</v>
      </c>
      <c r="C54" s="31">
        <v>0</v>
      </c>
      <c r="D54" s="31">
        <v>0</v>
      </c>
    </row>
    <row r="55" spans="1:5" x14ac:dyDescent="0.2">
      <c r="A55" s="30">
        <v>5512</v>
      </c>
      <c r="B55" s="26" t="s">
        <v>397</v>
      </c>
      <c r="C55" s="31">
        <v>0</v>
      </c>
      <c r="D55" s="31">
        <v>0</v>
      </c>
    </row>
    <row r="56" spans="1:5" x14ac:dyDescent="0.2">
      <c r="A56" s="30">
        <v>5513</v>
      </c>
      <c r="B56" s="26" t="s">
        <v>398</v>
      </c>
      <c r="C56" s="31">
        <v>0</v>
      </c>
      <c r="D56" s="31">
        <v>0</v>
      </c>
    </row>
    <row r="57" spans="1:5" x14ac:dyDescent="0.2">
      <c r="A57" s="30">
        <v>5514</v>
      </c>
      <c r="B57" s="26" t="s">
        <v>399</v>
      </c>
      <c r="C57" s="31">
        <v>0</v>
      </c>
      <c r="D57" s="31">
        <v>0</v>
      </c>
    </row>
    <row r="58" spans="1:5" x14ac:dyDescent="0.2">
      <c r="A58" s="30">
        <v>5515</v>
      </c>
      <c r="B58" s="26" t="s">
        <v>400</v>
      </c>
      <c r="C58" s="31">
        <v>0</v>
      </c>
      <c r="D58" s="31">
        <v>0</v>
      </c>
    </row>
    <row r="59" spans="1:5" x14ac:dyDescent="0.2">
      <c r="A59" s="30">
        <v>5516</v>
      </c>
      <c r="B59" s="26" t="s">
        <v>401</v>
      </c>
      <c r="C59" s="31">
        <v>0</v>
      </c>
      <c r="D59" s="31">
        <v>0</v>
      </c>
    </row>
    <row r="60" spans="1:5" x14ac:dyDescent="0.2">
      <c r="A60" s="30">
        <v>5517</v>
      </c>
      <c r="B60" s="26" t="s">
        <v>402</v>
      </c>
      <c r="C60" s="31">
        <v>0</v>
      </c>
      <c r="D60" s="31">
        <v>0</v>
      </c>
    </row>
    <row r="61" spans="1:5" x14ac:dyDescent="0.2">
      <c r="A61" s="30">
        <v>5518</v>
      </c>
      <c r="B61" s="26" t="s">
        <v>53</v>
      </c>
      <c r="C61" s="31">
        <v>0</v>
      </c>
      <c r="D61" s="31">
        <v>0</v>
      </c>
    </row>
    <row r="62" spans="1:5" x14ac:dyDescent="0.2">
      <c r="A62" s="30">
        <v>5520</v>
      </c>
      <c r="B62" s="26" t="s">
        <v>52</v>
      </c>
      <c r="C62" s="31">
        <f>SUM(C63:C64)</f>
        <v>0</v>
      </c>
      <c r="D62" s="31">
        <f>SUM(D63:D64)</f>
        <v>0</v>
      </c>
    </row>
    <row r="63" spans="1:5" x14ac:dyDescent="0.2">
      <c r="A63" s="30">
        <v>5521</v>
      </c>
      <c r="B63" s="26" t="s">
        <v>403</v>
      </c>
      <c r="C63" s="31">
        <v>0</v>
      </c>
      <c r="D63" s="31">
        <v>0</v>
      </c>
    </row>
    <row r="64" spans="1:5" x14ac:dyDescent="0.2">
      <c r="A64" s="30">
        <v>5522</v>
      </c>
      <c r="B64" s="26" t="s">
        <v>404</v>
      </c>
      <c r="C64" s="31">
        <v>0</v>
      </c>
      <c r="D64" s="31">
        <v>0</v>
      </c>
    </row>
    <row r="65" spans="1:4" x14ac:dyDescent="0.2">
      <c r="A65" s="30">
        <v>5530</v>
      </c>
      <c r="B65" s="26" t="s">
        <v>405</v>
      </c>
      <c r="C65" s="31">
        <f>SUM(C66:C70)</f>
        <v>0</v>
      </c>
      <c r="D65" s="31">
        <f>SUM(D66:D70)</f>
        <v>0</v>
      </c>
    </row>
    <row r="66" spans="1:4" x14ac:dyDescent="0.2">
      <c r="A66" s="30">
        <v>5531</v>
      </c>
      <c r="B66" s="26" t="s">
        <v>406</v>
      </c>
      <c r="C66" s="31">
        <v>0</v>
      </c>
      <c r="D66" s="31">
        <v>0</v>
      </c>
    </row>
    <row r="67" spans="1:4" x14ac:dyDescent="0.2">
      <c r="A67" s="30">
        <v>5532</v>
      </c>
      <c r="B67" s="26" t="s">
        <v>407</v>
      </c>
      <c r="C67" s="31">
        <v>0</v>
      </c>
      <c r="D67" s="31">
        <v>0</v>
      </c>
    </row>
    <row r="68" spans="1:4" x14ac:dyDescent="0.2">
      <c r="A68" s="30">
        <v>5533</v>
      </c>
      <c r="B68" s="26" t="s">
        <v>408</v>
      </c>
      <c r="C68" s="31">
        <v>0</v>
      </c>
      <c r="D68" s="31">
        <v>0</v>
      </c>
    </row>
    <row r="69" spans="1:4" x14ac:dyDescent="0.2">
      <c r="A69" s="30">
        <v>5534</v>
      </c>
      <c r="B69" s="26" t="s">
        <v>409</v>
      </c>
      <c r="C69" s="31">
        <v>0</v>
      </c>
      <c r="D69" s="31">
        <v>0</v>
      </c>
    </row>
    <row r="70" spans="1:4" x14ac:dyDescent="0.2">
      <c r="A70" s="30">
        <v>5535</v>
      </c>
      <c r="B70" s="26" t="s">
        <v>410</v>
      </c>
      <c r="C70" s="31">
        <v>0</v>
      </c>
      <c r="D70" s="31">
        <v>0</v>
      </c>
    </row>
    <row r="71" spans="1:4" x14ac:dyDescent="0.2">
      <c r="A71" s="30">
        <v>5540</v>
      </c>
      <c r="B71" s="26" t="s">
        <v>411</v>
      </c>
      <c r="C71" s="31">
        <f>SUM(C72)</f>
        <v>0</v>
      </c>
      <c r="D71" s="31">
        <f>SUM(D72)</f>
        <v>0</v>
      </c>
    </row>
    <row r="72" spans="1:4" x14ac:dyDescent="0.2">
      <c r="A72" s="30">
        <v>5541</v>
      </c>
      <c r="B72" s="26" t="s">
        <v>411</v>
      </c>
      <c r="C72" s="31">
        <v>0</v>
      </c>
      <c r="D72" s="31">
        <v>0</v>
      </c>
    </row>
    <row r="73" spans="1:4" x14ac:dyDescent="0.2">
      <c r="A73" s="30">
        <v>5550</v>
      </c>
      <c r="B73" s="26" t="s">
        <v>412</v>
      </c>
      <c r="C73" s="31">
        <f>SUM(C74)</f>
        <v>0</v>
      </c>
      <c r="D73" s="31">
        <f>SUM(D74)</f>
        <v>0</v>
      </c>
    </row>
    <row r="74" spans="1:4" x14ac:dyDescent="0.2">
      <c r="A74" s="30">
        <v>5551</v>
      </c>
      <c r="B74" s="26" t="s">
        <v>412</v>
      </c>
      <c r="C74" s="31">
        <v>0</v>
      </c>
      <c r="D74" s="31">
        <v>0</v>
      </c>
    </row>
    <row r="75" spans="1:4" x14ac:dyDescent="0.2">
      <c r="A75" s="30">
        <v>5590</v>
      </c>
      <c r="B75" s="26" t="s">
        <v>413</v>
      </c>
      <c r="C75" s="31">
        <f>SUM(C76:C83)</f>
        <v>0.25</v>
      </c>
      <c r="D75" s="31">
        <f>SUM(D76:D83)</f>
        <v>0</v>
      </c>
    </row>
    <row r="76" spans="1:4" x14ac:dyDescent="0.2">
      <c r="A76" s="30">
        <v>5591</v>
      </c>
      <c r="B76" s="26" t="s">
        <v>414</v>
      </c>
      <c r="C76" s="31">
        <v>0</v>
      </c>
      <c r="D76" s="31">
        <v>0</v>
      </c>
    </row>
    <row r="77" spans="1:4" x14ac:dyDescent="0.2">
      <c r="A77" s="30">
        <v>5592</v>
      </c>
      <c r="B77" s="26" t="s">
        <v>415</v>
      </c>
      <c r="C77" s="31">
        <v>0</v>
      </c>
      <c r="D77" s="31">
        <v>0</v>
      </c>
    </row>
    <row r="78" spans="1:4" x14ac:dyDescent="0.2">
      <c r="A78" s="30">
        <v>5593</v>
      </c>
      <c r="B78" s="26" t="s">
        <v>416</v>
      </c>
      <c r="C78" s="31">
        <v>0</v>
      </c>
      <c r="D78" s="31">
        <v>0</v>
      </c>
    </row>
    <row r="79" spans="1:4" x14ac:dyDescent="0.2">
      <c r="A79" s="30">
        <v>5594</v>
      </c>
      <c r="B79" s="26" t="s">
        <v>417</v>
      </c>
      <c r="C79" s="31">
        <v>0</v>
      </c>
      <c r="D79" s="31">
        <v>0</v>
      </c>
    </row>
    <row r="80" spans="1:4" x14ac:dyDescent="0.2">
      <c r="A80" s="30">
        <v>5595</v>
      </c>
      <c r="B80" s="26" t="s">
        <v>418</v>
      </c>
      <c r="C80" s="31">
        <v>0</v>
      </c>
      <c r="D80" s="31">
        <v>0</v>
      </c>
    </row>
    <row r="81" spans="1:4" x14ac:dyDescent="0.2">
      <c r="A81" s="30">
        <v>5596</v>
      </c>
      <c r="B81" s="26" t="s">
        <v>311</v>
      </c>
      <c r="C81" s="31">
        <v>0</v>
      </c>
      <c r="D81" s="31">
        <v>0</v>
      </c>
    </row>
    <row r="82" spans="1:4" x14ac:dyDescent="0.2">
      <c r="A82" s="30">
        <v>5597</v>
      </c>
      <c r="B82" s="26" t="s">
        <v>419</v>
      </c>
      <c r="C82" s="31">
        <v>0</v>
      </c>
      <c r="D82" s="31">
        <v>0</v>
      </c>
    </row>
    <row r="83" spans="1:4" x14ac:dyDescent="0.2">
      <c r="A83" s="30">
        <v>5599</v>
      </c>
      <c r="B83" s="26" t="s">
        <v>420</v>
      </c>
      <c r="C83" s="31">
        <v>0.25</v>
      </c>
      <c r="D83" s="31">
        <v>0</v>
      </c>
    </row>
    <row r="84" spans="1:4" x14ac:dyDescent="0.2">
      <c r="A84" s="30">
        <v>5600</v>
      </c>
      <c r="B84" s="26" t="s">
        <v>51</v>
      </c>
      <c r="C84" s="31">
        <f>C85</f>
        <v>0</v>
      </c>
      <c r="D84" s="31">
        <f>SUM(D85:D86)</f>
        <v>0</v>
      </c>
    </row>
    <row r="85" spans="1:4" x14ac:dyDescent="0.2">
      <c r="A85" s="30">
        <v>5610</v>
      </c>
      <c r="B85" s="26" t="s">
        <v>421</v>
      </c>
      <c r="C85" s="31">
        <f>C86</f>
        <v>0</v>
      </c>
      <c r="D85" s="31">
        <v>0</v>
      </c>
    </row>
    <row r="86" spans="1:4" x14ac:dyDescent="0.2">
      <c r="A86" s="30">
        <v>5611</v>
      </c>
      <c r="B86" s="26" t="s">
        <v>422</v>
      </c>
      <c r="C86" s="31">
        <v>0</v>
      </c>
      <c r="D86" s="31">
        <v>0</v>
      </c>
    </row>
    <row r="99" spans="3:3" x14ac:dyDescent="0.2">
      <c r="C99" s="30">
        <v>21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51"/>
    <dataValidation allowBlank="1" showInputMessage="1" showErrorMessage="1" prompt="Saldo al 31 de diciembre del año anterior que se presenta" sqref="D7 D51"/>
  </dataValidations>
  <pageMargins left="0.70866141732283472" right="0.70866141732283472" top="0.74803149606299213" bottom="0.74803149606299213" header="0.31496062992125984" footer="0.31496062992125984"/>
  <pageSetup scale="90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9"/>
  <sheetViews>
    <sheetView showGridLines="0" topLeftCell="A21" workbookViewId="0">
      <selection sqref="A1:G49"/>
    </sheetView>
  </sheetViews>
  <sheetFormatPr baseColWidth="10" defaultColWidth="11.42578125" defaultRowHeight="11.25" x14ac:dyDescent="0.2"/>
  <cols>
    <col min="1" max="1" width="11.42578125" style="36"/>
    <col min="2" max="2" width="3.28515625" style="36" customWidth="1"/>
    <col min="3" max="3" width="63.140625" style="36" customWidth="1"/>
    <col min="4" max="4" width="17.7109375" style="36" customWidth="1"/>
    <col min="5" max="16384" width="11.42578125" style="36"/>
  </cols>
  <sheetData>
    <row r="2" spans="2:4" s="34" customFormat="1" ht="18" customHeight="1" x14ac:dyDescent="0.25">
      <c r="B2" s="124" t="s">
        <v>533</v>
      </c>
      <c r="C2" s="125"/>
      <c r="D2" s="126"/>
    </row>
    <row r="3" spans="2:4" s="34" customFormat="1" ht="18" customHeight="1" x14ac:dyDescent="0.25">
      <c r="B3" s="127" t="s">
        <v>453</v>
      </c>
      <c r="C3" s="128"/>
      <c r="D3" s="129"/>
    </row>
    <row r="4" spans="2:4" s="34" customFormat="1" ht="18" customHeight="1" x14ac:dyDescent="0.25">
      <c r="B4" s="127" t="s">
        <v>534</v>
      </c>
      <c r="C4" s="128"/>
      <c r="D4" s="129"/>
    </row>
    <row r="5" spans="2:4" s="37" customFormat="1" ht="18" customHeight="1" x14ac:dyDescent="0.2">
      <c r="B5" s="130" t="s">
        <v>449</v>
      </c>
      <c r="C5" s="131"/>
      <c r="D5" s="132"/>
    </row>
    <row r="6" spans="2:4" s="35" customFormat="1" x14ac:dyDescent="0.2">
      <c r="B6" s="55" t="s">
        <v>484</v>
      </c>
      <c r="C6" s="55"/>
      <c r="D6" s="56">
        <v>15245639.48</v>
      </c>
    </row>
    <row r="7" spans="2:4" x14ac:dyDescent="0.2">
      <c r="B7" s="57"/>
      <c r="C7" s="58"/>
      <c r="D7" s="59"/>
    </row>
    <row r="8" spans="2:4" x14ac:dyDescent="0.2">
      <c r="B8" s="68" t="s">
        <v>485</v>
      </c>
      <c r="C8" s="68"/>
      <c r="D8" s="60">
        <f>SUM(D9:D14)</f>
        <v>1515.42</v>
      </c>
    </row>
    <row r="9" spans="2:4" x14ac:dyDescent="0.2">
      <c r="B9" s="77" t="s">
        <v>486</v>
      </c>
      <c r="C9" s="76" t="s">
        <v>298</v>
      </c>
      <c r="D9" s="61">
        <v>0</v>
      </c>
    </row>
    <row r="10" spans="2:4" x14ac:dyDescent="0.2">
      <c r="B10" s="62" t="s">
        <v>487</v>
      </c>
      <c r="C10" s="63" t="s">
        <v>496</v>
      </c>
      <c r="D10" s="61">
        <v>0</v>
      </c>
    </row>
    <row r="11" spans="2:4" x14ac:dyDescent="0.2">
      <c r="B11" s="62" t="s">
        <v>488</v>
      </c>
      <c r="C11" s="63" t="s">
        <v>306</v>
      </c>
      <c r="D11" s="61">
        <v>0</v>
      </c>
    </row>
    <row r="12" spans="2:4" x14ac:dyDescent="0.2">
      <c r="B12" s="62" t="s">
        <v>489</v>
      </c>
      <c r="C12" s="63" t="s">
        <v>307</v>
      </c>
      <c r="D12" s="61">
        <v>0</v>
      </c>
    </row>
    <row r="13" spans="2:4" x14ac:dyDescent="0.2">
      <c r="B13" s="62" t="s">
        <v>490</v>
      </c>
      <c r="C13" s="63" t="s">
        <v>308</v>
      </c>
      <c r="D13" s="61">
        <v>1515.42</v>
      </c>
    </row>
    <row r="14" spans="2:4" x14ac:dyDescent="0.2">
      <c r="B14" s="64" t="s">
        <v>491</v>
      </c>
      <c r="C14" s="65" t="s">
        <v>492</v>
      </c>
      <c r="D14" s="61">
        <v>0</v>
      </c>
    </row>
    <row r="15" spans="2:4" x14ac:dyDescent="0.2">
      <c r="B15" s="75"/>
      <c r="C15" s="66"/>
      <c r="D15" s="67"/>
    </row>
    <row r="16" spans="2:4" x14ac:dyDescent="0.2">
      <c r="B16" s="68" t="s">
        <v>55</v>
      </c>
      <c r="C16" s="58"/>
      <c r="D16" s="60">
        <f>SUM(D17:D19)</f>
        <v>2242678.92</v>
      </c>
    </row>
    <row r="17" spans="2:4" x14ac:dyDescent="0.2">
      <c r="B17" s="69">
        <v>3.1</v>
      </c>
      <c r="C17" s="63" t="s">
        <v>495</v>
      </c>
      <c r="D17" s="61">
        <v>0</v>
      </c>
    </row>
    <row r="18" spans="2:4" x14ac:dyDescent="0.2">
      <c r="B18" s="70">
        <v>3.2</v>
      </c>
      <c r="C18" s="63" t="s">
        <v>493</v>
      </c>
      <c r="D18" s="61">
        <v>0</v>
      </c>
    </row>
    <row r="19" spans="2:4" x14ac:dyDescent="0.2">
      <c r="B19" s="70">
        <v>3.3</v>
      </c>
      <c r="C19" s="65" t="s">
        <v>494</v>
      </c>
      <c r="D19" s="71">
        <v>2242678.92</v>
      </c>
    </row>
    <row r="20" spans="2:4" x14ac:dyDescent="0.2">
      <c r="B20" s="57"/>
      <c r="C20" s="72"/>
      <c r="D20" s="73"/>
    </row>
    <row r="21" spans="2:4" x14ac:dyDescent="0.2">
      <c r="B21" s="74" t="s">
        <v>54</v>
      </c>
      <c r="C21" s="74"/>
      <c r="D21" s="56">
        <f>D6+D8-D16</f>
        <v>13004475.98</v>
      </c>
    </row>
    <row r="49" spans="3:3" x14ac:dyDescent="0.2">
      <c r="C49" s="114">
        <v>22</v>
      </c>
    </row>
  </sheetData>
  <mergeCells count="4">
    <mergeCell ref="B2:D2"/>
    <mergeCell ref="B3:D3"/>
    <mergeCell ref="B4:D4"/>
    <mergeCell ref="B5:D5"/>
  </mergeCells>
  <pageMargins left="0.70866141732283472" right="0.70866141732283472" top="0.74803149606299213" bottom="0.74803149606299213" header="0.31496062992125984" footer="0.31496062992125984"/>
  <pageSetup scale="90" orientation="landscape" horizontalDpi="4294967294" verticalDpi="4294967294" r:id="rId1"/>
  <ignoredErrors>
    <ignoredError sqref="B9:B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5"/>
  <sheetViews>
    <sheetView showGridLines="0" topLeftCell="A19" workbookViewId="0">
      <selection sqref="A1:F46"/>
    </sheetView>
  </sheetViews>
  <sheetFormatPr baseColWidth="10" defaultColWidth="11.42578125" defaultRowHeight="11.25" x14ac:dyDescent="0.2"/>
  <cols>
    <col min="1" max="1" width="11.42578125" style="36"/>
    <col min="2" max="2" width="3.7109375" style="36" customWidth="1"/>
    <col min="3" max="3" width="62.140625" style="36" customWidth="1"/>
    <col min="4" max="4" width="17.7109375" style="36" customWidth="1"/>
    <col min="5" max="16384" width="11.42578125" style="36"/>
  </cols>
  <sheetData>
    <row r="2" spans="2:4" s="38" customFormat="1" ht="18.95" customHeight="1" x14ac:dyDescent="0.25">
      <c r="B2" s="133" t="s">
        <v>533</v>
      </c>
      <c r="C2" s="134"/>
      <c r="D2" s="135"/>
    </row>
    <row r="3" spans="2:4" s="38" customFormat="1" ht="12.75" customHeight="1" x14ac:dyDescent="0.25">
      <c r="B3" s="136" t="s">
        <v>454</v>
      </c>
      <c r="C3" s="137"/>
      <c r="D3" s="138"/>
    </row>
    <row r="4" spans="2:4" s="38" customFormat="1" ht="11.25" customHeight="1" x14ac:dyDescent="0.25">
      <c r="B4" s="136" t="s">
        <v>534</v>
      </c>
      <c r="C4" s="137"/>
      <c r="D4" s="138"/>
    </row>
    <row r="5" spans="2:4" s="39" customFormat="1" x14ac:dyDescent="0.2">
      <c r="B5" s="130" t="s">
        <v>449</v>
      </c>
      <c r="C5" s="131"/>
      <c r="D5" s="132"/>
    </row>
    <row r="6" spans="2:4" x14ac:dyDescent="0.2">
      <c r="B6" s="86" t="s">
        <v>497</v>
      </c>
      <c r="C6" s="55"/>
      <c r="D6" s="79">
        <v>12499713.68</v>
      </c>
    </row>
    <row r="7" spans="2:4" ht="2.25" customHeight="1" x14ac:dyDescent="0.2">
      <c r="B7" s="80"/>
      <c r="C7" s="58"/>
      <c r="D7" s="81"/>
    </row>
    <row r="8" spans="2:4" x14ac:dyDescent="0.2">
      <c r="B8" s="68" t="s">
        <v>498</v>
      </c>
      <c r="C8" s="82"/>
      <c r="D8" s="60">
        <f>SUM(D9:D29)</f>
        <v>2242678.92</v>
      </c>
    </row>
    <row r="9" spans="2:4" x14ac:dyDescent="0.2">
      <c r="B9" s="87">
        <v>2.1</v>
      </c>
      <c r="C9" s="88" t="s">
        <v>326</v>
      </c>
      <c r="D9" s="89">
        <v>0</v>
      </c>
    </row>
    <row r="10" spans="2:4" x14ac:dyDescent="0.2">
      <c r="B10" s="87">
        <v>2.2000000000000002</v>
      </c>
      <c r="C10" s="88" t="s">
        <v>323</v>
      </c>
      <c r="D10" s="89">
        <v>0</v>
      </c>
    </row>
    <row r="11" spans="2:4" x14ac:dyDescent="0.2">
      <c r="B11" s="96">
        <v>2.2999999999999998</v>
      </c>
      <c r="C11" s="78" t="s">
        <v>192</v>
      </c>
      <c r="D11" s="89">
        <v>17574</v>
      </c>
    </row>
    <row r="12" spans="2:4" x14ac:dyDescent="0.2">
      <c r="B12" s="96">
        <v>2.4</v>
      </c>
      <c r="C12" s="78" t="s">
        <v>193</v>
      </c>
      <c r="D12" s="89">
        <v>0</v>
      </c>
    </row>
    <row r="13" spans="2:4" x14ac:dyDescent="0.2">
      <c r="B13" s="96">
        <v>2.5</v>
      </c>
      <c r="C13" s="78" t="s">
        <v>194</v>
      </c>
      <c r="D13" s="89">
        <v>2225104.92</v>
      </c>
    </row>
    <row r="14" spans="2:4" x14ac:dyDescent="0.2">
      <c r="B14" s="96">
        <v>2.6</v>
      </c>
      <c r="C14" s="78" t="s">
        <v>195</v>
      </c>
      <c r="D14" s="89">
        <v>0</v>
      </c>
    </row>
    <row r="15" spans="2:4" x14ac:dyDescent="0.2">
      <c r="B15" s="96">
        <v>2.7</v>
      </c>
      <c r="C15" s="78" t="s">
        <v>196</v>
      </c>
      <c r="D15" s="89">
        <v>0</v>
      </c>
    </row>
    <row r="16" spans="2:4" x14ac:dyDescent="0.2">
      <c r="B16" s="96">
        <v>2.8</v>
      </c>
      <c r="C16" s="78" t="s">
        <v>197</v>
      </c>
      <c r="D16" s="89">
        <v>0</v>
      </c>
    </row>
    <row r="17" spans="2:4" x14ac:dyDescent="0.2">
      <c r="B17" s="96">
        <v>2.9</v>
      </c>
      <c r="C17" s="78" t="s">
        <v>199</v>
      </c>
      <c r="D17" s="89">
        <v>0</v>
      </c>
    </row>
    <row r="18" spans="2:4" x14ac:dyDescent="0.2">
      <c r="B18" s="96" t="s">
        <v>499</v>
      </c>
      <c r="C18" s="78" t="s">
        <v>500</v>
      </c>
      <c r="D18" s="89">
        <v>0</v>
      </c>
    </row>
    <row r="19" spans="2:4" x14ac:dyDescent="0.2">
      <c r="B19" s="96" t="s">
        <v>529</v>
      </c>
      <c r="C19" s="78" t="s">
        <v>201</v>
      </c>
      <c r="D19" s="89">
        <v>0</v>
      </c>
    </row>
    <row r="20" spans="2:4" x14ac:dyDescent="0.2">
      <c r="B20" s="96" t="s">
        <v>530</v>
      </c>
      <c r="C20" s="78" t="s">
        <v>501</v>
      </c>
      <c r="D20" s="89">
        <v>0</v>
      </c>
    </row>
    <row r="21" spans="2:4" x14ac:dyDescent="0.2">
      <c r="B21" s="96" t="s">
        <v>531</v>
      </c>
      <c r="C21" s="78" t="s">
        <v>502</v>
      </c>
      <c r="D21" s="89">
        <v>0</v>
      </c>
    </row>
    <row r="22" spans="2:4" x14ac:dyDescent="0.2">
      <c r="B22" s="96" t="s">
        <v>532</v>
      </c>
      <c r="C22" s="78" t="s">
        <v>503</v>
      </c>
      <c r="D22" s="89">
        <v>0</v>
      </c>
    </row>
    <row r="23" spans="2:4" ht="15" x14ac:dyDescent="0.25">
      <c r="B23" s="97" t="s">
        <v>504</v>
      </c>
      <c r="C23" s="78" t="s">
        <v>505</v>
      </c>
      <c r="D23" s="89">
        <v>0</v>
      </c>
    </row>
    <row r="24" spans="2:4" x14ac:dyDescent="0.2">
      <c r="B24" s="96" t="s">
        <v>506</v>
      </c>
      <c r="C24" s="78" t="s">
        <v>507</v>
      </c>
      <c r="D24" s="89">
        <v>0</v>
      </c>
    </row>
    <row r="25" spans="2:4" x14ac:dyDescent="0.2">
      <c r="B25" s="96" t="s">
        <v>508</v>
      </c>
      <c r="C25" s="78" t="s">
        <v>509</v>
      </c>
      <c r="D25" s="89">
        <v>0</v>
      </c>
    </row>
    <row r="26" spans="2:4" x14ac:dyDescent="0.2">
      <c r="B26" s="96" t="s">
        <v>510</v>
      </c>
      <c r="C26" s="78" t="s">
        <v>511</v>
      </c>
      <c r="D26" s="89">
        <v>0</v>
      </c>
    </row>
    <row r="27" spans="2:4" x14ac:dyDescent="0.2">
      <c r="B27" s="96" t="s">
        <v>512</v>
      </c>
      <c r="C27" s="78" t="s">
        <v>513</v>
      </c>
      <c r="D27" s="89">
        <v>0</v>
      </c>
    </row>
    <row r="28" spans="2:4" x14ac:dyDescent="0.2">
      <c r="B28" s="96" t="s">
        <v>514</v>
      </c>
      <c r="C28" s="78" t="s">
        <v>515</v>
      </c>
      <c r="D28" s="89">
        <v>0</v>
      </c>
    </row>
    <row r="29" spans="2:4" x14ac:dyDescent="0.2">
      <c r="B29" s="96" t="s">
        <v>516</v>
      </c>
      <c r="C29" s="88" t="s">
        <v>517</v>
      </c>
      <c r="D29" s="89">
        <v>0</v>
      </c>
    </row>
    <row r="30" spans="2:4" x14ac:dyDescent="0.2">
      <c r="B30" s="98"/>
      <c r="C30" s="90"/>
      <c r="D30" s="91"/>
    </row>
    <row r="31" spans="2:4" x14ac:dyDescent="0.2">
      <c r="B31" s="92" t="s">
        <v>518</v>
      </c>
      <c r="C31" s="93"/>
      <c r="D31" s="94">
        <f>SUM(D32:D38)</f>
        <v>0.25</v>
      </c>
    </row>
    <row r="32" spans="2:4" x14ac:dyDescent="0.2">
      <c r="B32" s="96" t="s">
        <v>519</v>
      </c>
      <c r="C32" s="78" t="s">
        <v>395</v>
      </c>
      <c r="D32" s="89">
        <v>0</v>
      </c>
    </row>
    <row r="33" spans="2:4" x14ac:dyDescent="0.2">
      <c r="B33" s="96" t="s">
        <v>520</v>
      </c>
      <c r="C33" s="78" t="s">
        <v>52</v>
      </c>
      <c r="D33" s="89">
        <v>0</v>
      </c>
    </row>
    <row r="34" spans="2:4" x14ac:dyDescent="0.2">
      <c r="B34" s="96" t="s">
        <v>521</v>
      </c>
      <c r="C34" s="78" t="s">
        <v>405</v>
      </c>
      <c r="D34" s="89">
        <v>0</v>
      </c>
    </row>
    <row r="35" spans="2:4" x14ac:dyDescent="0.2">
      <c r="B35" s="96" t="s">
        <v>522</v>
      </c>
      <c r="C35" s="78" t="s">
        <v>523</v>
      </c>
      <c r="D35" s="89">
        <v>0</v>
      </c>
    </row>
    <row r="36" spans="2:4" x14ac:dyDescent="0.2">
      <c r="B36" s="96" t="s">
        <v>524</v>
      </c>
      <c r="C36" s="78" t="s">
        <v>525</v>
      </c>
      <c r="D36" s="89">
        <v>0</v>
      </c>
    </row>
    <row r="37" spans="2:4" x14ac:dyDescent="0.2">
      <c r="B37" s="96" t="s">
        <v>526</v>
      </c>
      <c r="C37" s="78" t="s">
        <v>413</v>
      </c>
      <c r="D37" s="89">
        <v>0.25</v>
      </c>
    </row>
    <row r="38" spans="2:4" x14ac:dyDescent="0.2">
      <c r="B38" s="96" t="s">
        <v>527</v>
      </c>
      <c r="C38" s="88" t="s">
        <v>528</v>
      </c>
      <c r="D38" s="95">
        <v>0</v>
      </c>
    </row>
    <row r="39" spans="2:4" x14ac:dyDescent="0.2">
      <c r="B39" s="80"/>
      <c r="C39" s="83"/>
      <c r="D39" s="84"/>
    </row>
    <row r="40" spans="2:4" x14ac:dyDescent="0.2">
      <c r="B40" s="85" t="s">
        <v>56</v>
      </c>
      <c r="C40" s="55"/>
      <c r="D40" s="56">
        <f>D6-D8+D31</f>
        <v>10257035.01</v>
      </c>
    </row>
    <row r="45" spans="2:4" x14ac:dyDescent="0.2">
      <c r="C45" s="36">
        <v>23</v>
      </c>
    </row>
  </sheetData>
  <mergeCells count="4">
    <mergeCell ref="B2:D2"/>
    <mergeCell ref="B3:D3"/>
    <mergeCell ref="B4:D4"/>
    <mergeCell ref="B5:D5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1"/>
  <ignoredErrors>
    <ignoredError sqref="B18:B29 B32:C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I15" sqref="I15"/>
    </sheetView>
  </sheetViews>
  <sheetFormatPr baseColWidth="10" defaultColWidth="9.140625" defaultRowHeight="11.25" x14ac:dyDescent="0.2"/>
  <cols>
    <col min="1" max="1" width="8" style="30" customWidth="1"/>
    <col min="2" max="2" width="49.28515625" style="26" customWidth="1"/>
    <col min="3" max="3" width="10" style="26" customWidth="1"/>
    <col min="4" max="4" width="15.5703125" style="26" customWidth="1"/>
    <col min="5" max="5" width="17.140625" style="26" customWidth="1"/>
    <col min="6" max="6" width="11.7109375" style="26" customWidth="1"/>
    <col min="7" max="7" width="17.140625" style="26" customWidth="1"/>
    <col min="8" max="8" width="11.85546875" style="26" customWidth="1"/>
    <col min="9" max="9" width="13.42578125" style="26" customWidth="1"/>
    <col min="10" max="10" width="15.42578125" style="26" customWidth="1"/>
    <col min="11" max="16384" width="9.140625" style="26"/>
  </cols>
  <sheetData>
    <row r="1" spans="1:10" ht="18.95" customHeight="1" x14ac:dyDescent="0.2">
      <c r="A1" s="123" t="s">
        <v>533</v>
      </c>
      <c r="B1" s="139"/>
      <c r="C1" s="139"/>
      <c r="D1" s="139"/>
      <c r="E1" s="139"/>
      <c r="F1" s="139"/>
      <c r="G1" s="24" t="s">
        <v>143</v>
      </c>
      <c r="H1" s="25">
        <f>'Notas a los Edos Financieros'!E1</f>
        <v>2019</v>
      </c>
    </row>
    <row r="2" spans="1:10" ht="18.95" customHeight="1" x14ac:dyDescent="0.2">
      <c r="A2" s="123" t="s">
        <v>455</v>
      </c>
      <c r="B2" s="139"/>
      <c r="C2" s="139"/>
      <c r="D2" s="139"/>
      <c r="E2" s="139"/>
      <c r="F2" s="139"/>
      <c r="G2" s="24" t="s">
        <v>145</v>
      </c>
      <c r="H2" s="25" t="str">
        <f>'Notas a los Edos Financieros'!E2</f>
        <v>Trimestral</v>
      </c>
    </row>
    <row r="3" spans="1:10" ht="18.95" customHeight="1" x14ac:dyDescent="0.2">
      <c r="A3" s="140" t="s">
        <v>534</v>
      </c>
      <c r="B3" s="141"/>
      <c r="C3" s="141"/>
      <c r="D3" s="141"/>
      <c r="E3" s="141"/>
      <c r="F3" s="141"/>
      <c r="G3" s="24" t="s">
        <v>147</v>
      </c>
      <c r="H3" s="25">
        <f>'Notas a los Edos Financieros'!E3</f>
        <v>1</v>
      </c>
    </row>
    <row r="4" spans="1:10" x14ac:dyDescent="0.2">
      <c r="A4" s="27" t="s">
        <v>148</v>
      </c>
      <c r="B4" s="28"/>
      <c r="C4" s="28"/>
      <c r="D4" s="28"/>
      <c r="E4" s="28"/>
      <c r="F4" s="28"/>
      <c r="G4" s="28"/>
      <c r="H4" s="28"/>
    </row>
    <row r="7" spans="1:10" x14ac:dyDescent="0.2">
      <c r="A7" s="115" t="s">
        <v>104</v>
      </c>
      <c r="B7" s="29" t="s">
        <v>450</v>
      </c>
      <c r="C7" s="29" t="s">
        <v>133</v>
      </c>
      <c r="D7" s="29" t="s">
        <v>451</v>
      </c>
      <c r="E7" s="29" t="s">
        <v>452</v>
      </c>
      <c r="F7" s="29" t="s">
        <v>132</v>
      </c>
      <c r="G7" s="29" t="s">
        <v>95</v>
      </c>
      <c r="H7" s="115" t="s">
        <v>135</v>
      </c>
      <c r="I7" s="115" t="s">
        <v>136</v>
      </c>
      <c r="J7" s="115" t="s">
        <v>137</v>
      </c>
    </row>
    <row r="8" spans="1:10" s="41" customFormat="1" x14ac:dyDescent="0.2">
      <c r="A8" s="40">
        <v>7000</v>
      </c>
      <c r="B8" s="116" t="s">
        <v>96</v>
      </c>
      <c r="C8" s="142" t="s">
        <v>535</v>
      </c>
      <c r="D8" s="142"/>
      <c r="E8" s="142"/>
      <c r="F8" s="142"/>
      <c r="G8" s="142"/>
      <c r="H8" s="142"/>
      <c r="I8" s="142"/>
      <c r="J8" s="142"/>
    </row>
    <row r="9" spans="1:10" x14ac:dyDescent="0.2">
      <c r="A9" s="30">
        <v>7110</v>
      </c>
      <c r="B9" s="117" t="s">
        <v>95</v>
      </c>
      <c r="C9" s="31">
        <v>0</v>
      </c>
      <c r="D9" s="31">
        <v>0</v>
      </c>
      <c r="E9" s="31">
        <v>0</v>
      </c>
      <c r="F9" s="31">
        <f>C9+D9+E9</f>
        <v>0</v>
      </c>
    </row>
    <row r="10" spans="1:10" x14ac:dyDescent="0.2">
      <c r="A10" s="30">
        <v>7120</v>
      </c>
      <c r="B10" s="117" t="s">
        <v>94</v>
      </c>
      <c r="C10" s="31">
        <v>0</v>
      </c>
      <c r="D10" s="31">
        <v>0</v>
      </c>
      <c r="E10" s="31">
        <v>0</v>
      </c>
      <c r="F10" s="31">
        <f t="shared" ref="F10:F47" si="0">C10+D10+E10</f>
        <v>0</v>
      </c>
    </row>
    <row r="11" spans="1:10" x14ac:dyDescent="0.2">
      <c r="A11" s="30">
        <v>7130</v>
      </c>
      <c r="B11" s="117" t="s">
        <v>93</v>
      </c>
      <c r="C11" s="31">
        <v>0</v>
      </c>
      <c r="D11" s="31">
        <v>0</v>
      </c>
      <c r="E11" s="31">
        <v>0</v>
      </c>
      <c r="F11" s="31">
        <f t="shared" si="0"/>
        <v>0</v>
      </c>
    </row>
    <row r="12" spans="1:10" ht="22.5" x14ac:dyDescent="0.2">
      <c r="A12" s="30">
        <v>7140</v>
      </c>
      <c r="B12" s="117" t="s">
        <v>92</v>
      </c>
      <c r="C12" s="31">
        <v>0</v>
      </c>
      <c r="D12" s="31">
        <v>0</v>
      </c>
      <c r="E12" s="31">
        <v>0</v>
      </c>
      <c r="F12" s="31">
        <f t="shared" si="0"/>
        <v>0</v>
      </c>
    </row>
    <row r="13" spans="1:10" ht="22.5" x14ac:dyDescent="0.2">
      <c r="A13" s="30">
        <v>7150</v>
      </c>
      <c r="B13" s="117" t="s">
        <v>91</v>
      </c>
      <c r="C13" s="31">
        <v>0</v>
      </c>
      <c r="D13" s="31">
        <v>0</v>
      </c>
      <c r="E13" s="31">
        <v>0</v>
      </c>
      <c r="F13" s="31">
        <f t="shared" si="0"/>
        <v>0</v>
      </c>
    </row>
    <row r="14" spans="1:10" x14ac:dyDescent="0.2">
      <c r="A14" s="30">
        <v>7160</v>
      </c>
      <c r="B14" s="117" t="s">
        <v>90</v>
      </c>
      <c r="C14" s="31">
        <v>0</v>
      </c>
      <c r="D14" s="31">
        <v>0</v>
      </c>
      <c r="E14" s="31">
        <v>0</v>
      </c>
      <c r="F14" s="31">
        <f t="shared" si="0"/>
        <v>0</v>
      </c>
    </row>
    <row r="15" spans="1:10" ht="22.5" x14ac:dyDescent="0.2">
      <c r="A15" s="30">
        <v>7210</v>
      </c>
      <c r="B15" s="117" t="s">
        <v>89</v>
      </c>
      <c r="C15" s="31">
        <v>0</v>
      </c>
      <c r="D15" s="31">
        <v>0</v>
      </c>
      <c r="E15" s="31">
        <v>0</v>
      </c>
      <c r="F15" s="31">
        <f t="shared" si="0"/>
        <v>0</v>
      </c>
    </row>
    <row r="16" spans="1:10" ht="22.5" x14ac:dyDescent="0.2">
      <c r="A16" s="30">
        <v>7220</v>
      </c>
      <c r="B16" s="117" t="s">
        <v>88</v>
      </c>
      <c r="C16" s="31">
        <v>0</v>
      </c>
      <c r="D16" s="31">
        <v>0</v>
      </c>
      <c r="E16" s="31">
        <v>0</v>
      </c>
      <c r="F16" s="31">
        <f t="shared" si="0"/>
        <v>0</v>
      </c>
    </row>
    <row r="17" spans="1:6" x14ac:dyDescent="0.2">
      <c r="A17" s="30">
        <v>7230</v>
      </c>
      <c r="B17" s="117" t="s">
        <v>87</v>
      </c>
      <c r="C17" s="31">
        <v>0</v>
      </c>
      <c r="D17" s="31">
        <v>0</v>
      </c>
      <c r="E17" s="31">
        <v>0</v>
      </c>
      <c r="F17" s="31">
        <f t="shared" si="0"/>
        <v>0</v>
      </c>
    </row>
    <row r="18" spans="1:6" ht="22.5" x14ac:dyDescent="0.2">
      <c r="A18" s="30">
        <v>7240</v>
      </c>
      <c r="B18" s="117" t="s">
        <v>86</v>
      </c>
      <c r="C18" s="31">
        <v>0</v>
      </c>
      <c r="D18" s="31">
        <v>0</v>
      </c>
      <c r="E18" s="31">
        <v>0</v>
      </c>
      <c r="F18" s="31">
        <f t="shared" si="0"/>
        <v>0</v>
      </c>
    </row>
    <row r="19" spans="1:6" ht="22.5" x14ac:dyDescent="0.2">
      <c r="A19" s="30">
        <v>7250</v>
      </c>
      <c r="B19" s="117" t="s">
        <v>85</v>
      </c>
      <c r="C19" s="31">
        <v>0</v>
      </c>
      <c r="D19" s="31">
        <v>0</v>
      </c>
      <c r="E19" s="31">
        <v>0</v>
      </c>
      <c r="F19" s="31">
        <f t="shared" si="0"/>
        <v>0</v>
      </c>
    </row>
    <row r="20" spans="1:6" ht="22.5" x14ac:dyDescent="0.2">
      <c r="A20" s="30">
        <v>7260</v>
      </c>
      <c r="B20" s="117" t="s">
        <v>84</v>
      </c>
      <c r="C20" s="31">
        <v>0</v>
      </c>
      <c r="D20" s="31">
        <v>0</v>
      </c>
      <c r="E20" s="31">
        <v>0</v>
      </c>
      <c r="F20" s="31">
        <f t="shared" si="0"/>
        <v>0</v>
      </c>
    </row>
    <row r="21" spans="1:6" x14ac:dyDescent="0.2">
      <c r="A21" s="30">
        <v>7310</v>
      </c>
      <c r="B21" s="117" t="s">
        <v>83</v>
      </c>
      <c r="C21" s="31">
        <v>0</v>
      </c>
      <c r="D21" s="31">
        <v>0</v>
      </c>
      <c r="E21" s="31">
        <v>0</v>
      </c>
      <c r="F21" s="31">
        <f t="shared" si="0"/>
        <v>0</v>
      </c>
    </row>
    <row r="22" spans="1:6" x14ac:dyDescent="0.2">
      <c r="A22" s="30">
        <v>7320</v>
      </c>
      <c r="B22" s="117" t="s">
        <v>82</v>
      </c>
      <c r="C22" s="31">
        <v>0</v>
      </c>
      <c r="D22" s="31">
        <v>0</v>
      </c>
      <c r="E22" s="31">
        <v>0</v>
      </c>
      <c r="F22" s="31">
        <f t="shared" si="0"/>
        <v>0</v>
      </c>
    </row>
    <row r="23" spans="1:6" x14ac:dyDescent="0.2">
      <c r="A23" s="30">
        <v>7330</v>
      </c>
      <c r="B23" s="117" t="s">
        <v>81</v>
      </c>
      <c r="C23" s="31">
        <v>0</v>
      </c>
      <c r="D23" s="31">
        <v>0</v>
      </c>
      <c r="E23" s="31">
        <v>0</v>
      </c>
      <c r="F23" s="31">
        <f t="shared" si="0"/>
        <v>0</v>
      </c>
    </row>
    <row r="24" spans="1:6" x14ac:dyDescent="0.2">
      <c r="A24" s="30">
        <v>7340</v>
      </c>
      <c r="B24" s="117" t="s">
        <v>80</v>
      </c>
      <c r="C24" s="31">
        <v>0</v>
      </c>
      <c r="D24" s="31">
        <v>0</v>
      </c>
      <c r="E24" s="31">
        <v>0</v>
      </c>
      <c r="F24" s="31">
        <f t="shared" si="0"/>
        <v>0</v>
      </c>
    </row>
    <row r="25" spans="1:6" ht="22.5" x14ac:dyDescent="0.2">
      <c r="A25" s="30">
        <v>7350</v>
      </c>
      <c r="B25" s="117" t="s">
        <v>79</v>
      </c>
      <c r="C25" s="31">
        <v>0</v>
      </c>
      <c r="D25" s="31">
        <v>0</v>
      </c>
      <c r="E25" s="31">
        <v>0</v>
      </c>
      <c r="F25" s="31">
        <f t="shared" si="0"/>
        <v>0</v>
      </c>
    </row>
    <row r="26" spans="1:6" ht="22.5" x14ac:dyDescent="0.2">
      <c r="A26" s="30">
        <v>7360</v>
      </c>
      <c r="B26" s="117" t="s">
        <v>78</v>
      </c>
      <c r="C26" s="31">
        <v>0</v>
      </c>
      <c r="D26" s="31">
        <v>0</v>
      </c>
      <c r="E26" s="31">
        <v>0</v>
      </c>
      <c r="F26" s="31">
        <f t="shared" si="0"/>
        <v>0</v>
      </c>
    </row>
    <row r="27" spans="1:6" x14ac:dyDescent="0.2">
      <c r="A27" s="30">
        <v>7410</v>
      </c>
      <c r="B27" s="117" t="s">
        <v>77</v>
      </c>
      <c r="C27" s="31">
        <v>0</v>
      </c>
      <c r="D27" s="31">
        <v>0</v>
      </c>
      <c r="E27" s="31">
        <v>0</v>
      </c>
      <c r="F27" s="31">
        <f t="shared" si="0"/>
        <v>0</v>
      </c>
    </row>
    <row r="28" spans="1:6" x14ac:dyDescent="0.2">
      <c r="A28" s="30">
        <v>7420</v>
      </c>
      <c r="B28" s="117" t="s">
        <v>76</v>
      </c>
      <c r="C28" s="31">
        <v>0</v>
      </c>
      <c r="D28" s="31">
        <v>0</v>
      </c>
      <c r="E28" s="31">
        <v>0</v>
      </c>
      <c r="F28" s="31">
        <f t="shared" si="0"/>
        <v>0</v>
      </c>
    </row>
    <row r="29" spans="1:6" ht="22.5" x14ac:dyDescent="0.2">
      <c r="A29" s="30">
        <v>7510</v>
      </c>
      <c r="B29" s="117" t="s">
        <v>75</v>
      </c>
      <c r="C29" s="31">
        <v>0</v>
      </c>
      <c r="D29" s="31">
        <v>0</v>
      </c>
      <c r="E29" s="31">
        <v>0</v>
      </c>
      <c r="F29" s="31">
        <f t="shared" si="0"/>
        <v>0</v>
      </c>
    </row>
    <row r="30" spans="1:6" ht="22.5" x14ac:dyDescent="0.2">
      <c r="A30" s="30">
        <v>7520</v>
      </c>
      <c r="B30" s="117" t="s">
        <v>74</v>
      </c>
      <c r="C30" s="31">
        <v>0</v>
      </c>
      <c r="D30" s="31">
        <v>0</v>
      </c>
      <c r="E30" s="31">
        <v>0</v>
      </c>
      <c r="F30" s="31">
        <f t="shared" si="0"/>
        <v>0</v>
      </c>
    </row>
    <row r="31" spans="1:6" x14ac:dyDescent="0.2">
      <c r="A31" s="30">
        <v>7610</v>
      </c>
      <c r="B31" s="117" t="s">
        <v>73</v>
      </c>
      <c r="C31" s="31">
        <v>0</v>
      </c>
      <c r="D31" s="31">
        <v>0</v>
      </c>
      <c r="E31" s="31">
        <v>0</v>
      </c>
      <c r="F31" s="31">
        <f t="shared" si="0"/>
        <v>0</v>
      </c>
    </row>
    <row r="32" spans="1:6" x14ac:dyDescent="0.2">
      <c r="A32" s="30">
        <v>7620</v>
      </c>
      <c r="B32" s="117" t="s">
        <v>72</v>
      </c>
      <c r="C32" s="31">
        <v>0</v>
      </c>
      <c r="D32" s="31">
        <v>0</v>
      </c>
      <c r="E32" s="31">
        <v>0</v>
      </c>
      <c r="F32" s="31">
        <f t="shared" si="0"/>
        <v>0</v>
      </c>
    </row>
    <row r="33" spans="1:6" x14ac:dyDescent="0.2">
      <c r="A33" s="30">
        <v>7630</v>
      </c>
      <c r="B33" s="117" t="s">
        <v>71</v>
      </c>
      <c r="C33" s="31">
        <v>0</v>
      </c>
      <c r="D33" s="31">
        <v>0</v>
      </c>
      <c r="E33" s="31">
        <v>0</v>
      </c>
      <c r="F33" s="31">
        <f t="shared" si="0"/>
        <v>0</v>
      </c>
    </row>
    <row r="34" spans="1:6" x14ac:dyDescent="0.2">
      <c r="A34" s="30">
        <v>7640</v>
      </c>
      <c r="B34" s="117" t="s">
        <v>70</v>
      </c>
      <c r="C34" s="31">
        <v>0</v>
      </c>
      <c r="D34" s="31">
        <v>0</v>
      </c>
      <c r="E34" s="31">
        <v>0</v>
      </c>
      <c r="F34" s="31">
        <f t="shared" si="0"/>
        <v>0</v>
      </c>
    </row>
    <row r="35" spans="1:6" s="41" customFormat="1" x14ac:dyDescent="0.2">
      <c r="A35" s="40">
        <v>8000</v>
      </c>
      <c r="B35" s="116" t="s">
        <v>69</v>
      </c>
    </row>
    <row r="36" spans="1:6" x14ac:dyDescent="0.2">
      <c r="A36" s="30">
        <v>8110</v>
      </c>
      <c r="B36" s="117" t="s">
        <v>68</v>
      </c>
      <c r="C36" s="31">
        <v>0</v>
      </c>
      <c r="D36" s="31">
        <v>0</v>
      </c>
      <c r="E36" s="31">
        <v>0</v>
      </c>
      <c r="F36" s="31">
        <f t="shared" si="0"/>
        <v>0</v>
      </c>
    </row>
    <row r="37" spans="1:6" x14ac:dyDescent="0.2">
      <c r="A37" s="30">
        <v>8120</v>
      </c>
      <c r="B37" s="117" t="s">
        <v>67</v>
      </c>
      <c r="C37" s="31">
        <v>0</v>
      </c>
      <c r="D37" s="31">
        <v>0</v>
      </c>
      <c r="E37" s="31">
        <v>0</v>
      </c>
      <c r="F37" s="31">
        <f t="shared" si="0"/>
        <v>0</v>
      </c>
    </row>
    <row r="38" spans="1:6" x14ac:dyDescent="0.2">
      <c r="A38" s="30">
        <v>8130</v>
      </c>
      <c r="B38" s="117" t="s">
        <v>66</v>
      </c>
      <c r="C38" s="31">
        <v>0</v>
      </c>
      <c r="D38" s="31">
        <v>0</v>
      </c>
      <c r="E38" s="31">
        <v>0</v>
      </c>
      <c r="F38" s="31">
        <f t="shared" si="0"/>
        <v>0</v>
      </c>
    </row>
    <row r="39" spans="1:6" x14ac:dyDescent="0.2">
      <c r="A39" s="30">
        <v>8140</v>
      </c>
      <c r="B39" s="117" t="s">
        <v>65</v>
      </c>
      <c r="C39" s="31">
        <v>0</v>
      </c>
      <c r="D39" s="31">
        <v>0</v>
      </c>
      <c r="E39" s="31">
        <v>0</v>
      </c>
      <c r="F39" s="31">
        <f t="shared" si="0"/>
        <v>0</v>
      </c>
    </row>
    <row r="40" spans="1:6" x14ac:dyDescent="0.2">
      <c r="A40" s="30">
        <v>8150</v>
      </c>
      <c r="B40" s="117" t="s">
        <v>64</v>
      </c>
      <c r="C40" s="31">
        <v>0</v>
      </c>
      <c r="D40" s="31">
        <v>0</v>
      </c>
      <c r="E40" s="31">
        <v>0</v>
      </c>
      <c r="F40" s="31">
        <f t="shared" si="0"/>
        <v>0</v>
      </c>
    </row>
    <row r="41" spans="1:6" x14ac:dyDescent="0.2">
      <c r="A41" s="30">
        <v>8210</v>
      </c>
      <c r="B41" s="117" t="s">
        <v>63</v>
      </c>
      <c r="C41" s="31">
        <v>0</v>
      </c>
      <c r="D41" s="31">
        <v>0</v>
      </c>
      <c r="E41" s="31">
        <v>0</v>
      </c>
      <c r="F41" s="31">
        <f t="shared" si="0"/>
        <v>0</v>
      </c>
    </row>
    <row r="42" spans="1:6" x14ac:dyDescent="0.2">
      <c r="A42" s="30">
        <v>8220</v>
      </c>
      <c r="B42" s="117" t="s">
        <v>62</v>
      </c>
      <c r="C42" s="31">
        <v>0</v>
      </c>
      <c r="D42" s="31">
        <v>0</v>
      </c>
      <c r="E42" s="31">
        <v>0</v>
      </c>
      <c r="F42" s="31">
        <f t="shared" si="0"/>
        <v>0</v>
      </c>
    </row>
    <row r="43" spans="1:6" x14ac:dyDescent="0.2">
      <c r="A43" s="30">
        <v>8230</v>
      </c>
      <c r="B43" s="117" t="s">
        <v>61</v>
      </c>
      <c r="C43" s="31">
        <v>0</v>
      </c>
      <c r="D43" s="31">
        <v>0</v>
      </c>
      <c r="E43" s="31">
        <v>0</v>
      </c>
      <c r="F43" s="31">
        <f t="shared" si="0"/>
        <v>0</v>
      </c>
    </row>
    <row r="44" spans="1:6" x14ac:dyDescent="0.2">
      <c r="A44" s="30">
        <v>8240</v>
      </c>
      <c r="B44" s="117" t="s">
        <v>60</v>
      </c>
      <c r="C44" s="31">
        <v>0</v>
      </c>
      <c r="D44" s="31">
        <v>0</v>
      </c>
      <c r="E44" s="31">
        <v>0</v>
      </c>
      <c r="F44" s="31">
        <f t="shared" si="0"/>
        <v>0</v>
      </c>
    </row>
    <row r="45" spans="1:6" x14ac:dyDescent="0.2">
      <c r="A45" s="30">
        <v>8250</v>
      </c>
      <c r="B45" s="117" t="s">
        <v>59</v>
      </c>
      <c r="C45" s="31">
        <v>0</v>
      </c>
      <c r="D45" s="31">
        <v>0</v>
      </c>
      <c r="E45" s="31">
        <v>0</v>
      </c>
      <c r="F45" s="31">
        <f t="shared" si="0"/>
        <v>0</v>
      </c>
    </row>
    <row r="46" spans="1:6" x14ac:dyDescent="0.2">
      <c r="A46" s="30">
        <v>8260</v>
      </c>
      <c r="B46" s="117" t="s">
        <v>58</v>
      </c>
      <c r="C46" s="31">
        <v>0</v>
      </c>
      <c r="D46" s="31">
        <v>0</v>
      </c>
      <c r="E46" s="31">
        <v>0</v>
      </c>
      <c r="F46" s="31">
        <f t="shared" si="0"/>
        <v>0</v>
      </c>
    </row>
    <row r="47" spans="1:6" x14ac:dyDescent="0.2">
      <c r="A47" s="30">
        <v>8270</v>
      </c>
      <c r="B47" s="117" t="s">
        <v>57</v>
      </c>
      <c r="C47" s="31">
        <v>0</v>
      </c>
      <c r="D47" s="31">
        <v>0</v>
      </c>
      <c r="E47" s="31">
        <v>0</v>
      </c>
      <c r="F47" s="31">
        <f t="shared" si="0"/>
        <v>0</v>
      </c>
    </row>
    <row r="52" spans="6:6" x14ac:dyDescent="0.2">
      <c r="F52" s="30">
        <v>24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8:J8"/>
  </mergeCells>
  <pageMargins left="0.70866141732283472" right="0.70866141732283472" top="0.74803149606299213" bottom="0.74803149606299213" header="0.31496062992125984" footer="0.31496062992125984"/>
  <pageSetup scale="70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2019-04-12T17:25:04Z</cp:lastPrinted>
  <dcterms:created xsi:type="dcterms:W3CDTF">2012-12-11T20:36:24Z</dcterms:created>
  <dcterms:modified xsi:type="dcterms:W3CDTF">2019-04-23T18:47:02Z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