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19\CUENTA PUBLICA 2019\SEGUNDO TRIMESTRE 19\INFO PARA PUBLICAR\"/>
    </mc:Choice>
  </mc:AlternateContent>
  <bookViews>
    <workbookView xWindow="0" yWindow="0" windowWidth="28800" windowHeight="12135" tabRatio="59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0" i="60"/>
  <c r="C59" i="60" s="1"/>
  <c r="C58" i="60" s="1"/>
  <c r="C46" i="60"/>
  <c r="C37" i="60"/>
  <c r="C34" i="60"/>
  <c r="C28" i="60"/>
  <c r="C25" i="60"/>
  <c r="C19" i="60"/>
  <c r="D46" i="62" l="1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D16" i="63"/>
  <c r="D8" i="63"/>
  <c r="C39" i="64" l="1"/>
  <c r="D21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C99" i="60" l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<sst xmlns="http://schemas.openxmlformats.org/spreadsheetml/2006/main" count="754" uniqueCount="536">
  <si>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</si>
  <si>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</si>
  <si>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</si>
  <si>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</si>
  <si>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</si>
  <si>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</si>
  <si>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</si>
  <si>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</si>
  <si>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</si>
  <si>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</si>
  <si>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</si>
  <si>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</si>
  <si>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</si>
  <si>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</si>
  <si>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</si>
  <si>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</si>
  <si>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</si>
  <si>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</si>
  <si>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</si>
  <si>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</si>
  <si>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</si>
  <si>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</si>
  <si>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</si>
  <si>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</si>
  <si>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</si>
  <si>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</si>
  <si>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</si>
  <si>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</si>
  <si>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</si>
  <si>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</si>
  <si>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</si>
  <si>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</si>
  <si>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</si>
  <si>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</si>
  <si>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</si>
  <si>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</si>
  <si>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</si>
  <si>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</si>
  <si>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</si>
  <si>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</si>
  <si>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</si>
  <si>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</si>
  <si>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</si>
  <si>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</si>
  <si>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</si>
  <si>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</si>
  <si>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</si>
  <si>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</si>
  <si>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</si>
  <si>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</si>
  <si>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</si>
  <si>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</si>
  <si>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</si>
  <si>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</si>
  <si>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</si>
  <si>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</si>
  <si>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</si>
  <si>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</si>
  <si>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</si>
  <si>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</si>
  <si>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</si>
  <si>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</si>
  <si>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</si>
  <si>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</si>
  <si>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</si>
  <si>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</si>
  <si>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</si>
  <si>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</si>
  <si>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</si>
  <si>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</si>
  <si>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</si>
  <si>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</si>
  <si>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</si>
  <si>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</si>
  <si>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</si>
  <si>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</si>
  <si>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</si>
  <si>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</si>
  <si>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</si>
  <si>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</si>
  <si>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</si>
  <si>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</si>
  <si>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</si>
  <si>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</si>
  <si>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</si>
  <si>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</si>
  <si>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</si>
  <si>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</si>
  <si>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</si>
  <si>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</si>
  <si>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</si>
  <si>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</si>
  <si>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</si>
  <si>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</si>
  <si>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</si>
  <si>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</si>
  <si>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</si>
  <si>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</si>
  <si>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</si>
  <si>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</si>
  <si>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</si>
  <si>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</si>
  <si>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</si>
  <si>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</si>
  <si>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</si>
  <si>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</si>
  <si>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</si>
  <si>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</si>
  <si>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</si>
  <si>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</si>
  <si>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</si>
  <si>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</si>
  <si>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</si>
  <si>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</si>
  <si>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</si>
  <si>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</si>
  <si>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</si>
  <si>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</si>
  <si>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</si>
  <si>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</si>
  <si>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</si>
  <si>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</si>
  <si>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</si>
  <si>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</si>
  <si>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</si>
  <si>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</si>
  <si>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</si>
  <si>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</si>
  <si>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</si>
  <si>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</si>
  <si>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</si>
  <si>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</si>
  <si>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</si>
  <si>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</si>
  <si>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</si>
  <si>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</si>
  <si>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</si>
  <si>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</si>
  <si>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</si>
  <si>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</si>
  <si>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</si>
  <si>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</si>
  <si>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</si>
  <si>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</si>
  <si>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</si>
  <si>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</si>
  <si>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</si>
  <si>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</si>
  <si>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</si>
  <si>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</si>
  <si>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</si>
  <si>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</si>
  <si>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</si>
  <si>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</si>
  <si>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</si>
  <si>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</si>
  <si>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</si>
  <si>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</si>
  <si>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</si>
  <si>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</si>
  <si>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</si>
  <si>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</si>
  <si>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</si>
  <si>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</si>
  <si>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</si>
  <si>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</si>
  <si>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</si>
  <si>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</si>
  <si>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</si>
  <si>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</si>
  <si>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</si>
  <si>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</si>
  <si>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</si>
  <si>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</si>
  <si>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</si>
  <si>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</si>
  <si>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</si>
  <si>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</si>
  <si>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</si>
  <si>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</si>
  <si>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</si>
  <si>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</si>
  <si>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</si>
  <si>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</si>
  <si>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</si>
  <si>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</si>
  <si>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</si>
  <si>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</si>
  <si>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</si>
  <si>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</si>
  <si>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</si>
  <si>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</si>
  <si>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</si>
  <si>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</si>
  <si>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</si>
  <si>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</si>
  <si>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</si>
  <si>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</si>
  <si>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</si>
  <si>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</si>
  <si>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</si>
  <si>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</si>
  <si>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</si>
  <si>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</si>
  <si>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</si>
  <si>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</si>
  <si>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</si>
  <si>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</si>
  <si>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</si>
  <si>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</si>
  <si>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</si>
  <si>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</si>
  <si>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</si>
  <si>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</si>
  <si>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</si>
  <si>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</si>
  <si>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</si>
  <si>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</si>
  <si>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</si>
  <si>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</si>
  <si>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</si>
  <si>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</si>
  <si>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</si>
  <si>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</si>
  <si>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</si>
  <si>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</si>
  <si>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</si>
  <si>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</si>
  <si>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</si>
  <si>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</si>
  <si>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</si>
  <si>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</si>
  <si>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</si>
  <si>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</si>
  <si>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</si>
  <si>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</si>
  <si>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</si>
  <si>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</si>
  <si>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</si>
  <si>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</si>
  <si>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</si>
  <si>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</si>
  <si>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</si>
  <si>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</si>
  <si>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</si>
  <si>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</si>
  <si>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</si>
  <si>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</si>
  <si>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</si>
  <si>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</si>
  <si>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</si>
  <si>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</si>
  <si>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</si>
  <si>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</si>
  <si>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</si>
  <si>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</si>
  <si>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</si>
  <si>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</si>
  <si>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</si>
  <si>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</si>
  <si>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</si>
  <si>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</si>
  <si>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</si>
  <si>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</si>
  <si>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</si>
  <si>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</si>
  <si>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</si>
  <si>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</si>
  <si>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</si>
  <si>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</si>
  <si>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</si>
  <si>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</si>
  <si>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</si>
  <si>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</si>
  <si>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</si>
  <si>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</si>
  <si>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</si>
  <si>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</si>
  <si>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</si>
  <si>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</si>
  <si>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</si>
  <si>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</si>
  <si>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</si>
  <si>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</si>
  <si>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</si>
  <si>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</si>
  <si>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</si>
  <si>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</si>
  <si>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</si>
  <si>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</si>
  <si>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</si>
  <si>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</si>
  <si>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</si>
  <si>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</si>
  <si>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</si>
  <si>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</si>
  <si>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</si>
  <si>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</si>
  <si>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</si>
  <si>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</si>
  <si>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</si>
  <si>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</si>
  <si>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</si>
  <si>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</si>
  <si>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</si>
  <si>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</si>
  <si>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</si>
  <si>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</si>
  <si>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</si>
  <si>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</si>
  <si>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</si>
  <si>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</si>
  <si>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</si>
  <si>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</si>
  <si>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</si>
  <si>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</si>
  <si>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</si>
  <si>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</si>
  <si>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</si>
  <si>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</si>
  <si>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</si>
  <si>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</si>
  <si>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</si>
  <si>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</si>
  <si>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</si>
  <si>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</si>
  <si>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</si>
  <si>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</si>
  <si>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</si>
  <si>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</si>
  <si>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</si>
  <si>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</si>
  <si>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</si>
  <si>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</si>
  <si>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</si>
  <si>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</si>
  <si>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</si>
  <si>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</si>
  <si>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</si>
  <si>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</si>
  <si>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</si>
  <si>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</si>
  <si>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</si>
  <si>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</si>
  <si>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</si>
  <si>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</si>
  <si>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</si>
  <si>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</si>
  <si>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</si>
  <si>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</si>
  <si>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</si>
  <si>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</si>
  <si>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</si>
  <si>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</si>
  <si>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</si>
  <si>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</si>
  <si>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</si>
  <si>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</si>
  <si>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</si>
  <si>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</si>
  <si>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</si>
  <si>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</si>
  <si>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</si>
  <si>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</si>
  <si>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</si>
  <si>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</si>
  <si>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</si>
  <si>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</si>
  <si>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</si>
  <si>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</si>
  <si>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</si>
  <si>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</si>
  <si>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</si>
  <si>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</si>
  <si>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</si>
  <si>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</si>
  <si>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</si>
  <si>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</si>
  <si>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</si>
  <si>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</si>
  <si>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</si>
  <si>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</si>
  <si>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</si>
  <si>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</si>
  <si>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</si>
  <si>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</si>
  <si>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</si>
  <si>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</si>
  <si>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</si>
  <si>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</si>
  <si>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</si>
  <si>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</si>
  <si>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</si>
  <si>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</si>
  <si>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</si>
  <si>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</si>
  <si>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</si>
  <si>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</si>
  <si>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</si>
  <si>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</si>
  <si>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</si>
  <si>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</si>
  <si>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</si>
  <si>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</si>
  <si>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</si>
  <si>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</si>
  <si>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</si>
  <si>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</si>
  <si>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</si>
  <si>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</si>
  <si>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</si>
  <si>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</si>
  <si>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</si>
  <si>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</si>
  <si>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</si>
  <si>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</si>
  <si>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</si>
  <si>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</si>
  <si>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</si>
  <si>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</si>
  <si>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</si>
  <si>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</si>
  <si>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</si>
  <si>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</si>
  <si>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</si>
  <si>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</si>
  <si>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</si>
  <si>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</si>
  <si>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</si>
  <si>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</si>
  <si>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</si>
  <si>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</si>
  <si>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</si>
  <si>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</si>
  <si>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</si>
  <si>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</si>
  <si>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</si>
  <si>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</si>
  <si>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</si>
  <si>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</si>
  <si>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</si>
  <si>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</si>
  <si>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</si>
  <si>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</si>
  <si>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</si>
  <si>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</si>
  <si>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</si>
  <si>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</si>
  <si>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</si>
  <si>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</si>
  <si>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</si>
  <si>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</si>
  <si>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</si>
  <si>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</si>
  <si>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</si>
  <si>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</si>
  <si>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</si>
  <si>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</si>
  <si>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</si>
  <si>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</si>
  <si>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</si>
  <si>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</si>
  <si>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</si>
  <si>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</si>
  <si>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</si>
  <si>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</si>
  <si>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</si>
  <si>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</si>
  <si>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</si>
  <si>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</si>
  <si>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</si>
  <si>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</si>
  <si>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</si>
  <si>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</si>
  <si>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</si>
  <si>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</si>
  <si>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</si>
  <si>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</si>
  <si>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</si>
  <si>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</si>
  <si>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</si>
  <si>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</si>
  <si>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</si>
  <si>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</si>
  <si>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</si>
  <si>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</si>
  <si>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</si>
  <si>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</si>
  <si>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</si>
  <si>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</si>
  <si>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</si>
  <si>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</si>
  <si>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</si>
  <si>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</si>
  <si>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</si>
  <si>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</si>
  <si>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</si>
  <si>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</si>
  <si>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</si>
  <si>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</si>
  <si>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</si>
  <si>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</si>
  <si>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</si>
  <si>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</si>
  <si>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</si>
  <si>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</si>
  <si>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</si>
  <si>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</si>
  <si>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</si>
  <si>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</si>
  <si>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</si>
  <si>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</si>
  <si>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</si>
  <si>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</si>
  <si>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</si>
  <si>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</si>
  <si>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</si>
  <si>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</si>
  <si>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</si>
  <si>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</si>
  <si>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</si>
  <si>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</si>
  <si>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</si>
  <si>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</si>
  <si>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</si>
  <si>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</si>
  <si>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</si>
  <si>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</si>
  <si>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</si>
  <si>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</si>
  <si>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</si>
  <si>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</si>
  <si>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</si>
  <si>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INSTITUTO GUANAJUATENSE PARA PERSONAS CON DISCAPACIDAD</t>
  </si>
  <si>
    <t>Correspondiente del 1 de Enero al 30 de Junio de 2019</t>
  </si>
  <si>
    <t>SIN INFORMACION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</si>
</sst>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8" fillId="0" borderId="0" xfId="9" applyFont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40"/>
  <sheetViews>
    <sheetView showGridLines="0" tabSelected="1" zoomScaleNormal="100" zoomScaleSheetLayoutView="100" workbookViewId="0">
      <pane ySplit="4" topLeftCell="A5" activePane="bottomLeft" state="frozen"/>
      <selection activeCell="A14" sqref="A14:B14"/>
      <selection pane="bottomLeft" activeCell="G13" sqref="G13"/>
    </sheetView>
  </sheetViews>
  <sheetFormatPr baseColWidth="10" defaultColWidth="12.85546875" defaultRowHeight="11.25" x14ac:dyDescent="0.2"/>
  <cols>
    <col min="1" max="1" width="12.85546875" style="101"/>
    <col min="2" max="2" width="14.7109375" style="1" customWidth="1"/>
    <col min="3" max="3" width="73.85546875" style="1" bestFit="1" customWidth="1"/>
    <col min="4" max="4" width="8" style="1" customWidth="1"/>
    <col min="5" max="16384" width="12.85546875" style="1"/>
  </cols>
  <sheetData>
    <row r="1" spans="2:6" ht="18.95" customHeight="1" x14ac:dyDescent="0.2">
      <c r="B1" s="105" t="s">
        <v>533</v>
      </c>
      <c r="C1" s="105"/>
      <c r="D1" s="15"/>
      <c r="E1" s="12" t="s">
        <v>134</v>
      </c>
      <c r="F1" s="13">
        <v>2019</v>
      </c>
    </row>
    <row r="2" spans="2:6" ht="18.95" customHeight="1" x14ac:dyDescent="0.2">
      <c r="B2" s="106" t="s">
        <v>447</v>
      </c>
      <c r="C2" s="106"/>
      <c r="D2" s="34"/>
      <c r="E2" s="12" t="s">
        <v>136</v>
      </c>
      <c r="F2" s="15" t="s">
        <v>137</v>
      </c>
    </row>
    <row r="3" spans="2:6" ht="18.95" customHeight="1" x14ac:dyDescent="0.2">
      <c r="B3" s="107" t="s">
        <v>534</v>
      </c>
      <c r="C3" s="107"/>
      <c r="D3" s="15"/>
      <c r="E3" s="12" t="s">
        <v>138</v>
      </c>
      <c r="F3" s="13">
        <v>2</v>
      </c>
    </row>
    <row r="4" spans="2:6" ht="15" customHeight="1" x14ac:dyDescent="0.2">
      <c r="B4" s="10" t="s">
        <v>34</v>
      </c>
      <c r="C4" s="11" t="s">
        <v>35</v>
      </c>
    </row>
    <row r="5" spans="2:6" x14ac:dyDescent="0.2">
      <c r="B5" s="2"/>
      <c r="C5" s="3"/>
    </row>
    <row r="6" spans="2:6" x14ac:dyDescent="0.2">
      <c r="B6" s="4"/>
      <c r="C6" s="5" t="s">
        <v>38</v>
      </c>
    </row>
    <row r="7" spans="2:6" x14ac:dyDescent="0.2">
      <c r="B7" s="4"/>
      <c r="C7" s="5"/>
    </row>
    <row r="8" spans="2:6" x14ac:dyDescent="0.2">
      <c r="B8" s="4"/>
      <c r="C8" s="6" t="s">
        <v>0</v>
      </c>
    </row>
    <row r="9" spans="2:6" x14ac:dyDescent="0.2">
      <c r="B9" s="43" t="s">
        <v>1</v>
      </c>
      <c r="C9" s="44" t="s">
        <v>2</v>
      </c>
    </row>
    <row r="10" spans="2:6" x14ac:dyDescent="0.2">
      <c r="B10" s="43" t="s">
        <v>3</v>
      </c>
      <c r="C10" s="44" t="s">
        <v>4</v>
      </c>
    </row>
    <row r="11" spans="2:6" x14ac:dyDescent="0.2">
      <c r="B11" s="43" t="s">
        <v>5</v>
      </c>
      <c r="C11" s="44" t="s">
        <v>6</v>
      </c>
    </row>
    <row r="12" spans="2:6" x14ac:dyDescent="0.2">
      <c r="B12" s="43" t="s">
        <v>92</v>
      </c>
      <c r="C12" s="44" t="s">
        <v>133</v>
      </c>
    </row>
    <row r="13" spans="2:6" x14ac:dyDescent="0.2">
      <c r="B13" s="43" t="s">
        <v>7</v>
      </c>
      <c r="C13" s="44" t="s">
        <v>132</v>
      </c>
    </row>
    <row r="14" spans="2:6" x14ac:dyDescent="0.2">
      <c r="B14" s="43" t="s">
        <v>8</v>
      </c>
      <c r="C14" s="44" t="s">
        <v>91</v>
      </c>
    </row>
    <row r="15" spans="2:6" x14ac:dyDescent="0.2">
      <c r="B15" s="43" t="s">
        <v>9</v>
      </c>
      <c r="C15" s="44" t="s">
        <v>10</v>
      </c>
    </row>
    <row r="16" spans="2:6" x14ac:dyDescent="0.2">
      <c r="B16" s="43" t="s">
        <v>11</v>
      </c>
      <c r="C16" s="44" t="s">
        <v>12</v>
      </c>
    </row>
    <row r="17" spans="2:3" x14ac:dyDescent="0.2">
      <c r="B17" s="43" t="s">
        <v>13</v>
      </c>
      <c r="C17" s="44" t="s">
        <v>14</v>
      </c>
    </row>
    <row r="18" spans="2:3" x14ac:dyDescent="0.2">
      <c r="B18" s="43" t="s">
        <v>15</v>
      </c>
      <c r="C18" s="44" t="s">
        <v>16</v>
      </c>
    </row>
    <row r="19" spans="2:3" x14ac:dyDescent="0.2">
      <c r="B19" s="43" t="s">
        <v>17</v>
      </c>
      <c r="C19" s="44" t="s">
        <v>18</v>
      </c>
    </row>
    <row r="20" spans="2:3" x14ac:dyDescent="0.2">
      <c r="B20" s="43" t="s">
        <v>19</v>
      </c>
      <c r="C20" s="44" t="s">
        <v>20</v>
      </c>
    </row>
    <row r="21" spans="2:3" x14ac:dyDescent="0.2">
      <c r="B21" s="43" t="s">
        <v>21</v>
      </c>
      <c r="C21" s="44" t="s">
        <v>129</v>
      </c>
    </row>
    <row r="22" spans="2:3" x14ac:dyDescent="0.2">
      <c r="B22" s="43" t="s">
        <v>22</v>
      </c>
      <c r="C22" s="44" t="s">
        <v>23</v>
      </c>
    </row>
    <row r="23" spans="2:3" x14ac:dyDescent="0.2">
      <c r="B23" s="102" t="s">
        <v>528</v>
      </c>
      <c r="C23" s="103" t="s">
        <v>251</v>
      </c>
    </row>
    <row r="24" spans="2:3" x14ac:dyDescent="0.2">
      <c r="B24" s="102" t="s">
        <v>529</v>
      </c>
      <c r="C24" s="103" t="s">
        <v>530</v>
      </c>
    </row>
    <row r="25" spans="2:3" s="101" customFormat="1" x14ac:dyDescent="0.2">
      <c r="B25" s="102" t="s">
        <v>531</v>
      </c>
      <c r="C25" s="103" t="s">
        <v>526</v>
      </c>
    </row>
    <row r="26" spans="2:3" x14ac:dyDescent="0.2">
      <c r="B26" s="102" t="s">
        <v>532</v>
      </c>
      <c r="C26" s="103" t="s">
        <v>305</v>
      </c>
    </row>
    <row r="27" spans="2:3" x14ac:dyDescent="0.2">
      <c r="B27" s="43" t="s">
        <v>24</v>
      </c>
      <c r="C27" s="44" t="s">
        <v>25</v>
      </c>
    </row>
    <row r="28" spans="2:3" x14ac:dyDescent="0.2">
      <c r="B28" s="43" t="s">
        <v>26</v>
      </c>
      <c r="C28" s="44" t="s">
        <v>27</v>
      </c>
    </row>
    <row r="29" spans="2:3" x14ac:dyDescent="0.2">
      <c r="B29" s="43" t="s">
        <v>28</v>
      </c>
      <c r="C29" s="44" t="s">
        <v>29</v>
      </c>
    </row>
    <row r="30" spans="2:3" x14ac:dyDescent="0.2">
      <c r="B30" s="43" t="s">
        <v>30</v>
      </c>
      <c r="C30" s="44" t="s">
        <v>31</v>
      </c>
    </row>
    <row r="31" spans="2:3" x14ac:dyDescent="0.2">
      <c r="B31" s="43" t="s">
        <v>43</v>
      </c>
      <c r="C31" s="44" t="s">
        <v>44</v>
      </c>
    </row>
    <row r="32" spans="2:3" x14ac:dyDescent="0.2">
      <c r="B32" s="4"/>
      <c r="C32" s="7"/>
    </row>
    <row r="33" spans="2:3" x14ac:dyDescent="0.2">
      <c r="B33" s="4"/>
      <c r="C33" s="6"/>
    </row>
    <row r="34" spans="2:3" x14ac:dyDescent="0.2">
      <c r="B34" s="43" t="s">
        <v>41</v>
      </c>
      <c r="C34" s="44" t="s">
        <v>36</v>
      </c>
    </row>
    <row r="35" spans="2:3" x14ac:dyDescent="0.2">
      <c r="B35" s="43" t="s">
        <v>42</v>
      </c>
      <c r="C35" s="44" t="s">
        <v>37</v>
      </c>
    </row>
    <row r="36" spans="2:3" x14ac:dyDescent="0.2">
      <c r="B36" s="4"/>
      <c r="C36" s="7"/>
    </row>
    <row r="37" spans="2:3" x14ac:dyDescent="0.2">
      <c r="B37" s="4"/>
      <c r="C37" s="5" t="s">
        <v>39</v>
      </c>
    </row>
    <row r="38" spans="2:3" x14ac:dyDescent="0.2">
      <c r="B38" s="4" t="s">
        <v>40</v>
      </c>
      <c r="C38" s="44" t="s">
        <v>32</v>
      </c>
    </row>
    <row r="39" spans="2:3" x14ac:dyDescent="0.2">
      <c r="B39" s="4"/>
      <c r="C39" s="44" t="s">
        <v>33</v>
      </c>
    </row>
    <row r="40" spans="2:3" ht="12" thickBot="1" x14ac:dyDescent="0.25">
      <c r="B40" s="8"/>
      <c r="C40" s="9"/>
    </row>
  </sheetData>
  <sheetProtection formatCells="0" formatColumns="0" formatRows="0" autoFilter="0" pivotTables="0"/>
  <mergeCells count="3">
    <mergeCell ref="B1:C1"/>
    <mergeCell ref="B2:C2"/>
    <mergeCell ref="B3:C3"/>
  </mergeCells>
  <dataValidations count="1">
    <dataValidation type="list" allowBlank="1" showInputMessage="1" showErrorMessage="1" sqref="F3">
      <formula1>"1, 2, 3, 4"</formula1>
    </dataValidation>
  </dataValidations>
  <hyperlinks>
    <hyperlink ref="B9:C9" location="ESF!A6" display="ESF-01"/>
    <hyperlink ref="B10:C10" location="ESF!A13" display="ESF-02"/>
    <hyperlink ref="B11:C11" location="ESF!A18" display="ESF-03"/>
    <hyperlink ref="B12:C12" location="ESF!A28" display="ESF-04"/>
    <hyperlink ref="B13:C13" location="ESF!A37" display="ESF-05"/>
    <hyperlink ref="B14:C14" location="ESF!A42" display="ESF-06"/>
    <hyperlink ref="B15:C15" location="ESF!A46" display="ESF-07"/>
    <hyperlink ref="B16:C16" location="ESF!A50" display="ESF-08"/>
    <hyperlink ref="B17:C17" location="ESF!A70" display="ESF-09"/>
    <hyperlink ref="B18:C18" location="ESF!A86" display="ESF-10"/>
    <hyperlink ref="B19:C19" location="ESF!A92" display="ESF-11"/>
    <hyperlink ref="B20:C20" location="ESF!A99" display="ESF-12"/>
    <hyperlink ref="B21:C21" location="ESF!A116" display="ESF-13"/>
    <hyperlink ref="B22:C22" location="ESF!A133" display="ESF-14"/>
    <hyperlink ref="B27:C27" location="VHP!A6" display="VHP-01"/>
    <hyperlink ref="B28:C28" location="VHP!A12" display="VHP-02"/>
    <hyperlink ref="B29:C29" location="EFE!A6" display="EFE-01"/>
    <hyperlink ref="B30:C30" location="EFE!A18" display="EFE-02"/>
    <hyperlink ref="B31:C31" location="EFE!A44" display="EFE-03"/>
    <hyperlink ref="B34:C34" location="Conciliacion_Ig!B6" display="Conciliacion_Ig"/>
    <hyperlink ref="B35:C35" location="Conciliacion_Eg!B5" display="Conciliacion_Eg"/>
    <hyperlink ref="C38" location="Memoria!A8" display="CONTABLES"/>
    <hyperlink ref="C39" location="Memoria!A35" display="PRESUPUESTALES"/>
    <hyperlink ref="B23:C23" location="ACT!A6" display="ACT-01"/>
    <hyperlink ref="B24:C24" location="ACT!A56" display="ACT-02"/>
    <hyperlink ref="B25:C25" location="VHP!A71" display="ACT-03"/>
    <hyperlink ref="B26:C26" location="ACT!A96" display="ACT-04"/>
    <hyperlink ref="B25" location="ACT!A71" display="ACT-03"/>
    <hyperlink ref="C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showGridLines="0" topLeftCell="A70" zoomScale="106" zoomScaleNormal="106" workbookViewId="0">
      <selection activeCell="E84" sqref="E84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533</v>
      </c>
      <c r="B1" s="109"/>
      <c r="C1" s="109"/>
      <c r="D1" s="109"/>
      <c r="E1" s="109"/>
      <c r="F1" s="109"/>
      <c r="G1" s="12" t="s">
        <v>134</v>
      </c>
      <c r="H1" s="23">
        <v>2019</v>
      </c>
    </row>
    <row r="2" spans="1:8" s="14" customFormat="1" ht="18.95" customHeight="1" x14ac:dyDescent="0.25">
      <c r="A2" s="108" t="s">
        <v>135</v>
      </c>
      <c r="B2" s="109"/>
      <c r="C2" s="109"/>
      <c r="D2" s="109"/>
      <c r="E2" s="109"/>
      <c r="F2" s="109"/>
      <c r="G2" s="12" t="s">
        <v>136</v>
      </c>
      <c r="H2" s="23" t="str">
        <f>'Notas a los Edos Financieros'!F2</f>
        <v>Trimestral</v>
      </c>
    </row>
    <row r="3" spans="1:8" s="14" customFormat="1" ht="18.95" customHeight="1" x14ac:dyDescent="0.25">
      <c r="A3" s="108" t="s">
        <v>534</v>
      </c>
      <c r="B3" s="109"/>
      <c r="C3" s="109"/>
      <c r="D3" s="109"/>
      <c r="E3" s="109"/>
      <c r="F3" s="109"/>
      <c r="G3" s="12" t="s">
        <v>138</v>
      </c>
      <c r="H3" s="23">
        <f>'Notas a los Edos Financieros'!F3</f>
        <v>2</v>
      </c>
    </row>
    <row r="4" spans="1:8" x14ac:dyDescent="0.2">
      <c r="A4" s="16" t="s">
        <v>139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0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0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x14ac:dyDescent="0.2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f>D14-1</f>
        <v>2017</v>
      </c>
      <c r="F14" s="19">
        <f>E14-1</f>
        <v>2016</v>
      </c>
      <c r="G14" s="19">
        <f>F14-1</f>
        <v>2015</v>
      </c>
      <c r="H14" s="19" t="s">
        <v>131</v>
      </c>
    </row>
    <row r="15" spans="1:8" x14ac:dyDescent="0.2">
      <c r="A15" s="20">
        <v>1122</v>
      </c>
      <c r="B15" s="18" t="s">
        <v>144</v>
      </c>
      <c r="C15" s="22">
        <v>28174517.010000002</v>
      </c>
      <c r="D15" s="22">
        <v>10071052.01</v>
      </c>
      <c r="E15" s="22">
        <v>10286854.92</v>
      </c>
      <c r="F15" s="22">
        <v>4075603.15</v>
      </c>
      <c r="G15" s="22">
        <v>37064669.859999999</v>
      </c>
    </row>
    <row r="16" spans="1:8" x14ac:dyDescent="0.2">
      <c r="A16" s="20">
        <v>1124</v>
      </c>
      <c r="B16" s="18" t="s">
        <v>145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8" spans="1:8" x14ac:dyDescent="0.2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2132.91</v>
      </c>
      <c r="D20" s="22">
        <v>2132.91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65000</v>
      </c>
      <c r="D21" s="22">
        <v>65000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154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155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158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103</v>
      </c>
      <c r="E29" s="19" t="s">
        <v>102</v>
      </c>
      <c r="F29" s="19" t="s">
        <v>159</v>
      </c>
      <c r="G29" s="19" t="s">
        <v>105</v>
      </c>
      <c r="H29" s="19"/>
    </row>
    <row r="30" spans="1:8" x14ac:dyDescent="0.2">
      <c r="A30" s="20">
        <v>1140</v>
      </c>
      <c r="B30" s="18" t="s">
        <v>160</v>
      </c>
      <c r="C30" s="22">
        <f>SUM(C31:C35)</f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8" t="s">
        <v>162</v>
      </c>
      <c r="C32" s="22">
        <v>0</v>
      </c>
    </row>
    <row r="33" spans="1:8" x14ac:dyDescent="0.2">
      <c r="A33" s="20">
        <v>1143</v>
      </c>
      <c r="B33" s="18" t="s">
        <v>163</v>
      </c>
      <c r="C33" s="22">
        <v>0</v>
      </c>
    </row>
    <row r="34" spans="1:8" x14ac:dyDescent="0.2">
      <c r="A34" s="20">
        <v>1144</v>
      </c>
      <c r="B34" s="18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x14ac:dyDescent="0.2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101</v>
      </c>
      <c r="E38" s="19" t="s">
        <v>104</v>
      </c>
      <c r="F38" s="1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f>C40</f>
        <v>0</v>
      </c>
    </row>
    <row r="40" spans="1:8" x14ac:dyDescent="0.2">
      <c r="A40" s="20">
        <v>1151</v>
      </c>
      <c r="B40" s="18" t="s">
        <v>169</v>
      </c>
      <c r="C40" s="22">
        <v>0</v>
      </c>
    </row>
    <row r="42" spans="1:8" x14ac:dyDescent="0.2">
      <c r="A42" s="17" t="s">
        <v>106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0</v>
      </c>
    </row>
    <row r="46" spans="1:8" x14ac:dyDescent="0.2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x14ac:dyDescent="0.2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f>SUM(C53:C59)</f>
        <v>80747869</v>
      </c>
      <c r="D52" s="22">
        <f>SUM(D53:D59)</f>
        <v>0</v>
      </c>
      <c r="E52" s="22">
        <f>SUM(E53:E59)</f>
        <v>2227128.0499999998</v>
      </c>
    </row>
    <row r="53" spans="1:9" x14ac:dyDescent="0.2">
      <c r="A53" s="20">
        <v>1231</v>
      </c>
      <c r="B53" s="18" t="s">
        <v>175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79733279.819999993</v>
      </c>
      <c r="D55" s="22">
        <v>0</v>
      </c>
      <c r="E55" s="22">
        <v>2227128.0499999998</v>
      </c>
    </row>
    <row r="56" spans="1:9" x14ac:dyDescent="0.2">
      <c r="A56" s="20">
        <v>1234</v>
      </c>
      <c r="B56" s="18" t="s">
        <v>178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1014589.18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f>SUM(C61:C68)</f>
        <v>84380980.810000002</v>
      </c>
      <c r="D60" s="22">
        <f t="shared" ref="D60:E60" si="0">SUM(D61:D68)</f>
        <v>0</v>
      </c>
      <c r="E60" s="22">
        <f t="shared" si="0"/>
        <v>33996413.810000002</v>
      </c>
    </row>
    <row r="61" spans="1:9" x14ac:dyDescent="0.2">
      <c r="A61" s="20">
        <v>1241</v>
      </c>
      <c r="B61" s="18" t="s">
        <v>183</v>
      </c>
      <c r="C61" s="22">
        <v>4400030.0199999996</v>
      </c>
      <c r="D61" s="22">
        <v>0</v>
      </c>
      <c r="E61" s="22">
        <v>1653960.98</v>
      </c>
    </row>
    <row r="62" spans="1:9" x14ac:dyDescent="0.2">
      <c r="A62" s="20">
        <v>1242</v>
      </c>
      <c r="B62" s="18" t="s">
        <v>184</v>
      </c>
      <c r="C62" s="22">
        <v>1632489.16</v>
      </c>
      <c r="D62" s="22">
        <v>0</v>
      </c>
      <c r="E62" s="22">
        <v>284804.78999999998</v>
      </c>
    </row>
    <row r="63" spans="1:9" x14ac:dyDescent="0.2">
      <c r="A63" s="20">
        <v>1243</v>
      </c>
      <c r="B63" s="18" t="s">
        <v>185</v>
      </c>
      <c r="C63" s="22">
        <v>35141280.090000004</v>
      </c>
      <c r="D63" s="22">
        <v>0</v>
      </c>
      <c r="E63" s="22">
        <v>5255412.1900000004</v>
      </c>
    </row>
    <row r="64" spans="1:9" x14ac:dyDescent="0.2">
      <c r="A64" s="20">
        <v>1244</v>
      </c>
      <c r="B64" s="18" t="s">
        <v>186</v>
      </c>
      <c r="C64" s="22">
        <v>42228317.009999998</v>
      </c>
      <c r="D64" s="22">
        <v>0</v>
      </c>
      <c r="E64" s="22">
        <v>26749300.27</v>
      </c>
    </row>
    <row r="65" spans="1:9" x14ac:dyDescent="0.2">
      <c r="A65" s="20">
        <v>1245</v>
      </c>
      <c r="B65" s="18" t="s">
        <v>187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188</v>
      </c>
      <c r="C66" s="22">
        <v>978864.53</v>
      </c>
      <c r="D66" s="22">
        <v>0</v>
      </c>
      <c r="E66" s="22">
        <v>52935.58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f>SUM(C73:C77)</f>
        <v>2671.86</v>
      </c>
      <c r="D72" s="22">
        <f>SUM(D73:D77)</f>
        <v>0</v>
      </c>
      <c r="E72" s="22">
        <f>SUM(E73:E77)</f>
        <v>0</v>
      </c>
    </row>
    <row r="73" spans="1:9" x14ac:dyDescent="0.2">
      <c r="A73" s="20">
        <v>1251</v>
      </c>
      <c r="B73" s="18" t="s">
        <v>193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2671.86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0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f>SUM(C79:C84)</f>
        <v>855977.8</v>
      </c>
      <c r="D78" s="22">
        <f>SUM(D79:D84)</f>
        <v>0</v>
      </c>
      <c r="E78" s="22">
        <f>SUM(E79:E84)</f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855977.8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f>SUM(C89:C90)</f>
        <v>0</v>
      </c>
    </row>
    <row r="89" spans="1:8" x14ac:dyDescent="0.2">
      <c r="A89" s="20">
        <v>1161</v>
      </c>
      <c r="B89" s="18" t="s">
        <v>207</v>
      </c>
      <c r="C89" s="22">
        <v>0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x14ac:dyDescent="0.2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f>SUM(C95:C97)</f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x14ac:dyDescent="0.2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f>SUM(C102:C110)</f>
        <v>4363074.0900000008</v>
      </c>
      <c r="D101" s="22">
        <f>SUM(D102:D110)</f>
        <v>4363074.0900000008</v>
      </c>
      <c r="E101" s="22">
        <f>SUM(E102:E110)</f>
        <v>0</v>
      </c>
      <c r="F101" s="22">
        <f>SUM(F102:F110)</f>
        <v>0</v>
      </c>
      <c r="G101" s="22">
        <f>SUM(G102:G110)</f>
        <v>0</v>
      </c>
    </row>
    <row r="102" spans="1:8" x14ac:dyDescent="0.2">
      <c r="A102" s="20">
        <v>2111</v>
      </c>
      <c r="B102" s="18" t="s">
        <v>216</v>
      </c>
      <c r="C102" s="22">
        <v>0</v>
      </c>
      <c r="D102" s="22">
        <f>C102</f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0</v>
      </c>
      <c r="D103" s="22">
        <f t="shared" ref="D103:D110" si="1">C103</f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0</v>
      </c>
      <c r="D104" s="22">
        <f t="shared" si="1"/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f t="shared" si="1"/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f t="shared" si="1"/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221</v>
      </c>
      <c r="C107" s="22">
        <v>0</v>
      </c>
      <c r="D107" s="22">
        <f t="shared" si="1"/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74182.23</v>
      </c>
      <c r="D108" s="22">
        <f t="shared" si="1"/>
        <v>74182.23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0</v>
      </c>
      <c r="D109" s="22">
        <f t="shared" si="1"/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4288891.8600000003</v>
      </c>
      <c r="D110" s="22">
        <f t="shared" si="1"/>
        <v>4288891.8600000003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f>SUM(C112:C114)</f>
        <v>0</v>
      </c>
      <c r="D111" s="22">
        <f t="shared" ref="D111:G111" si="2">SUM(D112:D114)</f>
        <v>0</v>
      </c>
      <c r="E111" s="22">
        <f t="shared" si="2"/>
        <v>0</v>
      </c>
      <c r="F111" s="22">
        <f t="shared" si="2"/>
        <v>0</v>
      </c>
      <c r="G111" s="22">
        <f t="shared" si="2"/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f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227</v>
      </c>
      <c r="C113" s="22">
        <v>0</v>
      </c>
      <c r="D113" s="22">
        <f t="shared" ref="D113:D114" si="3">C113</f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f t="shared" si="3"/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x14ac:dyDescent="0.2">
      <c r="A118" s="20">
        <v>2160</v>
      </c>
      <c r="B118" s="18" t="s">
        <v>229</v>
      </c>
      <c r="C118" s="22">
        <f>SUM(C119:C124)</f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x14ac:dyDescent="0.2">
      <c r="A122" s="20">
        <v>2164</v>
      </c>
      <c r="B122" s="18" t="s">
        <v>233</v>
      </c>
      <c r="C122" s="22">
        <v>0</v>
      </c>
    </row>
    <row r="123" spans="1:8" x14ac:dyDescent="0.2">
      <c r="A123" s="20">
        <v>2165</v>
      </c>
      <c r="B123" s="18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x14ac:dyDescent="0.2">
      <c r="A125" s="20">
        <v>2250</v>
      </c>
      <c r="B125" s="18" t="s">
        <v>236</v>
      </c>
      <c r="C125" s="22">
        <f>SUM(C126:C131)</f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x14ac:dyDescent="0.2">
      <c r="A129" s="20">
        <v>2254</v>
      </c>
      <c r="B129" s="18" t="s">
        <v>240</v>
      </c>
      <c r="C129" s="22">
        <v>0</v>
      </c>
    </row>
    <row r="130" spans="1:8" x14ac:dyDescent="0.2">
      <c r="A130" s="20">
        <v>2255</v>
      </c>
      <c r="B130" s="18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x14ac:dyDescent="0.2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f>SUM(C138:C140)</f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showGridLines="0" topLeftCell="A56" zoomScaleNormal="100" workbookViewId="0">
      <selection activeCell="A56" sqref="A1:XFD1048576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533</v>
      </c>
      <c r="B1" s="106"/>
      <c r="C1" s="106"/>
      <c r="D1" s="12" t="s">
        <v>134</v>
      </c>
      <c r="E1" s="23">
        <v>2019</v>
      </c>
    </row>
    <row r="2" spans="1:5" s="14" customFormat="1" ht="18.95" customHeight="1" x14ac:dyDescent="0.25">
      <c r="A2" s="106" t="s">
        <v>249</v>
      </c>
      <c r="B2" s="106"/>
      <c r="C2" s="106"/>
      <c r="D2" s="12" t="s">
        <v>136</v>
      </c>
      <c r="E2" s="23" t="str">
        <f>'Notas a los Edos Financieros'!F2</f>
        <v>Trimestral</v>
      </c>
    </row>
    <row r="3" spans="1:5" s="14" customFormat="1" ht="18.95" customHeight="1" x14ac:dyDescent="0.25">
      <c r="A3" s="106" t="s">
        <v>534</v>
      </c>
      <c r="B3" s="106"/>
      <c r="C3" s="106"/>
      <c r="D3" s="12" t="s">
        <v>138</v>
      </c>
      <c r="E3" s="23">
        <f>'Notas a los Edos Financieros'!F3</f>
        <v>2</v>
      </c>
    </row>
    <row r="4" spans="1:5" x14ac:dyDescent="0.2">
      <c r="A4" s="16" t="s">
        <v>139</v>
      </c>
      <c r="B4" s="17"/>
      <c r="C4" s="17"/>
      <c r="D4" s="17"/>
      <c r="E4" s="17"/>
    </row>
    <row r="6" spans="1:5" x14ac:dyDescent="0.2">
      <c r="A6" s="104" t="s">
        <v>525</v>
      </c>
      <c r="B6" s="45"/>
      <c r="C6" s="45"/>
      <c r="D6" s="45"/>
      <c r="E6" s="45"/>
    </row>
    <row r="7" spans="1:5" x14ac:dyDescent="0.2">
      <c r="A7" s="46" t="s">
        <v>96</v>
      </c>
      <c r="B7" s="46" t="s">
        <v>93</v>
      </c>
      <c r="C7" s="46" t="s">
        <v>94</v>
      </c>
      <c r="D7" s="46" t="s">
        <v>250</v>
      </c>
      <c r="E7" s="46"/>
    </row>
    <row r="8" spans="1:5" x14ac:dyDescent="0.2">
      <c r="A8" s="48">
        <v>4100</v>
      </c>
      <c r="B8" s="49" t="s">
        <v>251</v>
      </c>
      <c r="C8" s="53">
        <f>SUM(C9+C19+C25+C28+C34+C37+C46)</f>
        <v>4008400.3</v>
      </c>
      <c r="D8" s="100"/>
      <c r="E8" s="47"/>
    </row>
    <row r="9" spans="1:5" x14ac:dyDescent="0.2">
      <c r="A9" s="48">
        <v>4110</v>
      </c>
      <c r="B9" s="49" t="s">
        <v>252</v>
      </c>
      <c r="C9" s="53">
        <f>SUM(C10:C18)</f>
        <v>0</v>
      </c>
      <c r="D9" s="100"/>
      <c r="E9" s="47"/>
    </row>
    <row r="10" spans="1:5" x14ac:dyDescent="0.2">
      <c r="A10" s="48">
        <v>4111</v>
      </c>
      <c r="B10" s="49" t="s">
        <v>253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254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255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256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257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258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259</v>
      </c>
      <c r="C16" s="53">
        <v>0</v>
      </c>
      <c r="D16" s="100"/>
      <c r="E16" s="47"/>
    </row>
    <row r="17" spans="1:5" ht="22.5" x14ac:dyDescent="0.2">
      <c r="A17" s="48">
        <v>4118</v>
      </c>
      <c r="B17" s="50" t="s">
        <v>448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260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261</v>
      </c>
      <c r="C19" s="53">
        <f>SUM(C20:C24)</f>
        <v>0</v>
      </c>
      <c r="D19" s="100"/>
      <c r="E19" s="47"/>
    </row>
    <row r="20" spans="1:5" x14ac:dyDescent="0.2">
      <c r="A20" s="48">
        <v>4121</v>
      </c>
      <c r="B20" s="49" t="s">
        <v>262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449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263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264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265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266</v>
      </c>
      <c r="C25" s="53">
        <f>SUM(C26:C27)</f>
        <v>0</v>
      </c>
      <c r="D25" s="100"/>
      <c r="E25" s="47"/>
    </row>
    <row r="26" spans="1:5" x14ac:dyDescent="0.2">
      <c r="A26" s="48">
        <v>4131</v>
      </c>
      <c r="B26" s="49" t="s">
        <v>267</v>
      </c>
      <c r="C26" s="53">
        <v>0</v>
      </c>
      <c r="D26" s="100"/>
      <c r="E26" s="47"/>
    </row>
    <row r="27" spans="1:5" ht="22.5" x14ac:dyDescent="0.2">
      <c r="A27" s="48">
        <v>4132</v>
      </c>
      <c r="B27" s="50" t="s">
        <v>450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268</v>
      </c>
      <c r="C28" s="53">
        <f>SUM(C29:C33)</f>
        <v>0</v>
      </c>
      <c r="D28" s="100"/>
      <c r="E28" s="47"/>
    </row>
    <row r="29" spans="1:5" x14ac:dyDescent="0.2">
      <c r="A29" s="48">
        <v>4141</v>
      </c>
      <c r="B29" s="49" t="s">
        <v>269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270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271</v>
      </c>
      <c r="C31" s="53">
        <v>0</v>
      </c>
      <c r="D31" s="100"/>
      <c r="E31" s="47"/>
    </row>
    <row r="32" spans="1:5" ht="22.5" x14ac:dyDescent="0.2">
      <c r="A32" s="48">
        <v>4145</v>
      </c>
      <c r="B32" s="50" t="s">
        <v>451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272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452</v>
      </c>
      <c r="C34" s="53">
        <f>SUM(C35:C36)</f>
        <v>0</v>
      </c>
      <c r="D34" s="100"/>
      <c r="E34" s="47"/>
    </row>
    <row r="35" spans="1:5" x14ac:dyDescent="0.2">
      <c r="A35" s="48">
        <v>4151</v>
      </c>
      <c r="B35" s="49" t="s">
        <v>452</v>
      </c>
      <c r="C35" s="53">
        <v>0</v>
      </c>
      <c r="D35" s="100"/>
      <c r="E35" s="47"/>
    </row>
    <row r="36" spans="1:5" ht="22.5" x14ac:dyDescent="0.2">
      <c r="A36" s="48">
        <v>4154</v>
      </c>
      <c r="B36" s="50" t="s">
        <v>453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454</v>
      </c>
      <c r="C37" s="53">
        <f>SUM(C38:C45)</f>
        <v>0</v>
      </c>
      <c r="D37" s="100"/>
      <c r="E37" s="47"/>
    </row>
    <row r="38" spans="1:5" x14ac:dyDescent="0.2">
      <c r="A38" s="48">
        <v>4161</v>
      </c>
      <c r="B38" s="49" t="s">
        <v>273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274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275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276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277</v>
      </c>
      <c r="C42" s="53">
        <v>0</v>
      </c>
      <c r="D42" s="100"/>
      <c r="E42" s="47"/>
    </row>
    <row r="43" spans="1:5" ht="22.5" x14ac:dyDescent="0.2">
      <c r="A43" s="48">
        <v>4166</v>
      </c>
      <c r="B43" s="50" t="s">
        <v>455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278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279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456</v>
      </c>
      <c r="C46" s="53">
        <f>SUM(C47:C54)</f>
        <v>4008400.3</v>
      </c>
      <c r="D46" s="100"/>
      <c r="E46" s="47"/>
    </row>
    <row r="47" spans="1:5" x14ac:dyDescent="0.2">
      <c r="A47" s="48">
        <v>4171</v>
      </c>
      <c r="B47" s="51" t="s">
        <v>457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458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459</v>
      </c>
      <c r="C49" s="53">
        <v>0</v>
      </c>
      <c r="D49" s="100"/>
      <c r="E49" s="47"/>
    </row>
    <row r="50" spans="1:5" ht="22.5" x14ac:dyDescent="0.2">
      <c r="A50" s="48">
        <v>4174</v>
      </c>
      <c r="B50" s="50" t="s">
        <v>460</v>
      </c>
      <c r="C50" s="53">
        <v>4008400.3</v>
      </c>
      <c r="D50" s="100"/>
      <c r="E50" s="47"/>
    </row>
    <row r="51" spans="1:5" ht="22.5" x14ac:dyDescent="0.2">
      <c r="A51" s="48">
        <v>4175</v>
      </c>
      <c r="B51" s="50" t="s">
        <v>461</v>
      </c>
      <c r="C51" s="53">
        <v>0</v>
      </c>
      <c r="D51" s="100"/>
      <c r="E51" s="47"/>
    </row>
    <row r="52" spans="1:5" ht="22.5" x14ac:dyDescent="0.2">
      <c r="A52" s="48">
        <v>4176</v>
      </c>
      <c r="B52" s="50" t="s">
        <v>462</v>
      </c>
      <c r="C52" s="53">
        <v>0</v>
      </c>
      <c r="D52" s="100"/>
      <c r="E52" s="47"/>
    </row>
    <row r="53" spans="1:5" ht="22.5" x14ac:dyDescent="0.2">
      <c r="A53" s="48">
        <v>4177</v>
      </c>
      <c r="B53" s="50" t="s">
        <v>463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464</v>
      </c>
      <c r="C54" s="53">
        <v>0</v>
      </c>
      <c r="D54" s="100"/>
      <c r="E54" s="47"/>
    </row>
    <row r="55" spans="1:5" x14ac:dyDescent="0.2">
      <c r="A55" s="48"/>
      <c r="B55" s="50"/>
      <c r="C55" s="53">
        <v>0</v>
      </c>
      <c r="D55" s="100"/>
      <c r="E55" s="47"/>
    </row>
    <row r="56" spans="1:5" x14ac:dyDescent="0.2">
      <c r="A56" s="45" t="s">
        <v>524</v>
      </c>
      <c r="B56" s="45"/>
      <c r="C56" s="45"/>
      <c r="D56" s="45"/>
      <c r="E56" s="45"/>
    </row>
    <row r="57" spans="1:5" x14ac:dyDescent="0.2">
      <c r="A57" s="46" t="s">
        <v>96</v>
      </c>
      <c r="B57" s="46" t="s">
        <v>93</v>
      </c>
      <c r="C57" s="46" t="s">
        <v>94</v>
      </c>
      <c r="D57" s="46" t="s">
        <v>250</v>
      </c>
      <c r="E57" s="46"/>
    </row>
    <row r="58" spans="1:5" ht="33.75" x14ac:dyDescent="0.2">
      <c r="A58" s="48">
        <v>4200</v>
      </c>
      <c r="B58" s="50" t="s">
        <v>465</v>
      </c>
      <c r="C58" s="53">
        <f>+C59+C65</f>
        <v>0</v>
      </c>
      <c r="D58" s="100"/>
      <c r="E58" s="47"/>
    </row>
    <row r="59" spans="1:5" ht="22.5" x14ac:dyDescent="0.2">
      <c r="A59" s="48">
        <v>4210</v>
      </c>
      <c r="B59" s="50" t="s">
        <v>466</v>
      </c>
      <c r="C59" s="53">
        <f>SUM(C60:C64)</f>
        <v>0</v>
      </c>
      <c r="D59" s="100"/>
      <c r="E59" s="47"/>
    </row>
    <row r="60" spans="1:5" x14ac:dyDescent="0.2">
      <c r="A60" s="48">
        <v>4211</v>
      </c>
      <c r="B60" s="49" t="s">
        <v>280</v>
      </c>
      <c r="C60" s="53">
        <f>SUM(C61:C64)</f>
        <v>0</v>
      </c>
      <c r="D60" s="100"/>
      <c r="E60" s="47"/>
    </row>
    <row r="61" spans="1:5" x14ac:dyDescent="0.2">
      <c r="A61" s="48">
        <v>4212</v>
      </c>
      <c r="B61" s="49" t="s">
        <v>281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282</v>
      </c>
      <c r="C62" s="53">
        <v>0</v>
      </c>
      <c r="D62" s="100"/>
      <c r="E62" s="47"/>
    </row>
    <row r="63" spans="1:5" x14ac:dyDescent="0.2">
      <c r="A63" s="48">
        <v>4214</v>
      </c>
      <c r="B63" s="49" t="s">
        <v>467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468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283</v>
      </c>
      <c r="C65" s="53">
        <v>0</v>
      </c>
      <c r="D65" s="100"/>
      <c r="E65" s="47"/>
    </row>
    <row r="66" spans="1:5" x14ac:dyDescent="0.2">
      <c r="A66" s="48">
        <v>4221</v>
      </c>
      <c r="B66" s="49" t="s">
        <v>284</v>
      </c>
      <c r="C66" s="53">
        <v>0</v>
      </c>
      <c r="D66" s="100"/>
      <c r="E66" s="47"/>
    </row>
    <row r="67" spans="1:5" x14ac:dyDescent="0.2">
      <c r="A67" s="48">
        <v>4223</v>
      </c>
      <c r="B67" s="49" t="s">
        <v>285</v>
      </c>
      <c r="C67" s="53">
        <v>35343024.210000001</v>
      </c>
      <c r="D67" s="100"/>
      <c r="E67" s="47"/>
    </row>
    <row r="68" spans="1:5" x14ac:dyDescent="0.2">
      <c r="A68" s="48">
        <v>4225</v>
      </c>
      <c r="B68" s="49" t="s">
        <v>287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469</v>
      </c>
      <c r="C69" s="53">
        <v>0</v>
      </c>
      <c r="D69" s="100"/>
      <c r="E69" s="47"/>
    </row>
    <row r="70" spans="1:5" x14ac:dyDescent="0.2">
      <c r="A70" s="47"/>
      <c r="B70" s="47"/>
      <c r="C70" s="47">
        <v>0</v>
      </c>
      <c r="D70" s="47"/>
      <c r="E70" s="47"/>
    </row>
    <row r="71" spans="1:5" x14ac:dyDescent="0.2">
      <c r="A71" s="104" t="s">
        <v>526</v>
      </c>
      <c r="B71" s="45"/>
      <c r="C71" s="45"/>
      <c r="D71" s="45"/>
      <c r="E71" s="45"/>
    </row>
    <row r="72" spans="1:5" x14ac:dyDescent="0.2">
      <c r="A72" s="46" t="s">
        <v>96</v>
      </c>
      <c r="B72" s="46" t="s">
        <v>93</v>
      </c>
      <c r="C72" s="46" t="s">
        <v>94</v>
      </c>
      <c r="D72" s="46" t="s">
        <v>97</v>
      </c>
      <c r="E72" s="46" t="s">
        <v>150</v>
      </c>
    </row>
    <row r="73" spans="1:5" x14ac:dyDescent="0.2">
      <c r="A73" s="52">
        <v>4300</v>
      </c>
      <c r="B73" s="49" t="s">
        <v>288</v>
      </c>
      <c r="C73" s="53">
        <f>C74+C77+C83+C85+C87</f>
        <v>7084.52</v>
      </c>
      <c r="D73" s="54"/>
      <c r="E73" s="54"/>
    </row>
    <row r="74" spans="1:5" x14ac:dyDescent="0.2">
      <c r="A74" s="52">
        <v>4310</v>
      </c>
      <c r="B74" s="49" t="s">
        <v>289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470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290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291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292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293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294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295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296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297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297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298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49" t="s">
        <v>298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299</v>
      </c>
      <c r="C87" s="53">
        <f>SUM(C88:C94)</f>
        <v>7084.52</v>
      </c>
      <c r="D87" s="54"/>
      <c r="E87" s="54"/>
    </row>
    <row r="88" spans="1:5" x14ac:dyDescent="0.2">
      <c r="A88" s="52">
        <v>4392</v>
      </c>
      <c r="B88" s="49" t="s">
        <v>300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471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301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302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303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472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299</v>
      </c>
      <c r="C94" s="53">
        <v>7084.52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527</v>
      </c>
      <c r="B97" s="45"/>
      <c r="C97" s="45"/>
      <c r="D97" s="45"/>
      <c r="E97" s="45"/>
    </row>
    <row r="98" spans="1:5" x14ac:dyDescent="0.2">
      <c r="A98" s="46" t="s">
        <v>96</v>
      </c>
      <c r="B98" s="46" t="s">
        <v>93</v>
      </c>
      <c r="C98" s="46" t="s">
        <v>94</v>
      </c>
      <c r="D98" s="46" t="s">
        <v>304</v>
      </c>
      <c r="E98" s="46" t="s">
        <v>150</v>
      </c>
    </row>
    <row r="99" spans="1:5" x14ac:dyDescent="0.2">
      <c r="A99" s="52">
        <v>5000</v>
      </c>
      <c r="B99" s="49" t="s">
        <v>305</v>
      </c>
      <c r="C99" s="53">
        <f>C100+C128+C161+C171+C186+C219</f>
        <v>25620944.029999997</v>
      </c>
      <c r="D99" s="55">
        <v>1</v>
      </c>
      <c r="E99" s="54"/>
    </row>
    <row r="100" spans="1:5" x14ac:dyDescent="0.2">
      <c r="A100" s="52">
        <v>5100</v>
      </c>
      <c r="B100" s="49" t="s">
        <v>306</v>
      </c>
      <c r="C100" s="53">
        <f>C101+C108+C118</f>
        <v>25516490.189999998</v>
      </c>
      <c r="D100" s="55">
        <f>C100/$C$99</f>
        <v>0.9959231072876279</v>
      </c>
      <c r="E100" s="54"/>
    </row>
    <row r="101" spans="1:5" x14ac:dyDescent="0.2">
      <c r="A101" s="52">
        <v>5110</v>
      </c>
      <c r="B101" s="49" t="s">
        <v>307</v>
      </c>
      <c r="C101" s="53">
        <f>SUM(C102:C107)</f>
        <v>19494176.809999999</v>
      </c>
      <c r="D101" s="55">
        <f t="shared" ref="D101:D164" si="0">C101/$C$99</f>
        <v>0.76086879496610027</v>
      </c>
      <c r="E101" s="54"/>
    </row>
    <row r="102" spans="1:5" x14ac:dyDescent="0.2">
      <c r="A102" s="52">
        <v>5111</v>
      </c>
      <c r="B102" s="49" t="s">
        <v>308</v>
      </c>
      <c r="C102" s="53">
        <v>5025281.71</v>
      </c>
      <c r="D102" s="55">
        <f t="shared" si="0"/>
        <v>0.196139599856891</v>
      </c>
      <c r="E102" s="54"/>
    </row>
    <row r="103" spans="1:5" x14ac:dyDescent="0.2">
      <c r="A103" s="52">
        <v>5112</v>
      </c>
      <c r="B103" s="49" t="s">
        <v>309</v>
      </c>
      <c r="C103" s="53">
        <v>1977177.74</v>
      </c>
      <c r="D103" s="55">
        <f t="shared" si="0"/>
        <v>7.71703703690578E-2</v>
      </c>
      <c r="E103" s="54"/>
    </row>
    <row r="104" spans="1:5" x14ac:dyDescent="0.2">
      <c r="A104" s="52">
        <v>5113</v>
      </c>
      <c r="B104" s="49" t="s">
        <v>310</v>
      </c>
      <c r="C104" s="53">
        <v>3715000.61</v>
      </c>
      <c r="D104" s="55">
        <f t="shared" si="0"/>
        <v>0.14499858419151312</v>
      </c>
      <c r="E104" s="54"/>
    </row>
    <row r="105" spans="1:5" x14ac:dyDescent="0.2">
      <c r="A105" s="52">
        <v>5114</v>
      </c>
      <c r="B105" s="49" t="s">
        <v>311</v>
      </c>
      <c r="C105" s="53">
        <v>1651217.81</v>
      </c>
      <c r="D105" s="55">
        <f t="shared" si="0"/>
        <v>6.4447969132853222E-2</v>
      </c>
      <c r="E105" s="54"/>
    </row>
    <row r="106" spans="1:5" x14ac:dyDescent="0.2">
      <c r="A106" s="52">
        <v>5115</v>
      </c>
      <c r="B106" s="49" t="s">
        <v>312</v>
      </c>
      <c r="C106" s="53">
        <v>7052752.2400000002</v>
      </c>
      <c r="D106" s="55">
        <f t="shared" si="0"/>
        <v>0.27527292638951217</v>
      </c>
      <c r="E106" s="54"/>
    </row>
    <row r="107" spans="1:5" x14ac:dyDescent="0.2">
      <c r="A107" s="52">
        <v>5116</v>
      </c>
      <c r="B107" s="49" t="s">
        <v>313</v>
      </c>
      <c r="C107" s="53">
        <v>72746.7</v>
      </c>
      <c r="D107" s="55">
        <f t="shared" si="0"/>
        <v>2.8393450262730229E-3</v>
      </c>
      <c r="E107" s="54"/>
    </row>
    <row r="108" spans="1:5" x14ac:dyDescent="0.2">
      <c r="A108" s="52">
        <v>5120</v>
      </c>
      <c r="B108" s="49" t="s">
        <v>314</v>
      </c>
      <c r="C108" s="53">
        <f>SUM(C109:C117)</f>
        <v>3048657.7000000007</v>
      </c>
      <c r="D108" s="55">
        <f t="shared" si="0"/>
        <v>0.11899084188429106</v>
      </c>
      <c r="E108" s="54"/>
    </row>
    <row r="109" spans="1:5" x14ac:dyDescent="0.2">
      <c r="A109" s="52">
        <v>5121</v>
      </c>
      <c r="B109" s="49" t="s">
        <v>315</v>
      </c>
      <c r="C109" s="53">
        <v>344176.27</v>
      </c>
      <c r="D109" s="55">
        <f t="shared" si="0"/>
        <v>1.3433395334574643E-2</v>
      </c>
      <c r="E109" s="54"/>
    </row>
    <row r="110" spans="1:5" x14ac:dyDescent="0.2">
      <c r="A110" s="52">
        <v>5122</v>
      </c>
      <c r="B110" s="49" t="s">
        <v>316</v>
      </c>
      <c r="C110" s="53">
        <v>267336.3</v>
      </c>
      <c r="D110" s="55">
        <f t="shared" si="0"/>
        <v>1.0434287654934626E-2</v>
      </c>
      <c r="E110" s="54"/>
    </row>
    <row r="111" spans="1:5" x14ac:dyDescent="0.2">
      <c r="A111" s="52">
        <v>5123</v>
      </c>
      <c r="B111" s="49" t="s">
        <v>317</v>
      </c>
      <c r="C111" s="53">
        <v>334401.53999999998</v>
      </c>
      <c r="D111" s="55">
        <f t="shared" si="0"/>
        <v>1.305188206993636E-2</v>
      </c>
      <c r="E111" s="54"/>
    </row>
    <row r="112" spans="1:5" x14ac:dyDescent="0.2">
      <c r="A112" s="52">
        <v>5124</v>
      </c>
      <c r="B112" s="49" t="s">
        <v>318</v>
      </c>
      <c r="C112" s="53">
        <v>83583.44</v>
      </c>
      <c r="D112" s="55">
        <f t="shared" si="0"/>
        <v>3.2623091445081313E-3</v>
      </c>
      <c r="E112" s="54"/>
    </row>
    <row r="113" spans="1:5" x14ac:dyDescent="0.2">
      <c r="A113" s="52">
        <v>5125</v>
      </c>
      <c r="B113" s="49" t="s">
        <v>319</v>
      </c>
      <c r="C113" s="53">
        <v>1595116.98</v>
      </c>
      <c r="D113" s="55">
        <f t="shared" si="0"/>
        <v>6.2258321868712191E-2</v>
      </c>
      <c r="E113" s="54"/>
    </row>
    <row r="114" spans="1:5" x14ac:dyDescent="0.2">
      <c r="A114" s="52">
        <v>5126</v>
      </c>
      <c r="B114" s="49" t="s">
        <v>320</v>
      </c>
      <c r="C114" s="53">
        <v>257063.27</v>
      </c>
      <c r="D114" s="55">
        <f t="shared" si="0"/>
        <v>1.0033325458226685E-2</v>
      </c>
      <c r="E114" s="54"/>
    </row>
    <row r="115" spans="1:5" x14ac:dyDescent="0.2">
      <c r="A115" s="52">
        <v>5127</v>
      </c>
      <c r="B115" s="49" t="s">
        <v>321</v>
      </c>
      <c r="C115" s="53">
        <v>46022.74</v>
      </c>
      <c r="D115" s="55">
        <f t="shared" si="0"/>
        <v>1.7962936863728048E-3</v>
      </c>
      <c r="E115" s="54"/>
    </row>
    <row r="116" spans="1:5" x14ac:dyDescent="0.2">
      <c r="A116" s="52">
        <v>5128</v>
      </c>
      <c r="B116" s="49" t="s">
        <v>322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323</v>
      </c>
      <c r="C117" s="53">
        <v>120957.16</v>
      </c>
      <c r="D117" s="55">
        <f t="shared" si="0"/>
        <v>4.7210266670255872E-3</v>
      </c>
      <c r="E117" s="54"/>
    </row>
    <row r="118" spans="1:5" x14ac:dyDescent="0.2">
      <c r="A118" s="52">
        <v>5130</v>
      </c>
      <c r="B118" s="49" t="s">
        <v>324</v>
      </c>
      <c r="C118" s="53">
        <f>SUM(C119:C127)</f>
        <v>2973655.6799999997</v>
      </c>
      <c r="D118" s="55">
        <f t="shared" si="0"/>
        <v>0.11606347043723665</v>
      </c>
      <c r="E118" s="54"/>
    </row>
    <row r="119" spans="1:5" x14ac:dyDescent="0.2">
      <c r="A119" s="52">
        <v>5131</v>
      </c>
      <c r="B119" s="49" t="s">
        <v>325</v>
      </c>
      <c r="C119" s="53">
        <v>708179.41</v>
      </c>
      <c r="D119" s="55">
        <f t="shared" si="0"/>
        <v>2.7640644668314358E-2</v>
      </c>
      <c r="E119" s="54"/>
    </row>
    <row r="120" spans="1:5" x14ac:dyDescent="0.2">
      <c r="A120" s="52">
        <v>5132</v>
      </c>
      <c r="B120" s="49" t="s">
        <v>326</v>
      </c>
      <c r="C120" s="53">
        <v>12307.68</v>
      </c>
      <c r="D120" s="55">
        <f t="shared" si="0"/>
        <v>4.803757420331089E-4</v>
      </c>
      <c r="E120" s="54"/>
    </row>
    <row r="121" spans="1:5" x14ac:dyDescent="0.2">
      <c r="A121" s="52">
        <v>5133</v>
      </c>
      <c r="B121" s="49" t="s">
        <v>327</v>
      </c>
      <c r="C121" s="53">
        <v>760625.88</v>
      </c>
      <c r="D121" s="55">
        <f t="shared" si="0"/>
        <v>2.9687660185720333E-2</v>
      </c>
      <c r="E121" s="54"/>
    </row>
    <row r="122" spans="1:5" x14ac:dyDescent="0.2">
      <c r="A122" s="52">
        <v>5134</v>
      </c>
      <c r="B122" s="49" t="s">
        <v>328</v>
      </c>
      <c r="C122" s="53">
        <v>34717.06</v>
      </c>
      <c r="D122" s="55">
        <f t="shared" si="0"/>
        <v>1.3550265735465955E-3</v>
      </c>
      <c r="E122" s="54"/>
    </row>
    <row r="123" spans="1:5" x14ac:dyDescent="0.2">
      <c r="A123" s="52">
        <v>5135</v>
      </c>
      <c r="B123" s="49" t="s">
        <v>329</v>
      </c>
      <c r="C123" s="53">
        <v>912690.3</v>
      </c>
      <c r="D123" s="55">
        <f t="shared" si="0"/>
        <v>3.5622820881670694E-2</v>
      </c>
      <c r="E123" s="54"/>
    </row>
    <row r="124" spans="1:5" x14ac:dyDescent="0.2">
      <c r="A124" s="52">
        <v>5136</v>
      </c>
      <c r="B124" s="49" t="s">
        <v>330</v>
      </c>
      <c r="C124" s="53">
        <v>0</v>
      </c>
      <c r="D124" s="55">
        <f t="shared" si="0"/>
        <v>0</v>
      </c>
      <c r="E124" s="54"/>
    </row>
    <row r="125" spans="1:5" x14ac:dyDescent="0.2">
      <c r="A125" s="52">
        <v>5137</v>
      </c>
      <c r="B125" s="49" t="s">
        <v>331</v>
      </c>
      <c r="C125" s="53">
        <v>21338.57</v>
      </c>
      <c r="D125" s="55">
        <f t="shared" si="0"/>
        <v>8.3285650891763816E-4</v>
      </c>
      <c r="E125" s="54"/>
    </row>
    <row r="126" spans="1:5" x14ac:dyDescent="0.2">
      <c r="A126" s="52">
        <v>5138</v>
      </c>
      <c r="B126" s="49" t="s">
        <v>332</v>
      </c>
      <c r="C126" s="53">
        <v>140942.32</v>
      </c>
      <c r="D126" s="55">
        <f t="shared" si="0"/>
        <v>5.5010588148105806E-3</v>
      </c>
      <c r="E126" s="54"/>
    </row>
    <row r="127" spans="1:5" x14ac:dyDescent="0.2">
      <c r="A127" s="52">
        <v>5139</v>
      </c>
      <c r="B127" s="49" t="s">
        <v>333</v>
      </c>
      <c r="C127" s="53">
        <v>382854.46</v>
      </c>
      <c r="D127" s="55">
        <f t="shared" si="0"/>
        <v>1.4943027062223361E-2</v>
      </c>
      <c r="E127" s="54"/>
    </row>
    <row r="128" spans="1:5" x14ac:dyDescent="0.2">
      <c r="A128" s="52">
        <v>5200</v>
      </c>
      <c r="B128" s="49" t="s">
        <v>334</v>
      </c>
      <c r="C128" s="53">
        <f>C129+C132+C135+C138+C143+C147+C150+C152+C158</f>
        <v>104453.84</v>
      </c>
      <c r="D128" s="55">
        <f t="shared" si="0"/>
        <v>4.0768927123720818E-3</v>
      </c>
      <c r="E128" s="54"/>
    </row>
    <row r="129" spans="1:5" x14ac:dyDescent="0.2">
      <c r="A129" s="52">
        <v>5210</v>
      </c>
      <c r="B129" s="49" t="s">
        <v>335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336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337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338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339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340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285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341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342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286</v>
      </c>
      <c r="C138" s="53">
        <f>SUM(C139:C142)</f>
        <v>12527.54</v>
      </c>
      <c r="D138" s="55">
        <f t="shared" si="0"/>
        <v>4.8895700272914584E-4</v>
      </c>
      <c r="E138" s="54"/>
    </row>
    <row r="139" spans="1:5" x14ac:dyDescent="0.2">
      <c r="A139" s="52">
        <v>5241</v>
      </c>
      <c r="B139" s="49" t="s">
        <v>343</v>
      </c>
      <c r="C139" s="53">
        <v>12527.54</v>
      </c>
      <c r="D139" s="55">
        <f t="shared" si="0"/>
        <v>4.8895700272914584E-4</v>
      </c>
      <c r="E139" s="54"/>
    </row>
    <row r="140" spans="1:5" x14ac:dyDescent="0.2">
      <c r="A140" s="52">
        <v>5242</v>
      </c>
      <c r="B140" s="49" t="s">
        <v>344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345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346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287</v>
      </c>
      <c r="C143" s="53">
        <f>SUM(C144:C146)</f>
        <v>91926.3</v>
      </c>
      <c r="D143" s="55">
        <f t="shared" si="0"/>
        <v>3.5879357096429369E-3</v>
      </c>
      <c r="E143" s="54"/>
    </row>
    <row r="144" spans="1:5" x14ac:dyDescent="0.2">
      <c r="A144" s="52">
        <v>5251</v>
      </c>
      <c r="B144" s="49" t="s">
        <v>347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348</v>
      </c>
      <c r="C145" s="53">
        <v>91926.3</v>
      </c>
      <c r="D145" s="55">
        <f t="shared" si="0"/>
        <v>3.5879357096429369E-3</v>
      </c>
      <c r="E145" s="54"/>
    </row>
    <row r="146" spans="1:5" x14ac:dyDescent="0.2">
      <c r="A146" s="52">
        <v>5259</v>
      </c>
      <c r="B146" s="49" t="s">
        <v>349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350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351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352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353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354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355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356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357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358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359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360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361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362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363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364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280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365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366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281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367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368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282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369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370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371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372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373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374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375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376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377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378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379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380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381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381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382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383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384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385</v>
      </c>
      <c r="C186" s="53">
        <f>C187+C196+C199+C205+C207</f>
        <v>0</v>
      </c>
      <c r="D186" s="55">
        <f t="shared" si="1"/>
        <v>0</v>
      </c>
      <c r="E186" s="54"/>
    </row>
    <row r="187" spans="1:5" x14ac:dyDescent="0.2">
      <c r="A187" s="52">
        <v>5510</v>
      </c>
      <c r="B187" s="49" t="s">
        <v>386</v>
      </c>
      <c r="C187" s="53">
        <f>SUM(C188:C195)</f>
        <v>0</v>
      </c>
      <c r="D187" s="55">
        <f t="shared" si="1"/>
        <v>0</v>
      </c>
      <c r="E187" s="54"/>
    </row>
    <row r="188" spans="1:5" x14ac:dyDescent="0.2">
      <c r="A188" s="52">
        <v>5511</v>
      </c>
      <c r="B188" s="49" t="s">
        <v>387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388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389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390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391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5516</v>
      </c>
      <c r="B193" s="49" t="s">
        <v>392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393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47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46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394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395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396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397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398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399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400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401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402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402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403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403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404</v>
      </c>
      <c r="C209" s="53">
        <f>SUM(C210:C218)</f>
        <v>0.83</v>
      </c>
      <c r="D209" s="55">
        <f t="shared" si="1"/>
        <v>3.2395371498729276E-8</v>
      </c>
      <c r="E209" s="54"/>
    </row>
    <row r="210" spans="1:5" x14ac:dyDescent="0.2">
      <c r="A210" s="52">
        <v>5591</v>
      </c>
      <c r="B210" s="49" t="s">
        <v>405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406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407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473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409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302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410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474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411</v>
      </c>
      <c r="C218" s="53">
        <v>0.83</v>
      </c>
      <c r="D218" s="55">
        <f t="shared" si="1"/>
        <v>3.2395371498729276E-8</v>
      </c>
      <c r="E218" s="54"/>
    </row>
    <row r="219" spans="1:5" x14ac:dyDescent="0.2">
      <c r="A219" s="52">
        <v>5600</v>
      </c>
      <c r="B219" s="49" t="s">
        <v>45</v>
      </c>
      <c r="C219" s="53">
        <f>C220+C221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412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413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>
      <selection sqref="A1:XFD1048576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533</v>
      </c>
      <c r="B1" s="110"/>
      <c r="C1" s="110"/>
      <c r="D1" s="25" t="s">
        <v>134</v>
      </c>
      <c r="E1" s="26">
        <v>2019</v>
      </c>
    </row>
    <row r="2" spans="1:5" ht="18.95" customHeight="1" x14ac:dyDescent="0.2">
      <c r="A2" s="110" t="s">
        <v>414</v>
      </c>
      <c r="B2" s="110"/>
      <c r="C2" s="110"/>
      <c r="D2" s="25" t="s">
        <v>136</v>
      </c>
      <c r="E2" s="26" t="str">
        <f>ESF!H2</f>
        <v>Trimestral</v>
      </c>
    </row>
    <row r="3" spans="1:5" ht="18.95" customHeight="1" x14ac:dyDescent="0.2">
      <c r="A3" s="110" t="s">
        <v>534</v>
      </c>
      <c r="B3" s="110"/>
      <c r="C3" s="110"/>
      <c r="D3" s="25" t="s">
        <v>138</v>
      </c>
      <c r="E3" s="26">
        <f>ESF!H3</f>
        <v>2</v>
      </c>
    </row>
    <row r="5" spans="1:5" x14ac:dyDescent="0.2">
      <c r="A5" s="28" t="s">
        <v>139</v>
      </c>
      <c r="B5" s="29"/>
      <c r="C5" s="29"/>
      <c r="D5" s="29"/>
      <c r="E5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281</v>
      </c>
      <c r="C8" s="32">
        <v>140702154.43000001</v>
      </c>
    </row>
    <row r="9" spans="1:5" x14ac:dyDescent="0.2">
      <c r="A9" s="31">
        <v>3120</v>
      </c>
      <c r="B9" s="27" t="s">
        <v>415</v>
      </c>
      <c r="C9" s="32">
        <v>0</v>
      </c>
    </row>
    <row r="10" spans="1:5" x14ac:dyDescent="0.2">
      <c r="A10" s="31">
        <v>3130</v>
      </c>
      <c r="B10" s="27" t="s">
        <v>416</v>
      </c>
      <c r="C10" s="32">
        <v>0</v>
      </c>
    </row>
    <row r="12" spans="1:5" x14ac:dyDescent="0.2">
      <c r="A12" s="29" t="s">
        <v>120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417</v>
      </c>
      <c r="E13" s="30"/>
    </row>
    <row r="14" spans="1:5" x14ac:dyDescent="0.2">
      <c r="A14" s="31">
        <v>3210</v>
      </c>
      <c r="B14" s="27" t="s">
        <v>418</v>
      </c>
      <c r="C14" s="32">
        <v>13737564.17</v>
      </c>
    </row>
    <row r="15" spans="1:5" x14ac:dyDescent="0.2">
      <c r="A15" s="31">
        <v>3220</v>
      </c>
      <c r="B15" s="27" t="s">
        <v>419</v>
      </c>
      <c r="C15" s="32">
        <v>22933685.93</v>
      </c>
    </row>
    <row r="16" spans="1:5" x14ac:dyDescent="0.2">
      <c r="A16" s="31">
        <v>3230</v>
      </c>
      <c r="B16" s="27" t="s">
        <v>420</v>
      </c>
      <c r="C16" s="32">
        <f>SUM(C17:C20)</f>
        <v>0</v>
      </c>
    </row>
    <row r="17" spans="1:3" x14ac:dyDescent="0.2">
      <c r="A17" s="31">
        <v>3231</v>
      </c>
      <c r="B17" s="27" t="s">
        <v>421</v>
      </c>
      <c r="C17" s="32">
        <v>0</v>
      </c>
    </row>
    <row r="18" spans="1:3" x14ac:dyDescent="0.2">
      <c r="A18" s="31">
        <v>3232</v>
      </c>
      <c r="B18" s="27" t="s">
        <v>422</v>
      </c>
      <c r="C18" s="32">
        <v>0</v>
      </c>
    </row>
    <row r="19" spans="1:3" x14ac:dyDescent="0.2">
      <c r="A19" s="31">
        <v>3233</v>
      </c>
      <c r="B19" s="27" t="s">
        <v>423</v>
      </c>
      <c r="C19" s="32">
        <v>0</v>
      </c>
    </row>
    <row r="20" spans="1:3" x14ac:dyDescent="0.2">
      <c r="A20" s="31">
        <v>3239</v>
      </c>
      <c r="B20" s="27" t="s">
        <v>424</v>
      </c>
      <c r="C20" s="32">
        <v>0</v>
      </c>
    </row>
    <row r="21" spans="1:3" x14ac:dyDescent="0.2">
      <c r="A21" s="31">
        <v>3240</v>
      </c>
      <c r="B21" s="27" t="s">
        <v>425</v>
      </c>
      <c r="C21" s="32">
        <f>SUM(C22:C24)</f>
        <v>0</v>
      </c>
    </row>
    <row r="22" spans="1:3" x14ac:dyDescent="0.2">
      <c r="A22" s="31">
        <v>3241</v>
      </c>
      <c r="B22" s="27" t="s">
        <v>426</v>
      </c>
      <c r="C22" s="32">
        <v>0</v>
      </c>
    </row>
    <row r="23" spans="1:3" x14ac:dyDescent="0.2">
      <c r="A23" s="31">
        <v>3242</v>
      </c>
      <c r="B23" s="27" t="s">
        <v>427</v>
      </c>
      <c r="C23" s="32">
        <v>0</v>
      </c>
    </row>
    <row r="24" spans="1:3" x14ac:dyDescent="0.2">
      <c r="A24" s="31">
        <v>3243</v>
      </c>
      <c r="B24" s="27" t="s">
        <v>428</v>
      </c>
      <c r="C24" s="32">
        <v>0</v>
      </c>
    </row>
    <row r="25" spans="1:3" x14ac:dyDescent="0.2">
      <c r="A25" s="31">
        <v>3250</v>
      </c>
      <c r="B25" s="27" t="s">
        <v>429</v>
      </c>
      <c r="C25" s="32">
        <f>SUM(C26:C27)</f>
        <v>1597.13</v>
      </c>
    </row>
    <row r="26" spans="1:3" x14ac:dyDescent="0.2">
      <c r="A26" s="31">
        <v>3251</v>
      </c>
      <c r="B26" s="27" t="s">
        <v>430</v>
      </c>
      <c r="C26" s="32">
        <v>0</v>
      </c>
    </row>
    <row r="27" spans="1:3" x14ac:dyDescent="0.2">
      <c r="A27" s="31">
        <v>3252</v>
      </c>
      <c r="B27" s="27" t="s">
        <v>431</v>
      </c>
      <c r="C27" s="32">
        <v>1597.13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GridLines="0" topLeftCell="A64" workbookViewId="0">
      <selection activeCell="A64" sqref="A1:XFD1048576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533</v>
      </c>
      <c r="B1" s="110"/>
      <c r="C1" s="110"/>
      <c r="D1" s="25" t="s">
        <v>134</v>
      </c>
      <c r="E1" s="26">
        <v>2019</v>
      </c>
    </row>
    <row r="2" spans="1:5" s="33" customFormat="1" ht="18.95" customHeight="1" x14ac:dyDescent="0.25">
      <c r="A2" s="110" t="s">
        <v>432</v>
      </c>
      <c r="B2" s="110"/>
      <c r="C2" s="110"/>
      <c r="D2" s="25" t="s">
        <v>136</v>
      </c>
      <c r="E2" s="26" t="str">
        <f>ESF!H2</f>
        <v>Trimestral</v>
      </c>
    </row>
    <row r="3" spans="1:5" s="33" customFormat="1" ht="18.95" customHeight="1" x14ac:dyDescent="0.25">
      <c r="A3" s="110" t="s">
        <v>534</v>
      </c>
      <c r="B3" s="110"/>
      <c r="C3" s="110"/>
      <c r="D3" s="25" t="s">
        <v>138</v>
      </c>
      <c r="E3" s="26">
        <f>ESF!H3</f>
        <v>2</v>
      </c>
    </row>
    <row r="4" spans="1:5" x14ac:dyDescent="0.2">
      <c r="A4" s="28" t="s">
        <v>139</v>
      </c>
      <c r="B4" s="29"/>
      <c r="C4" s="29"/>
      <c r="D4" s="29"/>
      <c r="E4" s="29"/>
    </row>
    <row r="6" spans="1:5" x14ac:dyDescent="0.2">
      <c r="A6" s="29" t="s">
        <v>121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123</v>
      </c>
      <c r="D7" s="30" t="s">
        <v>124</v>
      </c>
      <c r="E7" s="30"/>
    </row>
    <row r="8" spans="1:5" x14ac:dyDescent="0.2">
      <c r="A8" s="31">
        <v>1111</v>
      </c>
      <c r="B8" s="27" t="s">
        <v>433</v>
      </c>
      <c r="C8" s="32">
        <v>0</v>
      </c>
      <c r="D8" s="32">
        <v>0</v>
      </c>
    </row>
    <row r="9" spans="1:5" x14ac:dyDescent="0.2">
      <c r="A9" s="31">
        <v>1112</v>
      </c>
      <c r="B9" s="27" t="s">
        <v>434</v>
      </c>
      <c r="C9" s="32">
        <v>23735140.079999998</v>
      </c>
      <c r="D9" s="32">
        <v>14231355.43</v>
      </c>
    </row>
    <row r="10" spans="1:5" x14ac:dyDescent="0.2">
      <c r="A10" s="31">
        <v>1113</v>
      </c>
      <c r="B10" s="27" t="s">
        <v>435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140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141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438</v>
      </c>
      <c r="C15" s="32">
        <f>SUM(C8:C14)</f>
        <v>23735140.079999998</v>
      </c>
      <c r="D15" s="32">
        <f>SUM(D8:D14)</f>
        <v>14231355.43</v>
      </c>
    </row>
    <row r="18" spans="1:5" x14ac:dyDescent="0.2">
      <c r="A18" s="29" t="s">
        <v>122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439</v>
      </c>
      <c r="E19" s="30" t="s">
        <v>125</v>
      </c>
    </row>
    <row r="20" spans="1:5" x14ac:dyDescent="0.2">
      <c r="A20" s="31">
        <v>1230</v>
      </c>
      <c r="B20" s="27" t="s">
        <v>174</v>
      </c>
      <c r="C20" s="32">
        <f>SUM(C21:C27)</f>
        <v>80747869</v>
      </c>
    </row>
    <row r="21" spans="1:5" x14ac:dyDescent="0.2">
      <c r="A21" s="31">
        <v>1231</v>
      </c>
      <c r="B21" s="27" t="s">
        <v>175</v>
      </c>
      <c r="C21" s="32">
        <v>0</v>
      </c>
    </row>
    <row r="22" spans="1:5" x14ac:dyDescent="0.2">
      <c r="A22" s="31">
        <v>1232</v>
      </c>
      <c r="B22" s="27" t="s">
        <v>176</v>
      </c>
      <c r="C22" s="32">
        <v>0</v>
      </c>
    </row>
    <row r="23" spans="1:5" x14ac:dyDescent="0.2">
      <c r="A23" s="31">
        <v>1233</v>
      </c>
      <c r="B23" s="27" t="s">
        <v>177</v>
      </c>
      <c r="C23" s="32">
        <v>79733279.819999993</v>
      </c>
    </row>
    <row r="24" spans="1:5" x14ac:dyDescent="0.2">
      <c r="A24" s="31">
        <v>1234</v>
      </c>
      <c r="B24" s="27" t="s">
        <v>178</v>
      </c>
      <c r="C24" s="32">
        <v>0</v>
      </c>
    </row>
    <row r="25" spans="1:5" x14ac:dyDescent="0.2">
      <c r="A25" s="31">
        <v>1235</v>
      </c>
      <c r="B25" s="27" t="s">
        <v>179</v>
      </c>
      <c r="C25" s="32">
        <v>1014589.18</v>
      </c>
    </row>
    <row r="26" spans="1:5" x14ac:dyDescent="0.2">
      <c r="A26" s="31">
        <v>1236</v>
      </c>
      <c r="B26" s="27" t="s">
        <v>180</v>
      </c>
      <c r="C26" s="32">
        <v>0</v>
      </c>
    </row>
    <row r="27" spans="1:5" x14ac:dyDescent="0.2">
      <c r="A27" s="31">
        <v>1239</v>
      </c>
      <c r="B27" s="27" t="s">
        <v>181</v>
      </c>
      <c r="C27" s="32">
        <v>0</v>
      </c>
    </row>
    <row r="28" spans="1:5" x14ac:dyDescent="0.2">
      <c r="A28" s="31">
        <v>1240</v>
      </c>
      <c r="B28" s="27" t="s">
        <v>182</v>
      </c>
      <c r="C28" s="32">
        <f>SUM(C29:C36)</f>
        <v>84380980.810000002</v>
      </c>
    </row>
    <row r="29" spans="1:5" x14ac:dyDescent="0.2">
      <c r="A29" s="31">
        <v>1241</v>
      </c>
      <c r="B29" s="27" t="s">
        <v>183</v>
      </c>
      <c r="C29" s="32">
        <v>4400030.0199999996</v>
      </c>
    </row>
    <row r="30" spans="1:5" x14ac:dyDescent="0.2">
      <c r="A30" s="31">
        <v>1242</v>
      </c>
      <c r="B30" s="27" t="s">
        <v>184</v>
      </c>
      <c r="C30" s="32">
        <v>1632489.16</v>
      </c>
    </row>
    <row r="31" spans="1:5" x14ac:dyDescent="0.2">
      <c r="A31" s="31">
        <v>1243</v>
      </c>
      <c r="B31" s="27" t="s">
        <v>185</v>
      </c>
      <c r="C31" s="32">
        <v>35141280.090000004</v>
      </c>
    </row>
    <row r="32" spans="1:5" x14ac:dyDescent="0.2">
      <c r="A32" s="31">
        <v>1244</v>
      </c>
      <c r="B32" s="27" t="s">
        <v>186</v>
      </c>
      <c r="C32" s="32">
        <v>42228317.009999998</v>
      </c>
    </row>
    <row r="33" spans="1:5" x14ac:dyDescent="0.2">
      <c r="A33" s="31">
        <v>1245</v>
      </c>
      <c r="B33" s="27" t="s">
        <v>187</v>
      </c>
      <c r="C33" s="32">
        <v>0</v>
      </c>
    </row>
    <row r="34" spans="1:5" x14ac:dyDescent="0.2">
      <c r="A34" s="31">
        <v>1246</v>
      </c>
      <c r="B34" s="27" t="s">
        <v>188</v>
      </c>
      <c r="C34" s="32">
        <v>978864.53</v>
      </c>
    </row>
    <row r="35" spans="1:5" x14ac:dyDescent="0.2">
      <c r="A35" s="31">
        <v>1247</v>
      </c>
      <c r="B35" s="27" t="s">
        <v>189</v>
      </c>
      <c r="C35" s="32">
        <v>0</v>
      </c>
    </row>
    <row r="36" spans="1:5" x14ac:dyDescent="0.2">
      <c r="A36" s="31">
        <v>1248</v>
      </c>
      <c r="B36" s="27" t="s">
        <v>190</v>
      </c>
      <c r="C36" s="32">
        <v>0</v>
      </c>
    </row>
    <row r="37" spans="1:5" x14ac:dyDescent="0.2">
      <c r="A37" s="31">
        <v>1250</v>
      </c>
      <c r="B37" s="27" t="s">
        <v>192</v>
      </c>
      <c r="C37" s="32">
        <f>SUM(C38:C42)</f>
        <v>2671.86</v>
      </c>
    </row>
    <row r="38" spans="1:5" x14ac:dyDescent="0.2">
      <c r="A38" s="31">
        <v>1251</v>
      </c>
      <c r="B38" s="27" t="s">
        <v>193</v>
      </c>
      <c r="C38" s="32">
        <v>0</v>
      </c>
    </row>
    <row r="39" spans="1:5" x14ac:dyDescent="0.2">
      <c r="A39" s="31">
        <v>1252</v>
      </c>
      <c r="B39" s="27" t="s">
        <v>194</v>
      </c>
      <c r="C39" s="32">
        <v>2671.86</v>
      </c>
    </row>
    <row r="40" spans="1:5" x14ac:dyDescent="0.2">
      <c r="A40" s="31">
        <v>1253</v>
      </c>
      <c r="B40" s="27" t="s">
        <v>195</v>
      </c>
      <c r="C40" s="32">
        <v>0</v>
      </c>
    </row>
    <row r="41" spans="1:5" x14ac:dyDescent="0.2">
      <c r="A41" s="31">
        <v>1254</v>
      </c>
      <c r="B41" s="27" t="s">
        <v>196</v>
      </c>
      <c r="C41" s="32">
        <v>0</v>
      </c>
    </row>
    <row r="42" spans="1:5" x14ac:dyDescent="0.2">
      <c r="A42" s="31">
        <v>1259</v>
      </c>
      <c r="B42" s="27" t="s">
        <v>197</v>
      </c>
      <c r="C42" s="32">
        <v>0</v>
      </c>
    </row>
    <row r="44" spans="1:5" x14ac:dyDescent="0.2">
      <c r="A44" s="29" t="s">
        <v>130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123</v>
      </c>
      <c r="D45" s="30" t="s">
        <v>124</v>
      </c>
      <c r="E45" s="30"/>
    </row>
    <row r="46" spans="1:5" x14ac:dyDescent="0.2">
      <c r="A46" s="31">
        <v>5500</v>
      </c>
      <c r="B46" s="27" t="s">
        <v>385</v>
      </c>
      <c r="C46" s="32">
        <f>C47+C56+C59+C65+C67+C69</f>
        <v>0.83</v>
      </c>
      <c r="D46" s="32">
        <f>D47+D56+D59+D65+D67+D69</f>
        <v>0</v>
      </c>
    </row>
    <row r="47" spans="1:5" x14ac:dyDescent="0.2">
      <c r="A47" s="31">
        <v>5510</v>
      </c>
      <c r="B47" s="27" t="s">
        <v>386</v>
      </c>
      <c r="C47" s="32">
        <f>SUM(C48:C55)</f>
        <v>0</v>
      </c>
      <c r="D47" s="32">
        <f>SUM(D48:D55)</f>
        <v>0</v>
      </c>
    </row>
    <row r="48" spans="1:5" x14ac:dyDescent="0.2">
      <c r="A48" s="31">
        <v>5511</v>
      </c>
      <c r="B48" s="27" t="s">
        <v>387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391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392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393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f>SUM(C57:C58)</f>
        <v>0</v>
      </c>
      <c r="D56" s="32">
        <f>SUM(D57:D58)</f>
        <v>0</v>
      </c>
    </row>
    <row r="57" spans="1:4" x14ac:dyDescent="0.2">
      <c r="A57" s="31">
        <v>5521</v>
      </c>
      <c r="B57" s="27" t="s">
        <v>394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396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397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398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399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400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401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402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402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403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403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404</v>
      </c>
      <c r="C69" s="32">
        <f>SUM(C70:C77)</f>
        <v>0.83</v>
      </c>
      <c r="D69" s="32">
        <f>SUM(D70:D77)</f>
        <v>0</v>
      </c>
    </row>
    <row r="70" spans="1:4" x14ac:dyDescent="0.2">
      <c r="A70" s="31">
        <v>5591</v>
      </c>
      <c r="B70" s="27" t="s">
        <v>405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407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302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411</v>
      </c>
      <c r="C77" s="32">
        <v>0.83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f>C79</f>
        <v>0</v>
      </c>
      <c r="D78" s="32">
        <f>SUM(D79:D80)</f>
        <v>0</v>
      </c>
    </row>
    <row r="79" spans="1:4" x14ac:dyDescent="0.2">
      <c r="A79" s="31">
        <v>5610</v>
      </c>
      <c r="B79" s="27" t="s">
        <v>412</v>
      </c>
      <c r="C79" s="32">
        <f>C80</f>
        <v>0</v>
      </c>
      <c r="D79" s="32">
        <v>0</v>
      </c>
    </row>
    <row r="80" spans="1:4" x14ac:dyDescent="0.2">
      <c r="A80" s="31">
        <v>5611</v>
      </c>
      <c r="B80" s="27" t="s">
        <v>413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showGridLines="0" workbookViewId="0">
      <selection activeCell="D26" sqref="D26"/>
    </sheetView>
  </sheetViews>
  <sheetFormatPr baseColWidth="10" defaultColWidth="11.42578125" defaultRowHeight="11.25" x14ac:dyDescent="0.2"/>
  <cols>
    <col min="1" max="1" width="11.42578125" style="37"/>
    <col min="2" max="2" width="3.28515625" style="37" customWidth="1"/>
    <col min="3" max="3" width="63.140625" style="37" customWidth="1"/>
    <col min="4" max="4" width="17.7109375" style="37" customWidth="1"/>
    <col min="5" max="16384" width="11.42578125" style="37"/>
  </cols>
  <sheetData>
    <row r="2" spans="2:4" s="35" customFormat="1" ht="12" customHeight="1" x14ac:dyDescent="0.25">
      <c r="B2" s="111" t="s">
        <v>533</v>
      </c>
      <c r="C2" s="112"/>
      <c r="D2" s="113"/>
    </row>
    <row r="3" spans="2:4" s="35" customFormat="1" ht="12" customHeight="1" x14ac:dyDescent="0.25">
      <c r="B3" s="114" t="s">
        <v>444</v>
      </c>
      <c r="C3" s="115"/>
      <c r="D3" s="116"/>
    </row>
    <row r="4" spans="2:4" s="35" customFormat="1" ht="12" customHeight="1" x14ac:dyDescent="0.25">
      <c r="B4" s="114" t="s">
        <v>534</v>
      </c>
      <c r="C4" s="115"/>
      <c r="D4" s="116"/>
    </row>
    <row r="5" spans="2:4" s="38" customFormat="1" ht="12" customHeight="1" x14ac:dyDescent="0.2">
      <c r="B5" s="117" t="s">
        <v>440</v>
      </c>
      <c r="C5" s="118"/>
      <c r="D5" s="119"/>
    </row>
    <row r="6" spans="2:4" s="36" customFormat="1" x14ac:dyDescent="0.2">
      <c r="B6" s="56" t="s">
        <v>475</v>
      </c>
      <c r="C6" s="56"/>
      <c r="D6" s="57">
        <v>61305369.850000001</v>
      </c>
    </row>
    <row r="7" spans="2:4" x14ac:dyDescent="0.2">
      <c r="B7" s="58"/>
      <c r="C7" s="59"/>
      <c r="D7" s="60"/>
    </row>
    <row r="8" spans="2:4" x14ac:dyDescent="0.2">
      <c r="B8" s="69" t="s">
        <v>476</v>
      </c>
      <c r="C8" s="69"/>
      <c r="D8" s="61">
        <f>SUM(D9:D14)</f>
        <v>7084.52</v>
      </c>
    </row>
    <row r="9" spans="2:4" x14ac:dyDescent="0.2">
      <c r="B9" s="78" t="s">
        <v>477</v>
      </c>
      <c r="C9" s="77" t="s">
        <v>289</v>
      </c>
      <c r="D9" s="62">
        <v>0</v>
      </c>
    </row>
    <row r="10" spans="2:4" x14ac:dyDescent="0.2">
      <c r="B10" s="63" t="s">
        <v>478</v>
      </c>
      <c r="C10" s="64" t="s">
        <v>487</v>
      </c>
      <c r="D10" s="62">
        <v>0</v>
      </c>
    </row>
    <row r="11" spans="2:4" x14ac:dyDescent="0.2">
      <c r="B11" s="63" t="s">
        <v>479</v>
      </c>
      <c r="C11" s="64" t="s">
        <v>297</v>
      </c>
      <c r="D11" s="62">
        <v>0</v>
      </c>
    </row>
    <row r="12" spans="2:4" x14ac:dyDescent="0.2">
      <c r="B12" s="63" t="s">
        <v>480</v>
      </c>
      <c r="C12" s="64" t="s">
        <v>298</v>
      </c>
      <c r="D12" s="62">
        <v>0</v>
      </c>
    </row>
    <row r="13" spans="2:4" x14ac:dyDescent="0.2">
      <c r="B13" s="63" t="s">
        <v>481</v>
      </c>
      <c r="C13" s="64" t="s">
        <v>299</v>
      </c>
      <c r="D13" s="62">
        <v>7084.52</v>
      </c>
    </row>
    <row r="14" spans="2:4" x14ac:dyDescent="0.2">
      <c r="B14" s="65" t="s">
        <v>482</v>
      </c>
      <c r="C14" s="66" t="s">
        <v>483</v>
      </c>
      <c r="D14" s="62">
        <v>0</v>
      </c>
    </row>
    <row r="15" spans="2:4" x14ac:dyDescent="0.2">
      <c r="B15" s="76"/>
      <c r="C15" s="67"/>
      <c r="D15" s="68"/>
    </row>
    <row r="16" spans="2:4" x14ac:dyDescent="0.2">
      <c r="B16" s="69" t="s">
        <v>49</v>
      </c>
      <c r="C16" s="59"/>
      <c r="D16" s="61">
        <f>SUM(D17:D19)</f>
        <v>21946861.670000002</v>
      </c>
    </row>
    <row r="17" spans="2:4" x14ac:dyDescent="0.2">
      <c r="B17" s="70">
        <v>3.1</v>
      </c>
      <c r="C17" s="64" t="s">
        <v>486</v>
      </c>
      <c r="D17" s="62">
        <v>0</v>
      </c>
    </row>
    <row r="18" spans="2:4" x14ac:dyDescent="0.2">
      <c r="B18" s="71">
        <v>3.2</v>
      </c>
      <c r="C18" s="64" t="s">
        <v>484</v>
      </c>
      <c r="D18" s="62">
        <v>0</v>
      </c>
    </row>
    <row r="19" spans="2:4" x14ac:dyDescent="0.2">
      <c r="B19" s="71">
        <v>3.3</v>
      </c>
      <c r="C19" s="66" t="s">
        <v>485</v>
      </c>
      <c r="D19" s="72">
        <v>21946861.670000002</v>
      </c>
    </row>
    <row r="20" spans="2:4" x14ac:dyDescent="0.2">
      <c r="B20" s="58"/>
      <c r="C20" s="73"/>
      <c r="D20" s="74"/>
    </row>
    <row r="21" spans="2:4" x14ac:dyDescent="0.2">
      <c r="B21" s="75" t="s">
        <v>48</v>
      </c>
      <c r="C21" s="75"/>
      <c r="D21" s="57">
        <f>D6+D8-D16</f>
        <v>39365592.700000003</v>
      </c>
    </row>
  </sheetData>
  <mergeCells count="4">
    <mergeCell ref="B2:D2"/>
    <mergeCell ref="B3:D3"/>
    <mergeCell ref="B4:D4"/>
    <mergeCell ref="B5:D5"/>
  </mergeCells>
  <pageMargins left="0.7" right="0.7" top="0.75" bottom="0.75" header="0.3" footer="0.3"/>
  <pageSetup orientation="portrait" r:id="rId1"/>
  <ignoredErrors>
    <ignoredError sqref="B9:B1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D12" sqref="D12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533</v>
      </c>
      <c r="B1" s="121"/>
      <c r="C1" s="122"/>
    </row>
    <row r="2" spans="1:3" s="39" customFormat="1" ht="18.95" customHeight="1" x14ac:dyDescent="0.25">
      <c r="A2" s="123" t="s">
        <v>445</v>
      </c>
      <c r="B2" s="124"/>
      <c r="C2" s="125"/>
    </row>
    <row r="3" spans="1:3" s="39" customFormat="1" ht="18.95" customHeight="1" x14ac:dyDescent="0.25">
      <c r="A3" s="123" t="s">
        <v>534</v>
      </c>
      <c r="B3" s="124"/>
      <c r="C3" s="125"/>
    </row>
    <row r="4" spans="1:3" s="40" customFormat="1" x14ac:dyDescent="0.2">
      <c r="A4" s="117" t="s">
        <v>440</v>
      </c>
      <c r="B4" s="118"/>
      <c r="C4" s="119"/>
    </row>
    <row r="5" spans="1:3" x14ac:dyDescent="0.2">
      <c r="A5" s="87" t="s">
        <v>488</v>
      </c>
      <c r="B5" s="56"/>
      <c r="C5" s="80">
        <v>27863622.949999999</v>
      </c>
    </row>
    <row r="6" spans="1:3" x14ac:dyDescent="0.2">
      <c r="A6" s="81"/>
      <c r="B6" s="59"/>
      <c r="C6" s="82"/>
    </row>
    <row r="7" spans="1:3" x14ac:dyDescent="0.2">
      <c r="A7" s="69" t="s">
        <v>489</v>
      </c>
      <c r="B7" s="83"/>
      <c r="C7" s="61">
        <f>SUM(C8:C28)</f>
        <v>2242678.92</v>
      </c>
    </row>
    <row r="8" spans="1:3" x14ac:dyDescent="0.2">
      <c r="A8" s="88">
        <v>2.1</v>
      </c>
      <c r="B8" s="89" t="s">
        <v>317</v>
      </c>
      <c r="C8" s="90">
        <v>0</v>
      </c>
    </row>
    <row r="9" spans="1:3" x14ac:dyDescent="0.2">
      <c r="A9" s="88">
        <v>2.2000000000000002</v>
      </c>
      <c r="B9" s="89" t="s">
        <v>314</v>
      </c>
      <c r="C9" s="90">
        <v>0</v>
      </c>
    </row>
    <row r="10" spans="1:3" x14ac:dyDescent="0.2">
      <c r="A10" s="97">
        <v>2.2999999999999998</v>
      </c>
      <c r="B10" s="79" t="s">
        <v>183</v>
      </c>
      <c r="C10" s="90">
        <v>17574</v>
      </c>
    </row>
    <row r="11" spans="1:3" x14ac:dyDescent="0.2">
      <c r="A11" s="97">
        <v>2.4</v>
      </c>
      <c r="B11" s="79" t="s">
        <v>184</v>
      </c>
      <c r="C11" s="90">
        <v>0</v>
      </c>
    </row>
    <row r="12" spans="1:3" x14ac:dyDescent="0.2">
      <c r="A12" s="97">
        <v>2.5</v>
      </c>
      <c r="B12" s="79" t="s">
        <v>185</v>
      </c>
      <c r="C12" s="90">
        <v>2225104.92</v>
      </c>
    </row>
    <row r="13" spans="1:3" x14ac:dyDescent="0.2">
      <c r="A13" s="97">
        <v>2.6</v>
      </c>
      <c r="B13" s="79" t="s">
        <v>186</v>
      </c>
      <c r="C13" s="90">
        <v>0</v>
      </c>
    </row>
    <row r="14" spans="1:3" x14ac:dyDescent="0.2">
      <c r="A14" s="97">
        <v>2.7</v>
      </c>
      <c r="B14" s="79" t="s">
        <v>187</v>
      </c>
      <c r="C14" s="90">
        <v>0</v>
      </c>
    </row>
    <row r="15" spans="1:3" x14ac:dyDescent="0.2">
      <c r="A15" s="97">
        <v>2.8</v>
      </c>
      <c r="B15" s="79" t="s">
        <v>188</v>
      </c>
      <c r="C15" s="90">
        <v>0</v>
      </c>
    </row>
    <row r="16" spans="1:3" x14ac:dyDescent="0.2">
      <c r="A16" s="97">
        <v>2.9</v>
      </c>
      <c r="B16" s="79" t="s">
        <v>190</v>
      </c>
      <c r="C16" s="90">
        <v>0</v>
      </c>
    </row>
    <row r="17" spans="1:3" x14ac:dyDescent="0.2">
      <c r="A17" s="97" t="s">
        <v>490</v>
      </c>
      <c r="B17" s="79" t="s">
        <v>491</v>
      </c>
      <c r="C17" s="90">
        <v>0</v>
      </c>
    </row>
    <row r="18" spans="1:3" x14ac:dyDescent="0.2">
      <c r="A18" s="97" t="s">
        <v>520</v>
      </c>
      <c r="B18" s="79" t="s">
        <v>192</v>
      </c>
      <c r="C18" s="90">
        <v>0</v>
      </c>
    </row>
    <row r="19" spans="1:3" x14ac:dyDescent="0.2">
      <c r="A19" s="97" t="s">
        <v>521</v>
      </c>
      <c r="B19" s="79" t="s">
        <v>492</v>
      </c>
      <c r="C19" s="90">
        <v>0</v>
      </c>
    </row>
    <row r="20" spans="1:3" x14ac:dyDescent="0.2">
      <c r="A20" s="97" t="s">
        <v>522</v>
      </c>
      <c r="B20" s="79" t="s">
        <v>493</v>
      </c>
      <c r="C20" s="90">
        <v>0</v>
      </c>
    </row>
    <row r="21" spans="1:3" x14ac:dyDescent="0.2">
      <c r="A21" s="97" t="s">
        <v>523</v>
      </c>
      <c r="B21" s="79" t="s">
        <v>494</v>
      </c>
      <c r="C21" s="90">
        <v>0</v>
      </c>
    </row>
    <row r="22" spans="1:3" ht="15" x14ac:dyDescent="0.25">
      <c r="A22" s="98" t="s">
        <v>495</v>
      </c>
      <c r="B22" s="79" t="s">
        <v>496</v>
      </c>
      <c r="C22" s="90">
        <v>0</v>
      </c>
    </row>
    <row r="23" spans="1:3" x14ac:dyDescent="0.2">
      <c r="A23" s="97" t="s">
        <v>497</v>
      </c>
      <c r="B23" s="79" t="s">
        <v>498</v>
      </c>
      <c r="C23" s="90">
        <v>0</v>
      </c>
    </row>
    <row r="24" spans="1:3" x14ac:dyDescent="0.2">
      <c r="A24" s="97" t="s">
        <v>499</v>
      </c>
      <c r="B24" s="79" t="s">
        <v>500</v>
      </c>
      <c r="C24" s="90">
        <v>0</v>
      </c>
    </row>
    <row r="25" spans="1:3" x14ac:dyDescent="0.2">
      <c r="A25" s="97" t="s">
        <v>501</v>
      </c>
      <c r="B25" s="79" t="s">
        <v>502</v>
      </c>
      <c r="C25" s="90">
        <v>0</v>
      </c>
    </row>
    <row r="26" spans="1:3" x14ac:dyDescent="0.2">
      <c r="A26" s="97" t="s">
        <v>503</v>
      </c>
      <c r="B26" s="79" t="s">
        <v>504</v>
      </c>
      <c r="C26" s="90">
        <v>0</v>
      </c>
    </row>
    <row r="27" spans="1:3" x14ac:dyDescent="0.2">
      <c r="A27" s="97" t="s">
        <v>505</v>
      </c>
      <c r="B27" s="79" t="s">
        <v>506</v>
      </c>
      <c r="C27" s="90">
        <v>0</v>
      </c>
    </row>
    <row r="28" spans="1:3" x14ac:dyDescent="0.2">
      <c r="A28" s="97" t="s">
        <v>507</v>
      </c>
      <c r="B28" s="89" t="s">
        <v>508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509</v>
      </c>
      <c r="B30" s="94"/>
      <c r="C30" s="95">
        <f>SUM(C31:C37)</f>
        <v>0.83</v>
      </c>
    </row>
    <row r="31" spans="1:3" x14ac:dyDescent="0.2">
      <c r="A31" s="97" t="s">
        <v>510</v>
      </c>
      <c r="B31" s="79" t="s">
        <v>386</v>
      </c>
      <c r="C31" s="90">
        <v>0</v>
      </c>
    </row>
    <row r="32" spans="1:3" x14ac:dyDescent="0.2">
      <c r="A32" s="97" t="s">
        <v>511</v>
      </c>
      <c r="B32" s="79" t="s">
        <v>46</v>
      </c>
      <c r="C32" s="90">
        <v>0</v>
      </c>
    </row>
    <row r="33" spans="1:3" x14ac:dyDescent="0.2">
      <c r="A33" s="97" t="s">
        <v>512</v>
      </c>
      <c r="B33" s="79" t="s">
        <v>396</v>
      </c>
      <c r="C33" s="90">
        <v>0</v>
      </c>
    </row>
    <row r="34" spans="1:3" x14ac:dyDescent="0.2">
      <c r="A34" s="97" t="s">
        <v>513</v>
      </c>
      <c r="B34" s="79" t="s">
        <v>514</v>
      </c>
      <c r="C34" s="90">
        <v>0</v>
      </c>
    </row>
    <row r="35" spans="1:3" x14ac:dyDescent="0.2">
      <c r="A35" s="97" t="s">
        <v>515</v>
      </c>
      <c r="B35" s="79" t="s">
        <v>516</v>
      </c>
      <c r="C35" s="90">
        <v>0</v>
      </c>
    </row>
    <row r="36" spans="1:3" x14ac:dyDescent="0.2">
      <c r="A36" s="97" t="s">
        <v>517</v>
      </c>
      <c r="B36" s="79" t="s">
        <v>404</v>
      </c>
      <c r="C36" s="90">
        <v>0.83</v>
      </c>
    </row>
    <row r="37" spans="1:3" x14ac:dyDescent="0.2">
      <c r="A37" s="97" t="s">
        <v>518</v>
      </c>
      <c r="B37" s="89" t="s">
        <v>519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50</v>
      </c>
      <c r="B39" s="56"/>
      <c r="C39" s="57">
        <f>C5-C7+C30</f>
        <v>25620944.859999999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workbookViewId="0">
      <selection activeCell="D13" sqref="D13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533</v>
      </c>
      <c r="B1" s="126"/>
      <c r="C1" s="126"/>
      <c r="D1" s="126"/>
      <c r="E1" s="126"/>
      <c r="F1" s="126"/>
      <c r="G1" s="25" t="s">
        <v>134</v>
      </c>
      <c r="H1" s="26">
        <f>'Notas a los Edos Financieros'!F1</f>
        <v>2019</v>
      </c>
    </row>
    <row r="2" spans="1:10" ht="18.95" customHeight="1" x14ac:dyDescent="0.2">
      <c r="A2" s="110" t="s">
        <v>446</v>
      </c>
      <c r="B2" s="126"/>
      <c r="C2" s="126"/>
      <c r="D2" s="126"/>
      <c r="E2" s="126"/>
      <c r="F2" s="126"/>
      <c r="G2" s="25" t="s">
        <v>136</v>
      </c>
      <c r="H2" s="26" t="str">
        <f>'Notas a los Edos Financieros'!F2</f>
        <v>Trimestral</v>
      </c>
    </row>
    <row r="3" spans="1:10" ht="18.95" customHeight="1" x14ac:dyDescent="0.2">
      <c r="A3" s="127" t="s">
        <v>534</v>
      </c>
      <c r="B3" s="128"/>
      <c r="C3" s="128"/>
      <c r="D3" s="128"/>
      <c r="E3" s="128"/>
      <c r="F3" s="128"/>
      <c r="G3" s="25" t="s">
        <v>138</v>
      </c>
      <c r="H3" s="26">
        <f>'Notas a los Edos Financieros'!F3</f>
        <v>2</v>
      </c>
    </row>
    <row r="4" spans="1:10" x14ac:dyDescent="0.2">
      <c r="A4" s="28" t="s">
        <v>139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441</v>
      </c>
      <c r="C7" s="30" t="s">
        <v>124</v>
      </c>
      <c r="D7" s="30" t="s">
        <v>442</v>
      </c>
      <c r="E7" s="30" t="s">
        <v>443</v>
      </c>
      <c r="F7" s="30" t="s">
        <v>123</v>
      </c>
      <c r="G7" s="30" t="s">
        <v>89</v>
      </c>
      <c r="H7" s="30" t="s">
        <v>126</v>
      </c>
      <c r="I7" s="30" t="s">
        <v>127</v>
      </c>
      <c r="J7" s="30" t="s">
        <v>128</v>
      </c>
    </row>
    <row r="8" spans="1:10" s="42" customFormat="1" x14ac:dyDescent="0.2">
      <c r="A8" s="41">
        <v>7000</v>
      </c>
      <c r="B8" s="42" t="s">
        <v>90</v>
      </c>
      <c r="C8" s="129" t="s">
        <v>535</v>
      </c>
      <c r="D8" s="129"/>
      <c r="E8" s="129"/>
      <c r="F8" s="129"/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f t="shared" ref="F10:F47" si="0">C10+D10+E10</f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f t="shared" si="0"/>
        <v>0</v>
      </c>
    </row>
    <row r="35" spans="1:6" s="42" customFormat="1" x14ac:dyDescent="0.2">
      <c r="A35" s="41">
        <v>8000</v>
      </c>
      <c r="B35" s="42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0</v>
      </c>
      <c r="F37" s="32">
        <f t="shared" si="0"/>
        <v>0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0</v>
      </c>
      <c r="F38" s="32">
        <f t="shared" si="0"/>
        <v>0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0</v>
      </c>
      <c r="F39" s="32">
        <f t="shared" si="0"/>
        <v>0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0</v>
      </c>
      <c r="E47" s="32">
        <v>0</v>
      </c>
      <c r="F47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C8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2019-02-13T21:19:08Z</cp:lastPrinted>
  <dcterms:created xsi:type="dcterms:W3CDTF">2012-12-11T20:36:24Z</dcterms:created>
  <dcterms:modified xsi:type="dcterms:W3CDTF">2019-07-16T19:33:33Z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