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PRIMER TRIMESTRE 2019\CONAC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EAI!$B$1:$I$45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4" l="1"/>
  <c r="I22" i="4" l="1"/>
  <c r="G31" i="4"/>
  <c r="H31" i="4"/>
  <c r="E31" i="4"/>
  <c r="H21" i="4"/>
  <c r="G21" i="4"/>
  <c r="E21" i="4"/>
  <c r="D31" i="4"/>
  <c r="D21" i="4"/>
  <c r="I38" i="4" l="1"/>
  <c r="I37" i="4" s="1"/>
  <c r="F38" i="4"/>
  <c r="H37" i="4"/>
  <c r="H39" i="4" s="1"/>
  <c r="G37" i="4"/>
  <c r="G39" i="4" s="1"/>
  <c r="F37" i="4"/>
  <c r="E37" i="4"/>
  <c r="E39" i="4" s="1"/>
  <c r="D37" i="4"/>
  <c r="D39" i="4" s="1"/>
  <c r="I35" i="4"/>
  <c r="F35" i="4"/>
  <c r="I34" i="4"/>
  <c r="F34" i="4"/>
  <c r="I33" i="4"/>
  <c r="F33" i="4"/>
  <c r="I32" i="4"/>
  <c r="F32" i="4"/>
  <c r="I28" i="4"/>
  <c r="F28" i="4"/>
  <c r="I27" i="4"/>
  <c r="F27" i="4"/>
  <c r="I26" i="4"/>
  <c r="F26" i="4"/>
  <c r="I25" i="4"/>
  <c r="F25" i="4"/>
  <c r="I24" i="4"/>
  <c r="F24" i="4"/>
  <c r="I23" i="4"/>
  <c r="F23" i="4"/>
  <c r="F21" i="4" s="1"/>
  <c r="H16" i="4"/>
  <c r="G16" i="4"/>
  <c r="E16" i="4"/>
  <c r="D16" i="4"/>
  <c r="I14" i="4"/>
  <c r="F14" i="4"/>
  <c r="I13" i="4"/>
  <c r="F13" i="4"/>
  <c r="I12" i="4"/>
  <c r="F12" i="4"/>
  <c r="I11" i="4"/>
  <c r="F11" i="4"/>
  <c r="I10" i="4"/>
  <c r="F10" i="4"/>
  <c r="I9" i="4"/>
  <c r="F9" i="4"/>
  <c r="I8" i="4"/>
  <c r="F8" i="4"/>
  <c r="I7" i="4"/>
  <c r="F7" i="4"/>
  <c r="I6" i="4"/>
  <c r="F6" i="4"/>
  <c r="I5" i="4"/>
  <c r="F5" i="4"/>
  <c r="F16" i="4" s="1"/>
  <c r="I21" i="4" l="1"/>
  <c r="I16" i="4"/>
  <c r="F31" i="4"/>
  <c r="F39" i="4" s="1"/>
  <c r="I31" i="4"/>
  <c r="I39" i="4" s="1"/>
</calcChain>
</file>

<file path=xl/sharedStrings.xml><?xml version="1.0" encoding="utf-8"?>
<sst xmlns="http://schemas.openxmlformats.org/spreadsheetml/2006/main" count="103" uniqueCount="56">
  <si>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</si>
  <si>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</si>
  <si>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</si>
  <si>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</si>
  <si>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</si>
  <si>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</si>
  <si>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</si>
  <si>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</si>
  <si>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</si>
  <si>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</si>
  <si>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</si>
  <si>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</si>
  <si>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</si>
  <si>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</si>
  <si>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</si>
  <si>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</si>
  <si>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</si>
  <si>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</si>
  <si>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</si>
  <si>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</si>
  <si>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</si>
  <si>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</si>
  <si>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</si>
  <si>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</si>
  <si>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</si>
  <si>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</si>
  <si>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</si>
  <si>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</si>
  <si>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</si>
  <si>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</si>
  <si>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</si>
  <si>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</si>
  <si>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</si>
  <si>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</si>
  <si>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</si>
  <si>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</si>
  <si>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</si>
  <si>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</si>
  <si>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</si>
  <si>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</si>
  <si>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</si>
  <si>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</si>
  <si>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</si>
  <si>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</si>
  <si>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</si>
  <si>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</si>
  <si>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</si>
  <si>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</si>
  <si>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</si>
  <si>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INSTITUTO GUANAJUATENSE PARA PERSONAS CON DISCAPACIDAD
Estado Analítico de Ingresos
Del 1 de Enero al 31 de Marzo de 2019</t>
  </si>
  <si>
    <t>0.00</t>
  </si>
  <si>
    <t>“Bajo protesta de decir verdad declaramos que los Estados Financieros y sus notas, son razonablemente correctos y son responsabilidad del emisor”</t>
  </si>
  <si>
    <t>LIC. JOSE JOSE GRIMALDO COLMENERO</t>
  </si>
  <si>
    <t xml:space="preserve">DIRECTOR GENERAL </t>
  </si>
  <si>
    <t>CP. EDUARDO ALVAREZ HERNANDEZ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</si>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</sst>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47</xdr:row>
      <xdr:rowOff>0</xdr:rowOff>
    </xdr:from>
    <xdr:to>
      <xdr:col>2</xdr:col>
      <xdr:colOff>2447925</xdr:colOff>
      <xdr:row>47</xdr:row>
      <xdr:rowOff>9527</xdr:rowOff>
    </xdr:to>
    <xdr:cxnSp macro="">
      <xdr:nvCxnSpPr>
        <xdr:cNvPr id="2" name="Conector recto 1"/>
        <xdr:cNvCxnSpPr/>
      </xdr:nvCxnSpPr>
      <xdr:spPr>
        <a:xfrm flipV="1">
          <a:off x="790575" y="8877300"/>
          <a:ext cx="2447925" cy="95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8</xdr:col>
      <xdr:colOff>352425</xdr:colOff>
      <xdr:row>47</xdr:row>
      <xdr:rowOff>9527</xdr:rowOff>
    </xdr:to>
    <xdr:cxnSp macro="">
      <xdr:nvCxnSpPr>
        <xdr:cNvPr id="3" name="Conector recto 2"/>
        <xdr:cNvCxnSpPr/>
      </xdr:nvCxnSpPr>
      <xdr:spPr>
        <a:xfrm flipV="1">
          <a:off x="7534275" y="8877300"/>
          <a:ext cx="2447925" cy="95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1"/>
  <sheetViews>
    <sheetView showGridLines="0" tabSelected="1" topLeftCell="A25" zoomScaleNormal="100" workbookViewId="0">
      <selection activeCell="I42" sqref="I42"/>
    </sheetView>
  </sheetViews>
  <sheetFormatPr baseColWidth="10" defaultColWidth="12" defaultRowHeight="11.25" x14ac:dyDescent="0.2"/>
  <cols>
    <col min="1" max="1" width="12" style="2"/>
    <col min="2" max="2" width="1.83203125" style="2" customWidth="1"/>
    <col min="3" max="3" width="62.5" style="2" customWidth="1"/>
    <col min="4" max="4" width="17.83203125" style="2" customWidth="1"/>
    <col min="5" max="5" width="19.83203125" style="2" customWidth="1"/>
    <col min="6" max="7" width="17.83203125" style="2" customWidth="1"/>
    <col min="8" max="8" width="18.83203125" style="2" customWidth="1"/>
    <col min="9" max="9" width="17.83203125" style="2" customWidth="1"/>
    <col min="10" max="16384" width="12" style="2"/>
  </cols>
  <sheetData>
    <row r="1" spans="2:10" s="3" customFormat="1" ht="35.25" customHeight="1" x14ac:dyDescent="0.2">
      <c r="B1" s="50" t="s">
        <v>49</v>
      </c>
      <c r="C1" s="51"/>
      <c r="D1" s="51"/>
      <c r="E1" s="51"/>
      <c r="F1" s="51"/>
      <c r="G1" s="51"/>
      <c r="H1" s="51"/>
      <c r="I1" s="52"/>
    </row>
    <row r="2" spans="2:10" s="3" customFormat="1" x14ac:dyDescent="0.2">
      <c r="B2" s="53" t="s">
        <v>14</v>
      </c>
      <c r="C2" s="54"/>
      <c r="D2" s="51" t="s">
        <v>22</v>
      </c>
      <c r="E2" s="51"/>
      <c r="F2" s="51"/>
      <c r="G2" s="51"/>
      <c r="H2" s="51"/>
      <c r="I2" s="59" t="s">
        <v>19</v>
      </c>
    </row>
    <row r="3" spans="2:10" s="1" customFormat="1" ht="24.95" customHeight="1" x14ac:dyDescent="0.2">
      <c r="B3" s="55"/>
      <c r="C3" s="56"/>
      <c r="D3" s="4" t="s">
        <v>15</v>
      </c>
      <c r="E3" s="5" t="s">
        <v>20</v>
      </c>
      <c r="F3" s="5" t="s">
        <v>16</v>
      </c>
      <c r="G3" s="5" t="s">
        <v>17</v>
      </c>
      <c r="H3" s="6" t="s">
        <v>18</v>
      </c>
      <c r="I3" s="60"/>
    </row>
    <row r="4" spans="2:10" s="1" customFormat="1" x14ac:dyDescent="0.2">
      <c r="B4" s="57"/>
      <c r="C4" s="58"/>
      <c r="D4" s="7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</row>
    <row r="5" spans="2:10" x14ac:dyDescent="0.2">
      <c r="B5" s="33"/>
      <c r="C5" s="43" t="s">
        <v>0</v>
      </c>
      <c r="D5" s="21">
        <v>0</v>
      </c>
      <c r="E5" s="21">
        <v>0</v>
      </c>
      <c r="F5" s="21">
        <f>D5+E5</f>
        <v>0</v>
      </c>
      <c r="G5" s="21">
        <v>0</v>
      </c>
      <c r="H5" s="21">
        <v>0</v>
      </c>
      <c r="I5" s="21">
        <f>H5-D5</f>
        <v>0</v>
      </c>
      <c r="J5" s="45" t="s">
        <v>37</v>
      </c>
    </row>
    <row r="6" spans="2:10" x14ac:dyDescent="0.2">
      <c r="B6" s="34"/>
      <c r="C6" s="44" t="s">
        <v>1</v>
      </c>
      <c r="D6" s="22">
        <v>0</v>
      </c>
      <c r="E6" s="22">
        <v>0</v>
      </c>
      <c r="F6" s="22">
        <f t="shared" ref="F6:F9" si="0">D6+E6</f>
        <v>0</v>
      </c>
      <c r="G6" s="22">
        <v>0</v>
      </c>
      <c r="H6" s="22">
        <v>0</v>
      </c>
      <c r="I6" s="22">
        <f t="shared" ref="I6:I9" si="1">H6-D6</f>
        <v>0</v>
      </c>
      <c r="J6" s="45" t="s">
        <v>47</v>
      </c>
    </row>
    <row r="7" spans="2:10" x14ac:dyDescent="0.2">
      <c r="B7" s="33"/>
      <c r="C7" s="43" t="s">
        <v>2</v>
      </c>
      <c r="D7" s="22">
        <v>0</v>
      </c>
      <c r="E7" s="22">
        <v>0</v>
      </c>
      <c r="F7" s="22">
        <f t="shared" si="0"/>
        <v>0</v>
      </c>
      <c r="G7" s="22">
        <v>0</v>
      </c>
      <c r="H7" s="22">
        <v>0</v>
      </c>
      <c r="I7" s="22">
        <f t="shared" si="1"/>
        <v>0</v>
      </c>
      <c r="J7" s="45" t="s">
        <v>38</v>
      </c>
    </row>
    <row r="8" spans="2:10" x14ac:dyDescent="0.2">
      <c r="B8" s="33"/>
      <c r="C8" s="43" t="s">
        <v>3</v>
      </c>
      <c r="D8" s="22">
        <v>0</v>
      </c>
      <c r="E8" s="22">
        <v>0</v>
      </c>
      <c r="F8" s="22">
        <f t="shared" si="0"/>
        <v>0</v>
      </c>
      <c r="G8" s="22">
        <v>0</v>
      </c>
      <c r="H8" s="22">
        <v>0</v>
      </c>
      <c r="I8" s="22">
        <f t="shared" si="1"/>
        <v>0</v>
      </c>
      <c r="J8" s="45" t="s">
        <v>39</v>
      </c>
    </row>
    <row r="9" spans="2:10" x14ac:dyDescent="0.2">
      <c r="B9" s="33"/>
      <c r="C9" s="43" t="s">
        <v>4</v>
      </c>
      <c r="D9" s="22">
        <v>0</v>
      </c>
      <c r="E9" s="22">
        <v>0</v>
      </c>
      <c r="F9" s="22">
        <f t="shared" si="0"/>
        <v>0</v>
      </c>
      <c r="G9" s="22">
        <v>0</v>
      </c>
      <c r="H9" s="22">
        <v>0</v>
      </c>
      <c r="I9" s="22">
        <f t="shared" si="1"/>
        <v>0</v>
      </c>
      <c r="J9" s="45" t="s">
        <v>40</v>
      </c>
    </row>
    <row r="10" spans="2:10" x14ac:dyDescent="0.2">
      <c r="B10" s="34"/>
      <c r="C10" s="44" t="s">
        <v>5</v>
      </c>
      <c r="D10" s="22">
        <v>0</v>
      </c>
      <c r="E10" s="22">
        <v>0</v>
      </c>
      <c r="F10" s="22">
        <f t="shared" ref="F10:F13" si="2">D10+E10</f>
        <v>0</v>
      </c>
      <c r="G10" s="22">
        <v>0</v>
      </c>
      <c r="H10" s="22">
        <v>0</v>
      </c>
      <c r="I10" s="22">
        <f t="shared" ref="I10:I13" si="3">H10-D10</f>
        <v>0</v>
      </c>
      <c r="J10" s="45" t="s">
        <v>41</v>
      </c>
    </row>
    <row r="11" spans="2:10" x14ac:dyDescent="0.2">
      <c r="B11" s="40"/>
      <c r="C11" s="43" t="s">
        <v>24</v>
      </c>
      <c r="D11" s="22">
        <v>7058424</v>
      </c>
      <c r="E11" s="22">
        <v>5225885.5999999996</v>
      </c>
      <c r="F11" s="22">
        <f t="shared" si="2"/>
        <v>12284309.6</v>
      </c>
      <c r="G11" s="22">
        <v>1896629</v>
      </c>
      <c r="H11" s="22">
        <v>1896629</v>
      </c>
      <c r="I11" s="22">
        <f t="shared" si="3"/>
        <v>-5161795</v>
      </c>
      <c r="J11" s="45" t="s">
        <v>42</v>
      </c>
    </row>
    <row r="12" spans="2:10" ht="22.5" x14ac:dyDescent="0.2">
      <c r="B12" s="40"/>
      <c r="C12" s="43" t="s">
        <v>25</v>
      </c>
      <c r="D12" s="22">
        <v>20046795</v>
      </c>
      <c r="E12" s="22">
        <v>0</v>
      </c>
      <c r="F12" s="22">
        <f t="shared" si="2"/>
        <v>20046795</v>
      </c>
      <c r="G12" s="22">
        <v>0</v>
      </c>
      <c r="H12" s="22">
        <v>0</v>
      </c>
      <c r="I12" s="22">
        <f t="shared" si="3"/>
        <v>-20046795</v>
      </c>
      <c r="J12" s="45" t="s">
        <v>43</v>
      </c>
    </row>
    <row r="13" spans="2:10" ht="22.5" x14ac:dyDescent="0.2">
      <c r="B13" s="40"/>
      <c r="C13" s="43" t="s">
        <v>26</v>
      </c>
      <c r="D13" s="22">
        <v>66779138.899999999</v>
      </c>
      <c r="E13" s="22">
        <v>4528776.95</v>
      </c>
      <c r="F13" s="22">
        <f t="shared" si="2"/>
        <v>71307915.849999994</v>
      </c>
      <c r="G13" s="22">
        <v>13349010.48</v>
      </c>
      <c r="H13" s="22">
        <v>13349010.48</v>
      </c>
      <c r="I13" s="22">
        <f t="shared" si="3"/>
        <v>-53430128.420000002</v>
      </c>
      <c r="J13" s="45" t="s">
        <v>44</v>
      </c>
    </row>
    <row r="14" spans="2:10" x14ac:dyDescent="0.2">
      <c r="B14" s="33"/>
      <c r="C14" s="43" t="s">
        <v>6</v>
      </c>
      <c r="D14" s="22">
        <v>0</v>
      </c>
      <c r="E14" s="22">
        <v>0</v>
      </c>
      <c r="F14" s="22">
        <f t="shared" ref="F14" si="4">D14+E14</f>
        <v>0</v>
      </c>
      <c r="G14" s="22">
        <v>0</v>
      </c>
      <c r="H14" s="22">
        <v>0</v>
      </c>
      <c r="I14" s="22">
        <f t="shared" ref="I14" si="5">H14-D14</f>
        <v>0</v>
      </c>
      <c r="J14" s="45" t="s">
        <v>45</v>
      </c>
    </row>
    <row r="15" spans="2:10" x14ac:dyDescent="0.2">
      <c r="B15" s="33"/>
      <c r="D15" s="13"/>
      <c r="E15" s="13"/>
      <c r="F15" s="13"/>
      <c r="G15" s="13"/>
      <c r="H15" s="13"/>
      <c r="I15" s="13"/>
      <c r="J15" s="45" t="s">
        <v>46</v>
      </c>
    </row>
    <row r="16" spans="2:10" x14ac:dyDescent="0.2">
      <c r="B16" s="9"/>
      <c r="C16" s="10" t="s">
        <v>13</v>
      </c>
      <c r="D16" s="23">
        <f>SUM(D5:D14)</f>
        <v>93884357.900000006</v>
      </c>
      <c r="E16" s="23">
        <f t="shared" ref="E16:I16" si="6">SUM(E5:E14)</f>
        <v>9754662.5500000007</v>
      </c>
      <c r="F16" s="23">
        <f t="shared" si="6"/>
        <v>103639020.44999999</v>
      </c>
      <c r="G16" s="23">
        <f t="shared" si="6"/>
        <v>15245639.48</v>
      </c>
      <c r="H16" s="11">
        <f t="shared" si="6"/>
        <v>15245639.48</v>
      </c>
      <c r="I16" s="12">
        <f t="shared" si="6"/>
        <v>-78638718.420000002</v>
      </c>
      <c r="J16" s="45" t="s">
        <v>46</v>
      </c>
    </row>
    <row r="17" spans="2:10" x14ac:dyDescent="0.2">
      <c r="B17" s="35"/>
      <c r="C17" s="29"/>
      <c r="D17" s="30"/>
      <c r="E17" s="30"/>
      <c r="F17" s="36"/>
      <c r="G17" s="31" t="s">
        <v>21</v>
      </c>
      <c r="H17" s="37"/>
      <c r="I17" s="27"/>
      <c r="J17" s="45" t="s">
        <v>46</v>
      </c>
    </row>
    <row r="18" spans="2:10" x14ac:dyDescent="0.2">
      <c r="B18" s="61" t="s">
        <v>23</v>
      </c>
      <c r="C18" s="62"/>
      <c r="D18" s="51" t="s">
        <v>22</v>
      </c>
      <c r="E18" s="51"/>
      <c r="F18" s="51"/>
      <c r="G18" s="51"/>
      <c r="H18" s="51"/>
      <c r="I18" s="59" t="s">
        <v>19</v>
      </c>
      <c r="J18" s="45" t="s">
        <v>46</v>
      </c>
    </row>
    <row r="19" spans="2:10" ht="22.5" x14ac:dyDescent="0.2">
      <c r="B19" s="63"/>
      <c r="C19" s="64"/>
      <c r="D19" s="4" t="s">
        <v>15</v>
      </c>
      <c r="E19" s="5" t="s">
        <v>20</v>
      </c>
      <c r="F19" s="5" t="s">
        <v>16</v>
      </c>
      <c r="G19" s="5" t="s">
        <v>17</v>
      </c>
      <c r="H19" s="6" t="s">
        <v>18</v>
      </c>
      <c r="I19" s="60"/>
      <c r="J19" s="45" t="s">
        <v>46</v>
      </c>
    </row>
    <row r="20" spans="2:10" x14ac:dyDescent="0.2">
      <c r="B20" s="65"/>
      <c r="C20" s="66"/>
      <c r="D20" s="7" t="s">
        <v>7</v>
      </c>
      <c r="E20" s="8" t="s">
        <v>8</v>
      </c>
      <c r="F20" s="8" t="s">
        <v>9</v>
      </c>
      <c r="G20" s="8" t="s">
        <v>10</v>
      </c>
      <c r="H20" s="8" t="s">
        <v>11</v>
      </c>
      <c r="I20" s="8" t="s">
        <v>12</v>
      </c>
      <c r="J20" s="45" t="s">
        <v>46</v>
      </c>
    </row>
    <row r="21" spans="2:10" x14ac:dyDescent="0.2">
      <c r="B21" s="41" t="s">
        <v>27</v>
      </c>
      <c r="C21" s="15"/>
      <c r="D21" s="24">
        <f t="shared" ref="D21:I21" si="7">SUM(D22+D23+D24+D25+D26+D27+D28+D29)</f>
        <v>20046795</v>
      </c>
      <c r="E21" s="24">
        <f t="shared" si="7"/>
        <v>0</v>
      </c>
      <c r="F21" s="24">
        <f t="shared" si="7"/>
        <v>20046795</v>
      </c>
      <c r="G21" s="24">
        <f t="shared" si="7"/>
        <v>0</v>
      </c>
      <c r="H21" s="24">
        <f t="shared" si="7"/>
        <v>0</v>
      </c>
      <c r="I21" s="24">
        <f t="shared" si="7"/>
        <v>-20046795</v>
      </c>
      <c r="J21" s="45" t="s">
        <v>46</v>
      </c>
    </row>
    <row r="22" spans="2:10" x14ac:dyDescent="0.2">
      <c r="B22" s="16"/>
      <c r="C22" s="17" t="s">
        <v>0</v>
      </c>
      <c r="D22" s="25">
        <v>0</v>
      </c>
      <c r="E22" s="25">
        <v>0</v>
      </c>
      <c r="F22" s="25">
        <f t="shared" ref="F22:F25" si="8">D22+E22</f>
        <v>0</v>
      </c>
      <c r="G22" s="25">
        <v>0</v>
      </c>
      <c r="H22" s="25">
        <v>0</v>
      </c>
      <c r="I22" s="25">
        <f t="shared" ref="I22:I25" si="9">H22-D22</f>
        <v>0</v>
      </c>
      <c r="J22" s="45" t="s">
        <v>37</v>
      </c>
    </row>
    <row r="23" spans="2:10" x14ac:dyDescent="0.2">
      <c r="B23" s="16"/>
      <c r="C23" s="17" t="s">
        <v>1</v>
      </c>
      <c r="D23" s="25">
        <v>0</v>
      </c>
      <c r="E23" s="25">
        <v>0</v>
      </c>
      <c r="F23" s="25">
        <f t="shared" si="8"/>
        <v>0</v>
      </c>
      <c r="G23" s="25">
        <v>0</v>
      </c>
      <c r="H23" s="25">
        <v>0</v>
      </c>
      <c r="I23" s="25">
        <f t="shared" si="9"/>
        <v>0</v>
      </c>
      <c r="J23" s="45" t="s">
        <v>47</v>
      </c>
    </row>
    <row r="24" spans="2:10" x14ac:dyDescent="0.2">
      <c r="B24" s="16"/>
      <c r="C24" s="17" t="s">
        <v>2</v>
      </c>
      <c r="D24" s="25">
        <v>0</v>
      </c>
      <c r="E24" s="25">
        <v>0</v>
      </c>
      <c r="F24" s="25">
        <f t="shared" si="8"/>
        <v>0</v>
      </c>
      <c r="G24" s="25">
        <v>0</v>
      </c>
      <c r="H24" s="25">
        <v>0</v>
      </c>
      <c r="I24" s="25">
        <f t="shared" si="9"/>
        <v>0</v>
      </c>
      <c r="J24" s="45" t="s">
        <v>38</v>
      </c>
    </row>
    <row r="25" spans="2:10" x14ac:dyDescent="0.2">
      <c r="B25" s="16"/>
      <c r="C25" s="17" t="s">
        <v>3</v>
      </c>
      <c r="D25" s="25">
        <v>0</v>
      </c>
      <c r="E25" s="25">
        <v>0</v>
      </c>
      <c r="F25" s="25">
        <f t="shared" si="8"/>
        <v>0</v>
      </c>
      <c r="G25" s="25">
        <v>0</v>
      </c>
      <c r="H25" s="25">
        <v>0</v>
      </c>
      <c r="I25" s="25">
        <f t="shared" si="9"/>
        <v>0</v>
      </c>
      <c r="J25" s="45" t="s">
        <v>39</v>
      </c>
    </row>
    <row r="26" spans="2:10" x14ac:dyDescent="0.2">
      <c r="B26" s="16"/>
      <c r="C26" s="17" t="s">
        <v>28</v>
      </c>
      <c r="D26" s="25">
        <v>0</v>
      </c>
      <c r="E26" s="25">
        <v>0</v>
      </c>
      <c r="F26" s="25">
        <f t="shared" ref="F26" si="10">D26+E26</f>
        <v>0</v>
      </c>
      <c r="G26" s="25">
        <v>0</v>
      </c>
      <c r="H26" s="25">
        <v>0</v>
      </c>
      <c r="I26" s="25">
        <f t="shared" ref="I26" si="11">H26-D26</f>
        <v>0</v>
      </c>
      <c r="J26" s="45" t="s">
        <v>40</v>
      </c>
    </row>
    <row r="27" spans="2:10" x14ac:dyDescent="0.2">
      <c r="B27" s="16"/>
      <c r="C27" s="17" t="s">
        <v>29</v>
      </c>
      <c r="D27" s="25">
        <v>0</v>
      </c>
      <c r="E27" s="25">
        <v>0</v>
      </c>
      <c r="F27" s="25">
        <f t="shared" ref="F27:F28" si="12">D27+E27</f>
        <v>0</v>
      </c>
      <c r="G27" s="25">
        <v>0</v>
      </c>
      <c r="H27" s="25">
        <v>0</v>
      </c>
      <c r="I27" s="25">
        <f t="shared" ref="I27:I28" si="13">H27-D27</f>
        <v>0</v>
      </c>
      <c r="J27" s="45" t="s">
        <v>41</v>
      </c>
    </row>
    <row r="28" spans="2:10" ht="22.5" x14ac:dyDescent="0.2">
      <c r="B28" s="16"/>
      <c r="C28" s="17" t="s">
        <v>30</v>
      </c>
      <c r="D28" s="25">
        <v>0</v>
      </c>
      <c r="E28" s="25">
        <v>0</v>
      </c>
      <c r="F28" s="25">
        <f t="shared" si="12"/>
        <v>0</v>
      </c>
      <c r="G28" s="25">
        <v>0</v>
      </c>
      <c r="H28" s="25">
        <v>0</v>
      </c>
      <c r="I28" s="25">
        <f t="shared" si="13"/>
        <v>0</v>
      </c>
      <c r="J28" s="45" t="s">
        <v>43</v>
      </c>
    </row>
    <row r="29" spans="2:10" ht="22.5" x14ac:dyDescent="0.2">
      <c r="B29" s="16"/>
      <c r="C29" s="17" t="s">
        <v>26</v>
      </c>
      <c r="D29" s="25">
        <v>20046795</v>
      </c>
      <c r="E29" s="25">
        <v>0</v>
      </c>
      <c r="F29" s="25">
        <v>20046795</v>
      </c>
      <c r="G29" s="25">
        <v>0</v>
      </c>
      <c r="H29" s="25">
        <v>0</v>
      </c>
      <c r="I29" s="25">
        <v>-20046795</v>
      </c>
      <c r="J29" s="45" t="s">
        <v>50</v>
      </c>
    </row>
    <row r="30" spans="2:10" x14ac:dyDescent="0.2">
      <c r="B30" s="16"/>
      <c r="C30" s="17"/>
      <c r="D30" s="25"/>
      <c r="E30" s="25"/>
      <c r="F30" s="25"/>
      <c r="G30" s="25"/>
      <c r="H30" s="25"/>
      <c r="I30" s="25"/>
      <c r="J30" s="45" t="s">
        <v>46</v>
      </c>
    </row>
    <row r="31" spans="2:10" ht="41.25" customHeight="1" x14ac:dyDescent="0.2">
      <c r="B31" s="48" t="s">
        <v>48</v>
      </c>
      <c r="C31" s="49"/>
      <c r="D31" s="26">
        <f t="shared" ref="D31:I31" si="14">SUM(D32:D35)</f>
        <v>73837562.900000006</v>
      </c>
      <c r="E31" s="26">
        <f t="shared" si="14"/>
        <v>9754662.5500000007</v>
      </c>
      <c r="F31" s="26">
        <f t="shared" si="14"/>
        <v>83592225.449999988</v>
      </c>
      <c r="G31" s="26">
        <f t="shared" si="14"/>
        <v>15245639.48</v>
      </c>
      <c r="H31" s="26">
        <f t="shared" si="14"/>
        <v>15245639.48</v>
      </c>
      <c r="I31" s="26">
        <f t="shared" si="14"/>
        <v>-58591923.420000002</v>
      </c>
      <c r="J31" s="45" t="s">
        <v>46</v>
      </c>
    </row>
    <row r="32" spans="2:10" x14ac:dyDescent="0.2">
      <c r="B32" s="16"/>
      <c r="C32" s="17" t="s">
        <v>1</v>
      </c>
      <c r="D32" s="25">
        <v>0</v>
      </c>
      <c r="E32" s="25">
        <v>0</v>
      </c>
      <c r="F32" s="25">
        <f>D32+E32</f>
        <v>0</v>
      </c>
      <c r="G32" s="25">
        <v>0</v>
      </c>
      <c r="H32" s="25">
        <v>0</v>
      </c>
      <c r="I32" s="25">
        <f>H32-D32</f>
        <v>0</v>
      </c>
      <c r="J32" s="45" t="s">
        <v>47</v>
      </c>
    </row>
    <row r="33" spans="2:10" x14ac:dyDescent="0.2">
      <c r="B33" s="16"/>
      <c r="C33" s="17" t="s">
        <v>31</v>
      </c>
      <c r="D33" s="25">
        <v>0</v>
      </c>
      <c r="E33" s="25">
        <v>0</v>
      </c>
      <c r="F33" s="25">
        <f>D33+E33</f>
        <v>0</v>
      </c>
      <c r="G33" s="25">
        <v>0</v>
      </c>
      <c r="H33" s="25">
        <v>0</v>
      </c>
      <c r="I33" s="25">
        <f t="shared" ref="I33:I34" si="15">H33-D33</f>
        <v>0</v>
      </c>
      <c r="J33" s="45" t="s">
        <v>40</v>
      </c>
    </row>
    <row r="34" spans="2:10" x14ac:dyDescent="0.2">
      <c r="B34" s="16"/>
      <c r="C34" s="17" t="s">
        <v>32</v>
      </c>
      <c r="D34" s="25">
        <v>7058424</v>
      </c>
      <c r="E34" s="25">
        <v>5225885.5999999996</v>
      </c>
      <c r="F34" s="25">
        <f>D34+E34</f>
        <v>12284309.6</v>
      </c>
      <c r="G34" s="25">
        <v>1896629</v>
      </c>
      <c r="H34" s="25">
        <v>1896629</v>
      </c>
      <c r="I34" s="25">
        <f t="shared" si="15"/>
        <v>-5161795</v>
      </c>
      <c r="J34" s="45" t="s">
        <v>42</v>
      </c>
    </row>
    <row r="35" spans="2:10" ht="22.5" x14ac:dyDescent="0.2">
      <c r="B35" s="16"/>
      <c r="C35" s="17" t="s">
        <v>26</v>
      </c>
      <c r="D35" s="25">
        <v>66779138.899999999</v>
      </c>
      <c r="E35" s="25">
        <v>4528776.95</v>
      </c>
      <c r="F35" s="25">
        <f>D35+E35</f>
        <v>71307915.849999994</v>
      </c>
      <c r="G35" s="25">
        <v>13349010.48</v>
      </c>
      <c r="H35" s="25">
        <v>13349010.48</v>
      </c>
      <c r="I35" s="25">
        <f t="shared" ref="I35" si="16">H35-D35</f>
        <v>-53430128.420000002</v>
      </c>
      <c r="J35" s="45" t="s">
        <v>44</v>
      </c>
    </row>
    <row r="36" spans="2:10" x14ac:dyDescent="0.2">
      <c r="B36" s="16"/>
      <c r="C36" s="17"/>
      <c r="D36" s="25"/>
      <c r="E36" s="25"/>
      <c r="F36" s="25"/>
      <c r="G36" s="25"/>
      <c r="H36" s="25"/>
      <c r="I36" s="25"/>
      <c r="J36" s="45" t="s">
        <v>46</v>
      </c>
    </row>
    <row r="37" spans="2:10" x14ac:dyDescent="0.2">
      <c r="B37" s="42" t="s">
        <v>33</v>
      </c>
      <c r="C37" s="18"/>
      <c r="D37" s="26">
        <f t="shared" ref="D37:I37" si="17">SUM(D38)</f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26">
        <f t="shared" si="17"/>
        <v>0</v>
      </c>
      <c r="J37" s="45" t="s">
        <v>46</v>
      </c>
    </row>
    <row r="38" spans="2:10" x14ac:dyDescent="0.2">
      <c r="B38" s="14"/>
      <c r="C38" s="17" t="s">
        <v>6</v>
      </c>
      <c r="D38" s="25">
        <v>0</v>
      </c>
      <c r="E38" s="25">
        <v>0</v>
      </c>
      <c r="F38" s="25">
        <f>D38+E38</f>
        <v>0</v>
      </c>
      <c r="G38" s="25">
        <v>0</v>
      </c>
      <c r="H38" s="25">
        <v>0</v>
      </c>
      <c r="I38" s="25">
        <f>H38-D38</f>
        <v>0</v>
      </c>
      <c r="J38" s="45" t="s">
        <v>45</v>
      </c>
    </row>
    <row r="39" spans="2:10" x14ac:dyDescent="0.2">
      <c r="B39" s="19"/>
      <c r="C39" s="20" t="s">
        <v>13</v>
      </c>
      <c r="D39" s="23">
        <f>SUM(D37+D31+D21)</f>
        <v>93884357.900000006</v>
      </c>
      <c r="E39" s="23">
        <f t="shared" ref="E39:I39" si="18">SUM(E37+E31+E21)</f>
        <v>9754662.5500000007</v>
      </c>
      <c r="F39" s="23">
        <f t="shared" si="18"/>
        <v>103639020.44999999</v>
      </c>
      <c r="G39" s="23">
        <f t="shared" si="18"/>
        <v>15245639.48</v>
      </c>
      <c r="H39" s="23">
        <f t="shared" si="18"/>
        <v>15245639.48</v>
      </c>
      <c r="I39" s="12">
        <f t="shared" si="18"/>
        <v>-78638718.420000002</v>
      </c>
      <c r="J39" s="45" t="s">
        <v>46</v>
      </c>
    </row>
    <row r="40" spans="2:10" x14ac:dyDescent="0.2">
      <c r="B40" s="28"/>
      <c r="C40" s="29"/>
      <c r="D40" s="30"/>
      <c r="E40" s="30"/>
      <c r="F40" s="30"/>
      <c r="G40" s="31" t="s">
        <v>21</v>
      </c>
      <c r="H40" s="32"/>
      <c r="I40" s="27"/>
      <c r="J40" s="45" t="s">
        <v>46</v>
      </c>
    </row>
    <row r="42" spans="2:10" ht="22.5" x14ac:dyDescent="0.2">
      <c r="C42" s="38" t="s">
        <v>34</v>
      </c>
    </row>
    <row r="43" spans="2:10" x14ac:dyDescent="0.2">
      <c r="C43" s="39" t="s">
        <v>35</v>
      </c>
    </row>
    <row r="44" spans="2:10" ht="30.75" customHeight="1" x14ac:dyDescent="0.2">
      <c r="C44" s="47" t="s">
        <v>36</v>
      </c>
      <c r="D44" s="47"/>
      <c r="E44" s="47"/>
      <c r="F44" s="47"/>
      <c r="G44" s="47"/>
      <c r="H44" s="47"/>
      <c r="I44" s="47"/>
    </row>
    <row r="45" spans="2:10" x14ac:dyDescent="0.2">
      <c r="C45" s="2" t="s">
        <v>51</v>
      </c>
    </row>
    <row r="48" spans="2:10" ht="3.75" customHeight="1" x14ac:dyDescent="0.2"/>
    <row r="49" spans="3:7" s="3" customFormat="1" x14ac:dyDescent="0.2">
      <c r="C49" s="46" t="s">
        <v>52</v>
      </c>
      <c r="G49" s="3" t="s">
        <v>54</v>
      </c>
    </row>
    <row r="50" spans="3:7" s="3" customFormat="1" x14ac:dyDescent="0.2">
      <c r="C50" s="46" t="s">
        <v>53</v>
      </c>
      <c r="G50" s="3" t="s">
        <v>55</v>
      </c>
    </row>
    <row r="51" spans="3:7" x14ac:dyDescent="0.2">
      <c r="E51" s="1">
        <v>1</v>
      </c>
    </row>
  </sheetData>
  <sheetProtection formatCells="0" formatColumns="0" formatRows="0" insertRows="0" autoFilter="0"/>
  <mergeCells count="9">
    <mergeCell ref="C44:I44"/>
    <mergeCell ref="B31:C31"/>
    <mergeCell ref="B1:I1"/>
    <mergeCell ref="B2:C4"/>
    <mergeCell ref="D2:H2"/>
    <mergeCell ref="I2:I3"/>
    <mergeCell ref="B18:C20"/>
    <mergeCell ref="D18:H18"/>
    <mergeCell ref="I18:I1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9" orientation="landscape" horizontalDpi="4294967294" verticalDpi="4294967294" r:id="rId1"/>
  <ignoredErrors>
    <ignoredError sqref="D20:H20 D4:H4 J5:J29 J40 J30:J38" numberStoredAsText="1"/>
    <ignoredError sqref="F5:F15 I5:I17 D21:I21 F22:F28 I22:I28 F32:F35 D31:E31 G31:H31 D37:I37 F38:I38 D39:I39 G16 F16 D16:E16 H16 F30:F31 I30:I35" unlockedFormula="1"/>
    <ignoredError sqref="J39" numberStoredAsText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2019-04-12T18:00:03Z</cp:lastPrinted>
  <dcterms:created xsi:type="dcterms:W3CDTF">2012-12-11T20:48:19Z</dcterms:created>
  <dcterms:modified xsi:type="dcterms:W3CDTF">2019-04-22T19:38:25Z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