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<sst xmlns="http://schemas.openxmlformats.org/spreadsheetml/2006/main" count="47" uniqueCount="47">
  <si>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</si>
  <si>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</si>
  <si>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</si>
  <si>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</si>
  <si>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</si>
  <si>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</si>
  <si>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</si>
  <si>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</si>
  <si>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</si>
  <si>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</si>
  <si>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</si>
  <si>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</si>
  <si>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</si>
  <si>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</si>
  <si>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</si>
  <si>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</si>
  <si>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</si>
  <si>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</si>
  <si>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</si>
  <si>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</si>
  <si>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</si>
  <si>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</si>
  <si>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</si>
  <si>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</si>
  <si>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</si>
  <si>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</si>
  <si>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</si>
  <si>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</si>
  <si>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</si>
  <si>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</si>
  <si>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</si>
  <si>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</si>
  <si>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</si>
  <si>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</si>
  <si>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</si>
  <si>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</si>
  <si>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</si>
  <si>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</si>
  <si>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</si>
  <si>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</si>
  <si>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</si>
  <si>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</si>
  <si>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</si>
  <si>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</si>
  <si>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</si>
  <si>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Parque Agro Tecnológico Xonotli S.A. de C.V.</t>
  </si>
  <si>
    <t>Del 1 de enero al 31 de marzo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</si>
</sst>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1" xfId="0" applyFont="1" applyBorder="1" applyAlignment="1">
      <alignment horizontal="justify" vertical="top" wrapText="1"/>
    </xf>
    <xf numFmtId="0" fontId="37" fillId="33" borderId="12" xfId="0" applyFont="1" applyFill="1" applyBorder="1" applyAlignment="1">
      <alignment horizontal="center" vertical="top"/>
    </xf>
    <xf numFmtId="0" fontId="37" fillId="33" borderId="13" xfId="0" applyFont="1" applyFill="1" applyBorder="1" applyAlignment="1">
      <alignment horizontal="center" vertical="top"/>
    </xf>
    <xf numFmtId="0" fontId="37" fillId="33" borderId="14" xfId="0" applyFont="1" applyFill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/>
    </xf>
    <xf numFmtId="0" fontId="37" fillId="33" borderId="0" xfId="0" applyFont="1" applyFill="1" applyBorder="1" applyAlignment="1">
      <alignment horizontal="center" vertical="top"/>
    </xf>
    <xf numFmtId="0" fontId="37" fillId="33" borderId="15" xfId="0" applyFont="1" applyFill="1" applyBorder="1" applyAlignment="1">
      <alignment horizontal="center" vertical="top"/>
    </xf>
    <xf numFmtId="0" fontId="37" fillId="33" borderId="11" xfId="0" applyFont="1" applyFill="1" applyBorder="1" applyAlignment="1">
      <alignment horizontal="center" vertical="top"/>
    </xf>
    <xf numFmtId="0" fontId="37" fillId="33" borderId="16" xfId="0" applyFont="1" applyFill="1" applyBorder="1" applyAlignment="1">
      <alignment horizontal="center" vertical="top"/>
    </xf>
    <xf numFmtId="0" fontId="37" fillId="33" borderId="17" xfId="0" applyFont="1" applyFill="1" applyBorder="1" applyAlignment="1">
      <alignment horizontal="center" vertical="top"/>
    </xf>
    <xf numFmtId="0" fontId="37" fillId="34" borderId="12" xfId="0" applyFont="1" applyFill="1" applyBorder="1" applyAlignment="1">
      <alignment horizontal="center"/>
    </xf>
    <xf numFmtId="0" fontId="37" fillId="34" borderId="18" xfId="0" applyFont="1" applyFill="1" applyBorder="1" applyAlignment="1">
      <alignment horizontal="center"/>
    </xf>
    <xf numFmtId="0" fontId="37" fillId="34" borderId="19" xfId="0" applyFont="1" applyFill="1" applyBorder="1" applyAlignment="1">
      <alignment horizontal="center" wrapText="1"/>
    </xf>
    <xf numFmtId="0" fontId="37" fillId="34" borderId="20" xfId="0" applyFont="1" applyFill="1" applyBorder="1" applyAlignment="1">
      <alignment horizontal="center" wrapText="1"/>
    </xf>
    <xf numFmtId="0" fontId="37" fillId="34" borderId="21" xfId="0" applyFont="1" applyFill="1" applyBorder="1" applyAlignment="1">
      <alignment horizontal="center" wrapText="1"/>
    </xf>
    <xf numFmtId="0" fontId="37" fillId="34" borderId="22" xfId="0" applyFont="1" applyFill="1" applyBorder="1" applyAlignment="1">
      <alignment horizontal="center" wrapText="1"/>
    </xf>
    <xf numFmtId="0" fontId="37" fillId="34" borderId="10" xfId="0" applyFont="1" applyFill="1" applyBorder="1" applyAlignment="1">
      <alignment horizontal="center"/>
    </xf>
    <xf numFmtId="0" fontId="37" fillId="34" borderId="23" xfId="0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 wrapText="1"/>
    </xf>
    <xf numFmtId="0" fontId="37" fillId="34" borderId="25" xfId="0" applyFont="1" applyFill="1" applyBorder="1" applyAlignment="1">
      <alignment horizontal="center" wrapText="1"/>
    </xf>
    <xf numFmtId="0" fontId="37" fillId="34" borderId="11" xfId="0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/>
    </xf>
    <xf numFmtId="0" fontId="36" fillId="0" borderId="12" xfId="0" applyFont="1" applyBorder="1" applyAlignment="1">
      <alignment horizontal="justify" vertical="top" wrapText="1"/>
    </xf>
    <xf numFmtId="0" fontId="36" fillId="0" borderId="0" xfId="0" applyFont="1" applyAlignment="1">
      <alignment horizontal="justify" vertical="top" wrapText="1"/>
    </xf>
    <xf numFmtId="0" fontId="36" fillId="0" borderId="10" xfId="0" applyFont="1" applyBorder="1" applyAlignment="1">
      <alignment horizontal="justify" vertical="top" wrapText="1"/>
    </xf>
    <xf numFmtId="0" fontId="36" fillId="0" borderId="16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2" fontId="37" fillId="0" borderId="0" xfId="0" applyNumberFormat="1" applyFont="1" applyBorder="1" applyAlignment="1" applyProtection="1">
      <alignment/>
      <protection locked="0"/>
    </xf>
    <xf numFmtId="2" fontId="37" fillId="0" borderId="0" xfId="0" applyNumberFormat="1" applyFont="1" applyAlignment="1" applyProtection="1">
      <alignment/>
      <protection locked="0"/>
    </xf>
    <xf numFmtId="2" fontId="36" fillId="0" borderId="0" xfId="0" applyNumberFormat="1" applyFont="1" applyAlignment="1" applyProtection="1">
      <alignment/>
      <protection locked="0"/>
    </xf>
    <xf numFmtId="2" fontId="36" fillId="0" borderId="0" xfId="0" applyNumberFormat="1" applyFont="1" applyBorder="1" applyAlignment="1" applyProtection="1">
      <alignment/>
      <protection locked="0"/>
    </xf>
    <xf numFmtId="0" fontId="36" fillId="0" borderId="13" xfId="0" applyFont="1" applyBorder="1" applyAlignment="1">
      <alignment horizontal="justify" vertical="top" wrapText="1"/>
    </xf>
    <xf numFmtId="0" fontId="36" fillId="0" borderId="0" xfId="0" applyFont="1" applyBorder="1" applyAlignment="1">
      <alignment horizontal="justify" vertical="top" wrapText="1"/>
    </xf>
    <xf numFmtId="0" fontId="37" fillId="34" borderId="23" xfId="0" applyFont="1" applyFill="1" applyBorder="1" applyAlignment="1">
      <alignment horizontal="center" wrapText="1"/>
    </xf>
    <xf numFmtId="2" fontId="37" fillId="0" borderId="22" xfId="0" applyNumberFormat="1" applyFont="1" applyBorder="1" applyAlignment="1" applyProtection="1">
      <alignment/>
      <protection locked="0"/>
    </xf>
    <xf numFmtId="2" fontId="36" fillId="0" borderId="26" xfId="0" applyNumberFormat="1" applyFont="1" applyBorder="1" applyAlignment="1" applyProtection="1">
      <alignment/>
      <protection locked="0"/>
    </xf>
    <xf numFmtId="2" fontId="37" fillId="0" borderId="26" xfId="0" applyNumberFormat="1" applyFont="1" applyBorder="1" applyAlignment="1" applyProtection="1">
      <alignment/>
      <protection locked="0"/>
    </xf>
    <xf numFmtId="2" fontId="36" fillId="0" borderId="26" xfId="46" applyNumberFormat="1" applyFont="1" applyBorder="1" applyAlignment="1" applyProtection="1">
      <alignment/>
      <protection locked="0"/>
    </xf>
    <xf numFmtId="2" fontId="37" fillId="0" borderId="25" xfId="0" applyNumberFormat="1" applyFont="1" applyBorder="1" applyAlignment="1" applyProtection="1">
      <alignment/>
      <protection locked="0"/>
    </xf>
    <xf numFmtId="2" fontId="36" fillId="0" borderId="26" xfId="0" applyNumberFormat="1" applyFont="1" applyBorder="1" applyAlignment="1">
      <alignment horizontal="right" vertical="top" wrapText="1"/>
    </xf>
    <xf numFmtId="2" fontId="36" fillId="0" borderId="0" xfId="0" applyNumberFormat="1" applyFont="1" applyBorder="1" applyAlignment="1">
      <alignment horizontal="right" vertical="top" wrapText="1"/>
    </xf>
    <xf numFmtId="2" fontId="36" fillId="0" borderId="25" xfId="0" applyNumberFormat="1" applyFont="1" applyBorder="1" applyAlignment="1">
      <alignment horizontal="right" vertical="top" wrapText="1"/>
    </xf>
    <xf numFmtId="2" fontId="36" fillId="0" borderId="16" xfId="0" applyNumberFormat="1" applyFont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7">
      <selection activeCell="F41" sqref="F41"/>
    </sheetView>
  </sheetViews>
  <sheetFormatPr defaultColWidth="11.421875" defaultRowHeight="15"/>
  <cols>
    <col min="1" max="1" width="4.7109375" style="0" customWidth="1"/>
    <col min="2" max="2" width="60.28125" style="0" customWidth="1"/>
    <col min="3" max="3" width="15.8515625" style="0" customWidth="1"/>
    <col min="4" max="4" width="13.7109375" style="0" customWidth="1"/>
    <col min="5" max="5" width="12.8515625" style="0" customWidth="1"/>
    <col min="6" max="6" width="15.140625" style="0" customWidth="1"/>
    <col min="7" max="7" width="13.00390625" style="0" customWidth="1"/>
    <col min="8" max="8" width="13.8515625" style="0" customWidth="1"/>
  </cols>
  <sheetData>
    <row r="1" spans="1:8" ht="15">
      <c r="A1" s="3" t="s">
        <v>45</v>
      </c>
      <c r="B1" s="4"/>
      <c r="C1" s="4"/>
      <c r="D1" s="4"/>
      <c r="E1" s="4"/>
      <c r="F1" s="4"/>
      <c r="G1" s="4"/>
      <c r="H1" s="5"/>
    </row>
    <row r="2" spans="1:8" ht="15">
      <c r="A2" s="6" t="s">
        <v>0</v>
      </c>
      <c r="B2" s="7"/>
      <c r="C2" s="7"/>
      <c r="D2" s="7"/>
      <c r="E2" s="7"/>
      <c r="F2" s="7"/>
      <c r="G2" s="7"/>
      <c r="H2" s="8"/>
    </row>
    <row r="3" spans="1:8" ht="15">
      <c r="A3" s="6" t="s">
        <v>1</v>
      </c>
      <c r="B3" s="7"/>
      <c r="C3" s="7"/>
      <c r="D3" s="7"/>
      <c r="E3" s="7"/>
      <c r="F3" s="7"/>
      <c r="G3" s="7"/>
      <c r="H3" s="8"/>
    </row>
    <row r="4" spans="1:8" ht="15.75" thickBot="1">
      <c r="A4" s="9" t="s">
        <v>46</v>
      </c>
      <c r="B4" s="10"/>
      <c r="C4" s="10"/>
      <c r="D4" s="10"/>
      <c r="E4" s="10"/>
      <c r="F4" s="10"/>
      <c r="G4" s="10"/>
      <c r="H4" s="11"/>
    </row>
    <row r="5" spans="1:8" ht="15.75" thickBot="1">
      <c r="A5" s="12" t="s">
        <v>2</v>
      </c>
      <c r="B5" s="13"/>
      <c r="C5" s="14" t="s">
        <v>3</v>
      </c>
      <c r="D5" s="15"/>
      <c r="E5" s="15"/>
      <c r="F5" s="15"/>
      <c r="G5" s="16"/>
      <c r="H5" s="17" t="s">
        <v>4</v>
      </c>
    </row>
    <row r="6" spans="1:8" s="28" customFormat="1" ht="25.5" thickBot="1">
      <c r="A6" s="18"/>
      <c r="B6" s="19"/>
      <c r="C6" s="20" t="s">
        <v>5</v>
      </c>
      <c r="D6" s="20" t="s">
        <v>6</v>
      </c>
      <c r="E6" s="20" t="s">
        <v>7</v>
      </c>
      <c r="F6" s="20" t="s">
        <v>8</v>
      </c>
      <c r="G6" s="20" t="s">
        <v>9</v>
      </c>
      <c r="H6" s="21"/>
    </row>
    <row r="7" spans="1:8" ht="15.75" thickBot="1">
      <c r="A7" s="22"/>
      <c r="B7" s="23"/>
      <c r="C7" s="35">
        <v>1</v>
      </c>
      <c r="D7" s="20">
        <v>2</v>
      </c>
      <c r="E7" s="20" t="s">
        <v>10</v>
      </c>
      <c r="F7" s="20">
        <v>4</v>
      </c>
      <c r="G7" s="20">
        <v>5</v>
      </c>
      <c r="H7" s="20" t="s">
        <v>11</v>
      </c>
    </row>
    <row r="8" spans="1:8" ht="15">
      <c r="A8" s="24" t="s">
        <v>12</v>
      </c>
      <c r="B8" s="33"/>
      <c r="C8" s="36">
        <f>SUM(C9:C15)</f>
        <v>6754911.58</v>
      </c>
      <c r="D8" s="36">
        <f>SUM(D9:D15)</f>
        <v>0</v>
      </c>
      <c r="E8" s="29">
        <f>SUM(E9:E15)</f>
        <v>6754911.58</v>
      </c>
      <c r="F8" s="36">
        <v>933054.46</v>
      </c>
      <c r="G8" s="29">
        <v>933054.46</v>
      </c>
      <c r="H8" s="36">
        <f>+E8-F8</f>
        <v>5821857.12</v>
      </c>
    </row>
    <row r="9" spans="1:8" ht="15">
      <c r="A9" s="1"/>
      <c r="B9" s="25" t="s">
        <v>13</v>
      </c>
      <c r="C9" s="37">
        <v>1897044</v>
      </c>
      <c r="D9" s="37">
        <v>0</v>
      </c>
      <c r="E9" s="32">
        <f>C9+D9</f>
        <v>1897044</v>
      </c>
      <c r="F9" s="37">
        <v>194371.79</v>
      </c>
      <c r="G9" s="32">
        <v>194371.79</v>
      </c>
      <c r="H9" s="38">
        <f aca="true" t="shared" si="0" ref="H9:H40">+E9-F9</f>
        <v>1702672.21</v>
      </c>
    </row>
    <row r="10" spans="1:8" ht="15">
      <c r="A10" s="1"/>
      <c r="B10" s="25" t="s">
        <v>14</v>
      </c>
      <c r="C10" s="37">
        <v>798192</v>
      </c>
      <c r="D10" s="37">
        <v>0</v>
      </c>
      <c r="E10" s="32">
        <f aca="true" t="shared" si="1" ref="E10:E35">C10+D10</f>
        <v>798192</v>
      </c>
      <c r="F10" s="37">
        <v>85586.14</v>
      </c>
      <c r="G10" s="32">
        <v>85586.14</v>
      </c>
      <c r="H10" s="38">
        <f t="shared" si="0"/>
        <v>712605.86</v>
      </c>
    </row>
    <row r="11" spans="1:8" ht="15">
      <c r="A11" s="1"/>
      <c r="B11" s="25" t="s">
        <v>15</v>
      </c>
      <c r="C11" s="37">
        <v>2181600</v>
      </c>
      <c r="D11" s="37">
        <v>0</v>
      </c>
      <c r="E11" s="32">
        <f t="shared" si="1"/>
        <v>2181600</v>
      </c>
      <c r="F11" s="37">
        <v>0</v>
      </c>
      <c r="G11" s="32">
        <v>0</v>
      </c>
      <c r="H11" s="38">
        <f t="shared" si="0"/>
        <v>2181600</v>
      </c>
    </row>
    <row r="12" spans="1:8" ht="15">
      <c r="A12" s="1"/>
      <c r="B12" s="25" t="s">
        <v>16</v>
      </c>
      <c r="C12" s="37">
        <v>645000</v>
      </c>
      <c r="D12" s="37">
        <v>0</v>
      </c>
      <c r="E12" s="32">
        <f t="shared" si="1"/>
        <v>645000</v>
      </c>
      <c r="F12" s="37">
        <v>118952.06</v>
      </c>
      <c r="G12" s="32">
        <v>118952.06</v>
      </c>
      <c r="H12" s="38">
        <f t="shared" si="0"/>
        <v>526047.94</v>
      </c>
    </row>
    <row r="13" spans="1:8" ht="15">
      <c r="A13" s="1"/>
      <c r="B13" s="25" t="s">
        <v>17</v>
      </c>
      <c r="C13" s="37">
        <v>758820</v>
      </c>
      <c r="D13" s="37">
        <v>0</v>
      </c>
      <c r="E13" s="32">
        <f t="shared" si="1"/>
        <v>758820</v>
      </c>
      <c r="F13" s="37">
        <v>345707.93</v>
      </c>
      <c r="G13" s="32">
        <v>345707.93</v>
      </c>
      <c r="H13" s="38">
        <f t="shared" si="0"/>
        <v>413112.07</v>
      </c>
    </row>
    <row r="14" spans="1:8" ht="15">
      <c r="A14" s="1"/>
      <c r="B14" s="25" t="s">
        <v>18</v>
      </c>
      <c r="C14" s="37">
        <v>474255.58</v>
      </c>
      <c r="D14" s="37">
        <v>0</v>
      </c>
      <c r="E14" s="32">
        <f t="shared" si="1"/>
        <v>474255.58</v>
      </c>
      <c r="F14" s="37">
        <v>188436.54</v>
      </c>
      <c r="G14" s="32">
        <v>188436.54</v>
      </c>
      <c r="H14" s="38">
        <f t="shared" si="0"/>
        <v>285819.04000000004</v>
      </c>
    </row>
    <row r="15" spans="1:8" ht="15">
      <c r="A15" s="1"/>
      <c r="B15" s="25" t="s">
        <v>19</v>
      </c>
      <c r="C15" s="37">
        <v>0</v>
      </c>
      <c r="D15" s="37">
        <v>0</v>
      </c>
      <c r="E15" s="32">
        <v>0</v>
      </c>
      <c r="F15" s="37">
        <v>0</v>
      </c>
      <c r="G15" s="32">
        <v>0</v>
      </c>
      <c r="H15" s="38">
        <f t="shared" si="0"/>
        <v>0</v>
      </c>
    </row>
    <row r="16" spans="1:8" ht="15">
      <c r="A16" s="26" t="s">
        <v>20</v>
      </c>
      <c r="B16" s="34"/>
      <c r="C16" s="38">
        <f>+C17+C18+C19+C20+C21+C22+C23+C24+C25</f>
        <v>16885095.35</v>
      </c>
      <c r="D16" s="38">
        <f>SUM(D17:D25)</f>
        <v>0</v>
      </c>
      <c r="E16" s="29">
        <f>SUM(E17:E25)</f>
        <v>16885095.35</v>
      </c>
      <c r="F16" s="38">
        <v>71548.40000000001</v>
      </c>
      <c r="G16" s="29">
        <v>71548.40000000001</v>
      </c>
      <c r="H16" s="38">
        <f t="shared" si="0"/>
        <v>16813546.950000003</v>
      </c>
    </row>
    <row r="17" spans="1:8" ht="14.25" customHeight="1">
      <c r="A17" s="1"/>
      <c r="B17" s="25" t="s">
        <v>21</v>
      </c>
      <c r="C17" s="37">
        <v>91340</v>
      </c>
      <c r="D17" s="37">
        <v>0</v>
      </c>
      <c r="E17" s="32">
        <f t="shared" si="1"/>
        <v>91340</v>
      </c>
      <c r="F17" s="37">
        <v>19234.8</v>
      </c>
      <c r="G17" s="32">
        <v>19234.8</v>
      </c>
      <c r="H17" s="38">
        <f t="shared" si="0"/>
        <v>72105.2</v>
      </c>
    </row>
    <row r="18" spans="1:8" ht="15">
      <c r="A18" s="1"/>
      <c r="B18" s="25" t="s">
        <v>22</v>
      </c>
      <c r="C18" s="37">
        <v>121163</v>
      </c>
      <c r="D18" s="37">
        <v>0</v>
      </c>
      <c r="E18" s="32">
        <f t="shared" si="1"/>
        <v>121163</v>
      </c>
      <c r="F18" s="37">
        <v>7853.53</v>
      </c>
      <c r="G18" s="32">
        <v>7853.53</v>
      </c>
      <c r="H18" s="38">
        <f t="shared" si="0"/>
        <v>113309.47</v>
      </c>
    </row>
    <row r="19" spans="1:8" ht="15">
      <c r="A19" s="1"/>
      <c r="B19" s="25" t="s">
        <v>23</v>
      </c>
      <c r="C19" s="37">
        <v>3400</v>
      </c>
      <c r="D19" s="37">
        <v>0</v>
      </c>
      <c r="E19" s="32">
        <f t="shared" si="1"/>
        <v>3400</v>
      </c>
      <c r="F19" s="37">
        <v>0</v>
      </c>
      <c r="G19" s="32">
        <v>0</v>
      </c>
      <c r="H19" s="38">
        <f t="shared" si="0"/>
        <v>3400</v>
      </c>
    </row>
    <row r="20" spans="1:8" ht="15">
      <c r="A20" s="1"/>
      <c r="B20" s="25" t="s">
        <v>24</v>
      </c>
      <c r="C20" s="37">
        <v>0</v>
      </c>
      <c r="D20" s="37">
        <v>0</v>
      </c>
      <c r="E20" s="32">
        <f t="shared" si="1"/>
        <v>0</v>
      </c>
      <c r="F20" s="37">
        <v>0</v>
      </c>
      <c r="G20" s="32">
        <v>0</v>
      </c>
      <c r="H20" s="38">
        <f t="shared" si="0"/>
        <v>0</v>
      </c>
    </row>
    <row r="21" spans="1:8" ht="15">
      <c r="A21" s="1"/>
      <c r="B21" s="25" t="s">
        <v>25</v>
      </c>
      <c r="C21" s="37">
        <v>16268796.35</v>
      </c>
      <c r="D21" s="37">
        <v>0</v>
      </c>
      <c r="E21" s="32">
        <f t="shared" si="1"/>
        <v>16268796.35</v>
      </c>
      <c r="F21" s="37">
        <v>0</v>
      </c>
      <c r="G21" s="32">
        <v>0</v>
      </c>
      <c r="H21" s="38">
        <f t="shared" si="0"/>
        <v>16268796.35</v>
      </c>
    </row>
    <row r="22" spans="1:8" ht="15">
      <c r="A22" s="1"/>
      <c r="B22" s="25" t="s">
        <v>26</v>
      </c>
      <c r="C22" s="37">
        <v>371200</v>
      </c>
      <c r="D22" s="37">
        <v>0</v>
      </c>
      <c r="E22" s="32">
        <f t="shared" si="1"/>
        <v>371200</v>
      </c>
      <c r="F22" s="37">
        <v>44116.97</v>
      </c>
      <c r="G22" s="32">
        <v>44116.97</v>
      </c>
      <c r="H22" s="38">
        <f t="shared" si="0"/>
        <v>327083.03</v>
      </c>
    </row>
    <row r="23" spans="1:8" ht="15">
      <c r="A23" s="1"/>
      <c r="B23" s="25" t="s">
        <v>27</v>
      </c>
      <c r="C23" s="37">
        <v>4000</v>
      </c>
      <c r="D23" s="37">
        <v>0</v>
      </c>
      <c r="E23" s="32">
        <f t="shared" si="1"/>
        <v>4000</v>
      </c>
      <c r="F23" s="37">
        <v>0</v>
      </c>
      <c r="G23" s="32">
        <v>0</v>
      </c>
      <c r="H23" s="38">
        <f t="shared" si="0"/>
        <v>4000</v>
      </c>
    </row>
    <row r="24" spans="1:8" ht="15">
      <c r="A24" s="1"/>
      <c r="B24" s="25" t="s">
        <v>28</v>
      </c>
      <c r="C24" s="37">
        <v>0</v>
      </c>
      <c r="D24" s="37">
        <v>0</v>
      </c>
      <c r="E24" s="32">
        <f t="shared" si="1"/>
        <v>0</v>
      </c>
      <c r="F24" s="37">
        <v>0</v>
      </c>
      <c r="G24" s="32">
        <v>0</v>
      </c>
      <c r="H24" s="38">
        <f t="shared" si="0"/>
        <v>0</v>
      </c>
    </row>
    <row r="25" spans="1:8" ht="15">
      <c r="A25" s="1"/>
      <c r="B25" s="25" t="s">
        <v>29</v>
      </c>
      <c r="C25" s="37">
        <v>25196</v>
      </c>
      <c r="D25" s="37">
        <v>0</v>
      </c>
      <c r="E25" s="32">
        <f t="shared" si="1"/>
        <v>25196</v>
      </c>
      <c r="F25" s="37">
        <v>343.1</v>
      </c>
      <c r="G25" s="32">
        <v>343.1</v>
      </c>
      <c r="H25" s="38">
        <f t="shared" si="0"/>
        <v>24852.9</v>
      </c>
    </row>
    <row r="26" spans="1:8" ht="15">
      <c r="A26" s="26" t="s">
        <v>30</v>
      </c>
      <c r="B26" s="34"/>
      <c r="C26" s="38">
        <f>+C27+C28+C29+C30+C31+C32+C33+C34+C35</f>
        <v>31438600.65</v>
      </c>
      <c r="D26" s="38">
        <f>SUM(D27:D35)</f>
        <v>0</v>
      </c>
      <c r="E26" s="29">
        <f>SUM(E27:E35)</f>
        <v>31438600.65</v>
      </c>
      <c r="F26" s="38">
        <v>5083217.85</v>
      </c>
      <c r="G26" s="29">
        <v>5083217.85</v>
      </c>
      <c r="H26" s="38">
        <f t="shared" si="0"/>
        <v>26355382.799999997</v>
      </c>
    </row>
    <row r="27" spans="1:8" ht="15">
      <c r="A27" s="1"/>
      <c r="B27" s="25" t="s">
        <v>31</v>
      </c>
      <c r="C27" s="37">
        <v>758000</v>
      </c>
      <c r="D27" s="37">
        <v>0</v>
      </c>
      <c r="E27" s="32">
        <f t="shared" si="1"/>
        <v>758000</v>
      </c>
      <c r="F27" s="37">
        <v>145145.35</v>
      </c>
      <c r="G27" s="32">
        <v>145145.35</v>
      </c>
      <c r="H27" s="38">
        <f t="shared" si="0"/>
        <v>612854.65</v>
      </c>
    </row>
    <row r="28" spans="1:8" ht="15">
      <c r="A28" s="1"/>
      <c r="B28" s="25" t="s">
        <v>32</v>
      </c>
      <c r="C28" s="37">
        <v>59200</v>
      </c>
      <c r="D28" s="37">
        <v>0</v>
      </c>
      <c r="E28" s="32">
        <f t="shared" si="1"/>
        <v>59200</v>
      </c>
      <c r="F28" s="37">
        <v>16800</v>
      </c>
      <c r="G28" s="32">
        <v>16800</v>
      </c>
      <c r="H28" s="38">
        <f t="shared" si="0"/>
        <v>42400</v>
      </c>
    </row>
    <row r="29" spans="1:8" ht="15">
      <c r="A29" s="1"/>
      <c r="B29" s="25" t="s">
        <v>33</v>
      </c>
      <c r="C29" s="37">
        <f>26752299.65+2549200</f>
        <v>29301499.65</v>
      </c>
      <c r="D29" s="37">
        <v>0</v>
      </c>
      <c r="E29" s="32">
        <f t="shared" si="1"/>
        <v>29301499.65</v>
      </c>
      <c r="F29" s="37">
        <v>4641536.4</v>
      </c>
      <c r="G29" s="32">
        <v>4641536.4</v>
      </c>
      <c r="H29" s="38">
        <f t="shared" si="0"/>
        <v>24659963.25</v>
      </c>
    </row>
    <row r="30" spans="1:8" ht="15">
      <c r="A30" s="1"/>
      <c r="B30" s="25" t="s">
        <v>34</v>
      </c>
      <c r="C30" s="37">
        <v>270068</v>
      </c>
      <c r="D30" s="37">
        <v>0</v>
      </c>
      <c r="E30" s="32">
        <f t="shared" si="1"/>
        <v>270068</v>
      </c>
      <c r="F30" s="37">
        <v>0</v>
      </c>
      <c r="G30" s="32">
        <v>0</v>
      </c>
      <c r="H30" s="38">
        <f t="shared" si="0"/>
        <v>270068</v>
      </c>
    </row>
    <row r="31" spans="1:8" ht="15">
      <c r="A31" s="1"/>
      <c r="B31" s="25" t="s">
        <v>35</v>
      </c>
      <c r="C31" s="37">
        <v>450400</v>
      </c>
      <c r="D31" s="37">
        <v>0</v>
      </c>
      <c r="E31" s="32">
        <f t="shared" si="1"/>
        <v>450400</v>
      </c>
      <c r="F31" s="37">
        <v>199067.59</v>
      </c>
      <c r="G31" s="32">
        <v>199067.59</v>
      </c>
      <c r="H31" s="38">
        <f t="shared" si="0"/>
        <v>251332.41</v>
      </c>
    </row>
    <row r="32" spans="1:8" ht="15">
      <c r="A32" s="1"/>
      <c r="B32" s="25" t="s">
        <v>36</v>
      </c>
      <c r="C32" s="37">
        <v>24000</v>
      </c>
      <c r="D32" s="37">
        <v>0</v>
      </c>
      <c r="E32" s="32">
        <f t="shared" si="1"/>
        <v>24000</v>
      </c>
      <c r="F32" s="37">
        <v>28678.02</v>
      </c>
      <c r="G32" s="32">
        <v>28678.02</v>
      </c>
      <c r="H32" s="38">
        <f t="shared" si="0"/>
        <v>-4678.02</v>
      </c>
    </row>
    <row r="33" spans="1:8" ht="15">
      <c r="A33" s="1"/>
      <c r="B33" s="25" t="s">
        <v>37</v>
      </c>
      <c r="C33" s="37">
        <v>102000</v>
      </c>
      <c r="D33" s="37">
        <v>0</v>
      </c>
      <c r="E33" s="32">
        <f t="shared" si="1"/>
        <v>102000</v>
      </c>
      <c r="F33" s="37">
        <v>0</v>
      </c>
      <c r="G33" s="32">
        <v>0</v>
      </c>
      <c r="H33" s="38">
        <f t="shared" si="0"/>
        <v>102000</v>
      </c>
    </row>
    <row r="34" spans="1:8" ht="15">
      <c r="A34" s="1"/>
      <c r="B34" s="25" t="s">
        <v>38</v>
      </c>
      <c r="C34" s="37">
        <v>84000</v>
      </c>
      <c r="D34" s="37">
        <v>0</v>
      </c>
      <c r="E34" s="32">
        <f t="shared" si="1"/>
        <v>84000</v>
      </c>
      <c r="F34" s="37">
        <v>0</v>
      </c>
      <c r="G34" s="32">
        <v>0</v>
      </c>
      <c r="H34" s="38">
        <f t="shared" si="0"/>
        <v>84000</v>
      </c>
    </row>
    <row r="35" spans="1:8" ht="15">
      <c r="A35" s="1"/>
      <c r="B35" s="25" t="s">
        <v>39</v>
      </c>
      <c r="C35" s="37">
        <f>136716+252717</f>
        <v>389433</v>
      </c>
      <c r="D35" s="37">
        <v>0</v>
      </c>
      <c r="E35" s="32">
        <f t="shared" si="1"/>
        <v>389433</v>
      </c>
      <c r="F35" s="37">
        <v>51990.49</v>
      </c>
      <c r="G35" s="32">
        <v>51990.49</v>
      </c>
      <c r="H35" s="38">
        <f t="shared" si="0"/>
        <v>337442.51</v>
      </c>
    </row>
    <row r="36" spans="1:8" ht="16.5" customHeight="1">
      <c r="A36" s="26" t="s">
        <v>40</v>
      </c>
      <c r="B36" s="34"/>
      <c r="C36" s="38">
        <f>+C37</f>
        <v>11000421</v>
      </c>
      <c r="D36" s="37">
        <v>0</v>
      </c>
      <c r="E36" s="30">
        <f>+C36+D36</f>
        <v>11000421</v>
      </c>
      <c r="F36" s="41">
        <v>0</v>
      </c>
      <c r="G36" s="42">
        <v>0</v>
      </c>
      <c r="H36" s="38">
        <f t="shared" si="0"/>
        <v>11000421</v>
      </c>
    </row>
    <row r="37" spans="1:8" ht="15">
      <c r="A37" s="1"/>
      <c r="B37" s="25" t="s">
        <v>41</v>
      </c>
      <c r="C37" s="39">
        <v>11000421</v>
      </c>
      <c r="D37" s="37">
        <v>0</v>
      </c>
      <c r="E37" s="31">
        <f>+C37+D37</f>
        <v>11000421</v>
      </c>
      <c r="F37" s="41">
        <v>0</v>
      </c>
      <c r="G37" s="42">
        <v>0</v>
      </c>
      <c r="H37" s="38">
        <f t="shared" si="0"/>
        <v>11000421</v>
      </c>
    </row>
    <row r="38" spans="1:8" ht="15">
      <c r="A38" s="1"/>
      <c r="B38" s="25" t="s">
        <v>42</v>
      </c>
      <c r="C38" s="41">
        <v>0</v>
      </c>
      <c r="D38" s="41">
        <v>0</v>
      </c>
      <c r="E38" s="42">
        <v>0</v>
      </c>
      <c r="F38" s="41">
        <v>0</v>
      </c>
      <c r="G38" s="42">
        <v>0</v>
      </c>
      <c r="H38" s="38">
        <f t="shared" si="0"/>
        <v>0</v>
      </c>
    </row>
    <row r="39" spans="1:8" ht="15">
      <c r="A39" s="1"/>
      <c r="B39" s="25" t="s">
        <v>43</v>
      </c>
      <c r="C39" s="41">
        <v>0</v>
      </c>
      <c r="D39" s="41">
        <v>0</v>
      </c>
      <c r="E39" s="42">
        <v>0</v>
      </c>
      <c r="F39" s="41">
        <v>0</v>
      </c>
      <c r="G39" s="42">
        <v>0</v>
      </c>
      <c r="H39" s="38">
        <f t="shared" si="0"/>
        <v>0</v>
      </c>
    </row>
    <row r="40" spans="1:8" ht="15.75" thickBot="1">
      <c r="A40" s="2"/>
      <c r="B40" s="27" t="s">
        <v>44</v>
      </c>
      <c r="C40" s="43">
        <v>0</v>
      </c>
      <c r="D40" s="43">
        <v>0</v>
      </c>
      <c r="E40" s="44">
        <v>0</v>
      </c>
      <c r="F40" s="43">
        <v>0</v>
      </c>
      <c r="G40" s="44">
        <v>0</v>
      </c>
      <c r="H40" s="40">
        <f t="shared" si="0"/>
        <v>0</v>
      </c>
    </row>
  </sheetData>
  <sheetProtection/>
  <mergeCells count="11">
    <mergeCell ref="A8:B8"/>
    <mergeCell ref="A16:B16"/>
    <mergeCell ref="A26:B26"/>
    <mergeCell ref="A36:B36"/>
    <mergeCell ref="A1:H1"/>
    <mergeCell ref="A2:H2"/>
    <mergeCell ref="A3:H3"/>
    <mergeCell ref="A4:H4"/>
    <mergeCell ref="A5:B7"/>
    <mergeCell ref="C5:G5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2018-05-24T19:12:09Z</cp:lastPrinted>
  <dcterms:created xsi:type="dcterms:W3CDTF">2018-05-24T19:02:19Z</dcterms:created>
  <dcterms:modified xsi:type="dcterms:W3CDTF">2018-05-24T19:12:15Z</dcterms:modified>
  <cp:category/>
  <cp:version/>
  <cp:contentType/>
  <cp:contentStatus/>
</cp:coreProperties>
</file>