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oja1" sheetId="1" r:id="rId1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<sst xmlns="http://schemas.openxmlformats.org/spreadsheetml/2006/main" count="161" uniqueCount="88">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</sst>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3" borderId="10" xfId="0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>
      <alignment horizontal="center" vertical="center"/>
    </xf>
    <xf numFmtId="0" fontId="34" fillId="33" borderId="11" xfId="0" applyFont="1" applyFill="1" applyBorder="1" applyAlignment="1" applyProtection="1">
      <alignment horizontal="center" vertical="center"/>
      <protection/>
    </xf>
    <xf numFmtId="0" fontId="34" fillId="33" borderId="12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left" vertical="center" indent="3"/>
    </xf>
    <xf numFmtId="0" fontId="34" fillId="34" borderId="11" xfId="0" applyFon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6"/>
    </xf>
    <xf numFmtId="0" fontId="0" fillId="34" borderId="11" xfId="0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9"/>
    </xf>
    <xf numFmtId="43" fontId="0" fillId="34" borderId="11" xfId="0" applyNumberFormat="1" applyFill="1" applyBorder="1" applyAlignment="1" applyProtection="1">
      <alignment vertical="center"/>
      <protection locked="0"/>
    </xf>
    <xf numFmtId="0" fontId="0" fillId="34" borderId="11" xfId="0" applyFill="1" applyBorder="1" applyAlignment="1">
      <alignment horizontal="left" vertical="center" indent="3"/>
    </xf>
    <xf numFmtId="0" fontId="0" fillId="34" borderId="11" xfId="0" applyFill="1" applyBorder="1" applyAlignment="1">
      <alignment vertical="center"/>
    </xf>
    <xf numFmtId="0" fontId="34" fillId="34" borderId="11" xfId="0" applyFont="1" applyFill="1" applyBorder="1" applyAlignment="1">
      <alignment horizontal="left" vertical="center" indent="3"/>
    </xf>
    <xf numFmtId="0" fontId="0" fillId="34" borderId="11" xfId="0" applyFill="1" applyBorder="1" applyAlignment="1">
      <alignment horizontal="left" indent="9"/>
    </xf>
    <xf numFmtId="0" fontId="0" fillId="34" borderId="11" xfId="0" applyFill="1" applyBorder="1" applyAlignment="1">
      <alignment horizontal="left" indent="3"/>
    </xf>
    <xf numFmtId="0" fontId="34" fillId="34" borderId="11" xfId="0" applyFont="1" applyFill="1" applyBorder="1" applyAlignment="1">
      <alignment horizontal="left" indent="3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onotli\AppData\Local\Temp\Formatos_Anexo_1_Criterios_LDF%20Dic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PARQUE AGRO TECNOLOGICO XONOTLI, SA DE CV, Gobierno del Estado de Guanajuato (a)</v>
          </cell>
        </row>
        <row r="16">
          <cell r="C16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">
      <selection activeCell="A1" sqref="A1:IV65536"/>
    </sheetView>
  </sheetViews>
  <sheetFormatPr defaultColWidth="10.7109375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4" width="0" style="0" hidden="1" customWidth="1"/>
  </cols>
  <sheetData>
    <row r="1" spans="1:7" ht="21">
      <c r="A1" s="1" t="s">
        <v>0</v>
      </c>
      <c r="B1" s="2"/>
      <c r="C1" s="2"/>
      <c r="D1" s="2"/>
      <c r="E1" s="2"/>
      <c r="F1" s="2"/>
      <c r="G1" s="2"/>
    </row>
    <row r="2" spans="1:7" ht="15">
      <c r="A2" s="3" t="str">
        <f>ENTE_PUBLICO_A</f>
        <v>PARQUE AGRO TECNOLOGICO XONOTLI, SA DE CV, Gobierno del Estado de Guanajuato (a)</v>
      </c>
      <c r="B2" s="3"/>
      <c r="C2" s="3"/>
      <c r="D2" s="3"/>
      <c r="E2" s="3"/>
      <c r="F2" s="3"/>
      <c r="G2" s="3"/>
    </row>
    <row r="3" spans="1:7" ht="15">
      <c r="A3" s="4" t="s">
        <v>1</v>
      </c>
      <c r="B3" s="4"/>
      <c r="C3" s="4"/>
      <c r="D3" s="4"/>
      <c r="E3" s="4"/>
      <c r="F3" s="4"/>
      <c r="G3" s="4"/>
    </row>
    <row r="4" spans="1:7" ht="15">
      <c r="A4" s="4" t="s">
        <v>2</v>
      </c>
      <c r="B4" s="4"/>
      <c r="C4" s="4"/>
      <c r="D4" s="4"/>
      <c r="E4" s="4"/>
      <c r="F4" s="4"/>
      <c r="G4" s="4"/>
    </row>
    <row r="5" spans="1:7" ht="15">
      <c r="A5" s="5" t="str">
        <f>TRIMESTRE</f>
        <v>Del 1 de enero al 31 de diciembre de 2018 (b)</v>
      </c>
      <c r="B5" s="5"/>
      <c r="C5" s="5"/>
      <c r="D5" s="5"/>
      <c r="E5" s="5"/>
      <c r="F5" s="5"/>
      <c r="G5" s="5"/>
    </row>
    <row r="6" spans="1:7" ht="15">
      <c r="A6" s="6" t="s">
        <v>3</v>
      </c>
      <c r="B6" s="6"/>
      <c r="C6" s="6"/>
      <c r="D6" s="6"/>
      <c r="E6" s="6"/>
      <c r="F6" s="6"/>
      <c r="G6" s="6"/>
    </row>
    <row r="7" spans="1:7" ht="1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>
      <c r="A9" s="10" t="s">
        <v>12</v>
      </c>
      <c r="B9" s="11">
        <f>SUM(B10,B18,B28,B38,B48,B58,B62,B71,B75)</f>
        <v>66079028.58</v>
      </c>
      <c r="C9" s="11">
        <f>SUM(C10,C18,C28,C38,C48,C58,C62,C71,C75)</f>
        <v>1846420.0100000019</v>
      </c>
      <c r="D9" s="11">
        <f>SUM(D10,D18,D28,D38,D48,D58,D62,D71,D75)</f>
        <v>68097459.28</v>
      </c>
      <c r="E9" s="11">
        <f>SUM(E10,E18,E28,E38,E48,E58,E62,E71,E75)</f>
        <v>45643292.5</v>
      </c>
      <c r="F9" s="11">
        <f>SUM(F10,F18,F28,F38,F48,F58,F62,F71,F75)</f>
        <v>51916752.239999995</v>
      </c>
      <c r="G9" s="11">
        <f>SUM(G10,G18,G28,G38,G48,G58,G62,G71,G75)</f>
        <v>22454166.78</v>
      </c>
    </row>
    <row r="10" spans="1:7" ht="15">
      <c r="A10" s="12" t="s">
        <v>13</v>
      </c>
      <c r="B10" s="13">
        <f>SUM(B11:B17)</f>
        <v>6754911.58</v>
      </c>
      <c r="C10" s="13">
        <v>0</v>
      </c>
      <c r="D10" s="13">
        <f>SUM(D11:D17)</f>
        <v>6754911.579999999</v>
      </c>
      <c r="E10" s="13">
        <f>SUM(E11:E17)</f>
        <v>5582017.649999999</v>
      </c>
      <c r="F10" s="13">
        <f>SUM(F11:F17)</f>
        <v>5582017.649999999</v>
      </c>
      <c r="G10" s="13">
        <f>SUM(G11:G17)</f>
        <v>1172893.93</v>
      </c>
    </row>
    <row r="11" spans="1:7" ht="15">
      <c r="A11" s="14" t="s">
        <v>14</v>
      </c>
      <c r="B11" s="13">
        <v>1897044</v>
      </c>
      <c r="C11" s="13">
        <v>0</v>
      </c>
      <c r="D11" s="13">
        <f>+B11+C11</f>
        <v>1897044</v>
      </c>
      <c r="E11" s="13">
        <v>1190121.65</v>
      </c>
      <c r="F11" s="13">
        <v>1190121.65</v>
      </c>
      <c r="G11" s="13">
        <f>D11-E11</f>
        <v>706922.3500000001</v>
      </c>
    </row>
    <row r="12" spans="1:7" ht="15">
      <c r="A12" s="14" t="s">
        <v>15</v>
      </c>
      <c r="B12" s="13">
        <v>798192</v>
      </c>
      <c r="C12" s="13">
        <f>+D12-B12</f>
        <v>-300584.27</v>
      </c>
      <c r="D12" s="13">
        <v>497607.73</v>
      </c>
      <c r="E12" s="13">
        <v>85586.14</v>
      </c>
      <c r="F12" s="13">
        <v>85586.14</v>
      </c>
      <c r="G12" s="13">
        <f>D12-E12</f>
        <v>412021.58999999997</v>
      </c>
    </row>
    <row r="13" spans="1:7" ht="15">
      <c r="A13" s="14" t="s">
        <v>16</v>
      </c>
      <c r="B13" s="13">
        <v>2181600</v>
      </c>
      <c r="C13" s="13">
        <f>+D13-B13</f>
        <v>-2062409.22</v>
      </c>
      <c r="D13" s="13">
        <v>119190.78</v>
      </c>
      <c r="E13" s="13">
        <v>119190.78</v>
      </c>
      <c r="F13" s="13">
        <v>119190.78</v>
      </c>
      <c r="G13" s="13">
        <f>D13-E13</f>
        <v>0</v>
      </c>
    </row>
    <row r="14" spans="1:7" ht="15">
      <c r="A14" s="14" t="s">
        <v>17</v>
      </c>
      <c r="B14" s="13">
        <v>645000</v>
      </c>
      <c r="C14" s="13">
        <f>+D14-B14</f>
        <v>34195.380000000005</v>
      </c>
      <c r="D14" s="13">
        <v>679195.38</v>
      </c>
      <c r="E14" s="13">
        <v>679195.38</v>
      </c>
      <c r="F14" s="13">
        <v>679195.38</v>
      </c>
      <c r="G14" s="13">
        <f>D14-E14</f>
        <v>0</v>
      </c>
    </row>
    <row r="15" spans="1:7" ht="15">
      <c r="A15" s="14" t="s">
        <v>18</v>
      </c>
      <c r="B15" s="13">
        <v>758820</v>
      </c>
      <c r="C15" s="13">
        <f>+D15-B15</f>
        <v>1097130.18</v>
      </c>
      <c r="D15" s="13">
        <v>1855950.18</v>
      </c>
      <c r="E15" s="15">
        <v>1802000.19</v>
      </c>
      <c r="F15" s="15">
        <v>1802000.19</v>
      </c>
      <c r="G15" s="13">
        <f>D15-E15</f>
        <v>53949.98999999999</v>
      </c>
    </row>
    <row r="16" spans="1:7" ht="15">
      <c r="A16" s="14" t="s">
        <v>19</v>
      </c>
      <c r="B16" s="13">
        <v>474255.58</v>
      </c>
      <c r="C16" s="13">
        <f>+D16-B16</f>
        <v>1231667.93</v>
      </c>
      <c r="D16" s="13">
        <v>1705923.51</v>
      </c>
      <c r="E16" s="13">
        <v>1705923.51</v>
      </c>
      <c r="F16" s="13">
        <v>1705923.51</v>
      </c>
      <c r="G16" s="13">
        <f>D16-E16</f>
        <v>0</v>
      </c>
    </row>
    <row r="17" spans="1:7" ht="15">
      <c r="A17" s="14" t="s">
        <v>20</v>
      </c>
      <c r="B17" s="13">
        <v>0</v>
      </c>
      <c r="C17" s="13">
        <v>0</v>
      </c>
      <c r="D17" s="13">
        <f>+B17+C17</f>
        <v>0</v>
      </c>
      <c r="E17" s="13">
        <v>0</v>
      </c>
      <c r="F17" s="13">
        <v>0</v>
      </c>
      <c r="G17" s="13">
        <f>D17-E17</f>
        <v>0</v>
      </c>
    </row>
    <row r="18" spans="1:7" ht="15">
      <c r="A18" s="12" t="s">
        <v>21</v>
      </c>
      <c r="B18" s="13">
        <f>SUM(B19:B27)</f>
        <v>16885095.35</v>
      </c>
      <c r="C18" s="13">
        <f>SUM(C19:C27)</f>
        <v>3102234.899999999</v>
      </c>
      <c r="D18" s="13">
        <f>SUM(D19:D27)</f>
        <v>19593864.44</v>
      </c>
      <c r="E18" s="13">
        <f>SUM(E19:E27)</f>
        <v>16572000.299999999</v>
      </c>
      <c r="F18" s="13">
        <f>SUM(F19:F27)</f>
        <v>16572000.299999999</v>
      </c>
      <c r="G18" s="13">
        <f>SUM(G19:G27)</f>
        <v>3021864.1400000006</v>
      </c>
    </row>
    <row r="19" spans="1:7" ht="15">
      <c r="A19" s="14" t="s">
        <v>22</v>
      </c>
      <c r="B19" s="13">
        <v>91340</v>
      </c>
      <c r="C19" s="13">
        <f>21213-14245.64</f>
        <v>6967.360000000001</v>
      </c>
      <c r="D19" s="13">
        <v>98307.45</v>
      </c>
      <c r="E19" s="13">
        <v>98307.45</v>
      </c>
      <c r="F19" s="13">
        <v>98307.45</v>
      </c>
      <c r="G19" s="13">
        <f>D19-E19</f>
        <v>0</v>
      </c>
    </row>
    <row r="20" spans="1:7" ht="15">
      <c r="A20" s="14" t="s">
        <v>23</v>
      </c>
      <c r="B20" s="13">
        <v>121163</v>
      </c>
      <c r="C20" s="13">
        <v>24238.32</v>
      </c>
      <c r="D20" s="13">
        <v>96924.68</v>
      </c>
      <c r="E20" s="13">
        <v>96924.68</v>
      </c>
      <c r="F20" s="13">
        <v>96924.68</v>
      </c>
      <c r="G20" s="13">
        <f aca="true" t="shared" si="0" ref="G20:G27">D20-E20</f>
        <v>0</v>
      </c>
    </row>
    <row r="21" spans="1:7" ht="15">
      <c r="A21" s="14" t="s">
        <v>24</v>
      </c>
      <c r="B21" s="13">
        <v>3400</v>
      </c>
      <c r="C21" s="13">
        <f>+D21-B21</f>
        <v>2701675.63</v>
      </c>
      <c r="D21" s="13">
        <v>2705075.63</v>
      </c>
      <c r="E21" s="13">
        <v>2705074.63</v>
      </c>
      <c r="F21" s="13">
        <v>2705074.63</v>
      </c>
      <c r="G21" s="13">
        <f t="shared" si="0"/>
        <v>1</v>
      </c>
    </row>
    <row r="22" spans="1:7" ht="15">
      <c r="A22" s="14" t="s">
        <v>25</v>
      </c>
      <c r="B22" s="13">
        <v>0</v>
      </c>
      <c r="C22" s="13">
        <v>0</v>
      </c>
      <c r="D22" s="13">
        <f>+B22+C22</f>
        <v>0</v>
      </c>
      <c r="E22" s="13">
        <v>0</v>
      </c>
      <c r="F22" s="13">
        <v>0</v>
      </c>
      <c r="G22" s="13">
        <f t="shared" si="0"/>
        <v>0</v>
      </c>
    </row>
    <row r="23" spans="1:7" ht="15">
      <c r="A23" s="14" t="s">
        <v>26</v>
      </c>
      <c r="B23" s="13">
        <v>16268796.35</v>
      </c>
      <c r="C23" s="13">
        <f>+B23-D23</f>
        <v>172494.62999999896</v>
      </c>
      <c r="D23" s="13">
        <v>16096301.72</v>
      </c>
      <c r="E23" s="13">
        <v>13078438.58</v>
      </c>
      <c r="F23" s="13">
        <v>13078438.58</v>
      </c>
      <c r="G23" s="13">
        <f t="shared" si="0"/>
        <v>3017863.1400000006</v>
      </c>
    </row>
    <row r="24" spans="1:7" ht="15">
      <c r="A24" s="14" t="s">
        <v>27</v>
      </c>
      <c r="B24" s="13">
        <v>371200</v>
      </c>
      <c r="C24" s="13">
        <v>139122.54</v>
      </c>
      <c r="D24" s="13">
        <f>+B24+C24</f>
        <v>510322.54000000004</v>
      </c>
      <c r="E24" s="13">
        <v>510322.54</v>
      </c>
      <c r="F24" s="13">
        <v>510322.54</v>
      </c>
      <c r="G24" s="13">
        <f t="shared" si="0"/>
        <v>0</v>
      </c>
    </row>
    <row r="25" spans="1:7" ht="15">
      <c r="A25" s="14" t="s">
        <v>28</v>
      </c>
      <c r="B25" s="13">
        <v>4000</v>
      </c>
      <c r="C25" s="13">
        <v>0</v>
      </c>
      <c r="D25" s="13">
        <f>+B25+C25</f>
        <v>4000</v>
      </c>
      <c r="E25" s="13">
        <v>0</v>
      </c>
      <c r="F25" s="13">
        <v>0</v>
      </c>
      <c r="G25" s="13">
        <f t="shared" si="0"/>
        <v>4000</v>
      </c>
    </row>
    <row r="26" spans="1:7" ht="15">
      <c r="A26" s="14" t="s">
        <v>29</v>
      </c>
      <c r="B26" s="13">
        <v>0</v>
      </c>
      <c r="C26" s="13">
        <v>0</v>
      </c>
      <c r="D26" s="13">
        <f>+B26+C26</f>
        <v>0</v>
      </c>
      <c r="E26" s="13">
        <v>0</v>
      </c>
      <c r="F26" s="13">
        <v>0</v>
      </c>
      <c r="G26" s="13">
        <f t="shared" si="0"/>
        <v>0</v>
      </c>
    </row>
    <row r="27" spans="1:7" ht="15">
      <c r="A27" s="14" t="s">
        <v>30</v>
      </c>
      <c r="B27" s="13">
        <v>25196</v>
      </c>
      <c r="C27" s="13">
        <f>+D27-B27</f>
        <v>57736.42</v>
      </c>
      <c r="D27" s="13">
        <v>82932.42</v>
      </c>
      <c r="E27" s="13">
        <v>82932.42</v>
      </c>
      <c r="F27" s="13">
        <v>82932.42</v>
      </c>
      <c r="G27" s="13">
        <f t="shared" si="0"/>
        <v>0</v>
      </c>
    </row>
    <row r="28" spans="1:7" ht="15">
      <c r="A28" s="12" t="s">
        <v>31</v>
      </c>
      <c r="B28" s="13">
        <f>SUM(B29:B37)</f>
        <v>42439021.65</v>
      </c>
      <c r="C28" s="13">
        <f>SUM(C29:C37)</f>
        <v>-3048550.229999997</v>
      </c>
      <c r="D28" s="13">
        <f>SUM(D29:D37)</f>
        <v>39955947.92</v>
      </c>
      <c r="E28" s="13">
        <f>SUM(E29:E37)</f>
        <v>21696539.21</v>
      </c>
      <c r="F28" s="13">
        <f>SUM(F29:F37)</f>
        <v>29096539.21</v>
      </c>
      <c r="G28" s="13">
        <f>SUM(G29:G37)</f>
        <v>18259408.71</v>
      </c>
    </row>
    <row r="29" spans="1:7" ht="15">
      <c r="A29" s="14" t="s">
        <v>32</v>
      </c>
      <c r="B29" s="13">
        <v>758000</v>
      </c>
      <c r="C29" s="13">
        <f>+D29-B29</f>
        <v>64673.630000000005</v>
      </c>
      <c r="D29" s="13">
        <v>822673.63</v>
      </c>
      <c r="E29" s="13">
        <v>822673.63</v>
      </c>
      <c r="F29" s="13">
        <v>8222673.63</v>
      </c>
      <c r="G29" s="13">
        <f>D29-E29</f>
        <v>0</v>
      </c>
    </row>
    <row r="30" spans="1:7" ht="15">
      <c r="A30" s="14" t="s">
        <v>33</v>
      </c>
      <c r="B30" s="13">
        <v>59200</v>
      </c>
      <c r="C30" s="13">
        <f>-B30-D30</f>
        <v>-341938.25</v>
      </c>
      <c r="D30" s="13">
        <v>282738.25</v>
      </c>
      <c r="E30" s="13">
        <v>282738.25</v>
      </c>
      <c r="F30" s="13">
        <v>282738.25</v>
      </c>
      <c r="G30" s="13">
        <f aca="true" t="shared" si="1" ref="G30:G37">D30-E30</f>
        <v>0</v>
      </c>
    </row>
    <row r="31" spans="1:7" ht="15">
      <c r="A31" s="14" t="s">
        <v>34</v>
      </c>
      <c r="B31" s="13">
        <v>29554216.65</v>
      </c>
      <c r="C31" s="13">
        <f>+D31-B31</f>
        <v>-2960751.549999997</v>
      </c>
      <c r="D31" s="13">
        <v>26593465.1</v>
      </c>
      <c r="E31" s="13">
        <v>19477291.75</v>
      </c>
      <c r="F31" s="13">
        <v>19477291.75</v>
      </c>
      <c r="G31" s="13">
        <f t="shared" si="1"/>
        <v>7116173.3500000015</v>
      </c>
    </row>
    <row r="32" spans="1:7" ht="15">
      <c r="A32" s="14" t="s">
        <v>35</v>
      </c>
      <c r="B32" s="13">
        <v>270068</v>
      </c>
      <c r="C32" s="13">
        <f>+D32-B32</f>
        <v>-191935.74</v>
      </c>
      <c r="D32" s="13">
        <v>78132.26</v>
      </c>
      <c r="E32" s="13">
        <v>78132.26</v>
      </c>
      <c r="F32" s="13">
        <v>78132.26</v>
      </c>
      <c r="G32" s="13">
        <f t="shared" si="1"/>
        <v>0</v>
      </c>
    </row>
    <row r="33" spans="1:7" ht="15">
      <c r="A33" s="14" t="s">
        <v>36</v>
      </c>
      <c r="B33" s="13">
        <v>450400</v>
      </c>
      <c r="C33" s="13">
        <f>+D33-B33</f>
        <v>258702.14</v>
      </c>
      <c r="D33" s="13">
        <v>709102.14</v>
      </c>
      <c r="E33" s="13">
        <v>709102.14</v>
      </c>
      <c r="F33" s="13">
        <v>709102.14</v>
      </c>
      <c r="G33" s="13">
        <f t="shared" si="1"/>
        <v>0</v>
      </c>
    </row>
    <row r="34" spans="1:7" ht="15">
      <c r="A34" s="14" t="s">
        <v>37</v>
      </c>
      <c r="B34" s="13">
        <v>24000</v>
      </c>
      <c r="C34" s="13">
        <v>0</v>
      </c>
      <c r="D34" s="13">
        <f>+B34+C34</f>
        <v>24000</v>
      </c>
      <c r="E34" s="13">
        <v>0</v>
      </c>
      <c r="F34" s="13">
        <v>0</v>
      </c>
      <c r="G34" s="13">
        <f t="shared" si="1"/>
        <v>24000</v>
      </c>
    </row>
    <row r="35" spans="1:7" ht="15">
      <c r="A35" s="14" t="s">
        <v>38</v>
      </c>
      <c r="B35" s="13">
        <v>102000</v>
      </c>
      <c r="C35" s="13">
        <f>+D35-B35</f>
        <v>-8647.169999999998</v>
      </c>
      <c r="D35" s="13">
        <v>93352.83</v>
      </c>
      <c r="E35" s="13">
        <v>93352.83</v>
      </c>
      <c r="F35" s="13">
        <v>93352.83</v>
      </c>
      <c r="G35" s="13">
        <f t="shared" si="1"/>
        <v>0</v>
      </c>
    </row>
    <row r="36" spans="1:7" ht="15">
      <c r="A36" s="14" t="s">
        <v>39</v>
      </c>
      <c r="B36" s="13">
        <v>84000</v>
      </c>
      <c r="C36" s="13">
        <f>+D36-B36</f>
        <v>-20594.480000000003</v>
      </c>
      <c r="D36" s="13">
        <v>63405.52</v>
      </c>
      <c r="E36" s="13">
        <v>26410.87</v>
      </c>
      <c r="F36" s="13">
        <v>26410.87</v>
      </c>
      <c r="G36" s="13">
        <f t="shared" si="1"/>
        <v>36994.649999999994</v>
      </c>
    </row>
    <row r="37" spans="1:7" ht="15">
      <c r="A37" s="14" t="s">
        <v>40</v>
      </c>
      <c r="B37" s="13">
        <f>11000421+136716</f>
        <v>11137137</v>
      </c>
      <c r="C37" s="13">
        <v>151941.19</v>
      </c>
      <c r="D37" s="13">
        <f>+B37+C37</f>
        <v>11289078.19</v>
      </c>
      <c r="E37" s="13">
        <v>206837.48</v>
      </c>
      <c r="F37" s="13">
        <v>206837.48</v>
      </c>
      <c r="G37" s="13">
        <f t="shared" si="1"/>
        <v>11082240.709999999</v>
      </c>
    </row>
    <row r="38" spans="1:7" ht="15">
      <c r="A38" s="12" t="s">
        <v>41</v>
      </c>
      <c r="B38" s="13">
        <f>SUM(B39:B47)</f>
        <v>0</v>
      </c>
      <c r="C38" s="13">
        <f>SUM(C39:C47)</f>
        <v>0</v>
      </c>
      <c r="D38" s="13">
        <f>+B38+C38</f>
        <v>0</v>
      </c>
      <c r="E38" s="13">
        <f>SUM(E39:E47)</f>
        <v>0</v>
      </c>
      <c r="F38" s="13">
        <f>SUM(F39:F47)</f>
        <v>0</v>
      </c>
      <c r="G38" s="13">
        <f>SUM(G39:G47)</f>
        <v>0</v>
      </c>
    </row>
    <row r="39" spans="1:7" ht="15">
      <c r="A39" s="14" t="s">
        <v>42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f>D39-E39</f>
        <v>0</v>
      </c>
    </row>
    <row r="40" spans="1:7" ht="15">
      <c r="A40" s="14" t="s">
        <v>43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f aca="true" t="shared" si="2" ref="G40:G47">D40-E40</f>
        <v>0</v>
      </c>
    </row>
    <row r="41" spans="1:7" ht="15">
      <c r="A41" s="14" t="s">
        <v>44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f t="shared" si="2"/>
        <v>0</v>
      </c>
    </row>
    <row r="42" spans="1:7" ht="15">
      <c r="A42" s="14" t="s">
        <v>45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  <c r="G42" s="13">
        <f t="shared" si="2"/>
        <v>0</v>
      </c>
    </row>
    <row r="43" spans="1:7" ht="15">
      <c r="A43" s="14" t="s">
        <v>46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f t="shared" si="2"/>
        <v>0</v>
      </c>
    </row>
    <row r="44" spans="1:7" ht="15">
      <c r="A44" s="14" t="s">
        <v>47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f t="shared" si="2"/>
        <v>0</v>
      </c>
    </row>
    <row r="45" spans="1:7" ht="15">
      <c r="A45" s="14" t="s">
        <v>48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f t="shared" si="2"/>
        <v>0</v>
      </c>
    </row>
    <row r="46" spans="1:7" ht="15">
      <c r="A46" s="14" t="s">
        <v>49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f t="shared" si="2"/>
        <v>0</v>
      </c>
    </row>
    <row r="47" spans="1:7" ht="15">
      <c r="A47" s="14" t="s">
        <v>50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13">
        <f t="shared" si="2"/>
        <v>0</v>
      </c>
    </row>
    <row r="48" spans="1:7" ht="15">
      <c r="A48" s="12" t="s">
        <v>51</v>
      </c>
      <c r="B48" s="13">
        <f>SUM(B49:B57)</f>
        <v>0</v>
      </c>
      <c r="C48" s="13">
        <f>SUM(C49:C57)</f>
        <v>0</v>
      </c>
      <c r="D48" s="13">
        <f>SUM(D49:D57)</f>
        <v>0</v>
      </c>
      <c r="E48" s="13">
        <f>SUM(E49:E57)</f>
        <v>0</v>
      </c>
      <c r="F48" s="13">
        <f>SUM(F49:F57)</f>
        <v>0</v>
      </c>
      <c r="G48" s="13">
        <f>SUM(G49:G57)</f>
        <v>0</v>
      </c>
    </row>
    <row r="49" spans="1:7" ht="15">
      <c r="A49" s="14" t="s">
        <v>52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f>D49-E49</f>
        <v>0</v>
      </c>
    </row>
    <row r="50" spans="1:7" ht="15">
      <c r="A50" s="14" t="s">
        <v>53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f aca="true" t="shared" si="3" ref="G50:G57">D50-E50</f>
        <v>0</v>
      </c>
    </row>
    <row r="51" spans="1:7" ht="15">
      <c r="A51" s="14" t="s">
        <v>54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f t="shared" si="3"/>
        <v>0</v>
      </c>
    </row>
    <row r="52" spans="1:7" ht="15">
      <c r="A52" s="14" t="s">
        <v>55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f t="shared" si="3"/>
        <v>0</v>
      </c>
    </row>
    <row r="53" spans="1:7" ht="15">
      <c r="A53" s="14" t="s">
        <v>56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f t="shared" si="3"/>
        <v>0</v>
      </c>
    </row>
    <row r="54" spans="1:7" ht="15">
      <c r="A54" s="14" t="s">
        <v>57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f t="shared" si="3"/>
        <v>0</v>
      </c>
    </row>
    <row r="55" spans="1:7" ht="15">
      <c r="A55" s="14" t="s">
        <v>58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f t="shared" si="3"/>
        <v>0</v>
      </c>
    </row>
    <row r="56" spans="1:7" ht="15">
      <c r="A56" s="14" t="s">
        <v>59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f t="shared" si="3"/>
        <v>0</v>
      </c>
    </row>
    <row r="57" spans="1:7" ht="15">
      <c r="A57" s="14" t="s">
        <v>60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f t="shared" si="3"/>
        <v>0</v>
      </c>
    </row>
    <row r="58" spans="1:7" ht="15">
      <c r="A58" s="12" t="s">
        <v>61</v>
      </c>
      <c r="B58" s="13">
        <f>SUM(B59:B61)</f>
        <v>0</v>
      </c>
      <c r="C58" s="13">
        <f>SUM(C59:C61)</f>
        <v>0</v>
      </c>
      <c r="D58" s="13">
        <f>SUM(D59:D61)</f>
        <v>0</v>
      </c>
      <c r="E58" s="13">
        <f>SUM(E59:E61)</f>
        <v>0</v>
      </c>
      <c r="F58" s="13">
        <f>SUM(F59:F61)</f>
        <v>0</v>
      </c>
      <c r="G58" s="13">
        <f>SUM(G59:G61)</f>
        <v>0</v>
      </c>
    </row>
    <row r="59" spans="1:7" ht="15">
      <c r="A59" s="14" t="s">
        <v>62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f>D59-E59</f>
        <v>0</v>
      </c>
    </row>
    <row r="60" spans="1:7" ht="15">
      <c r="A60" s="14" t="s">
        <v>63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f>D60-E60</f>
        <v>0</v>
      </c>
    </row>
    <row r="61" spans="1:7" ht="15">
      <c r="A61" s="14" t="s">
        <v>64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f>D61-E61</f>
        <v>0</v>
      </c>
    </row>
    <row r="62" spans="1:7" ht="15">
      <c r="A62" s="12" t="s">
        <v>65</v>
      </c>
      <c r="B62" s="13">
        <f>SUM(B63:B67,B69:B70)</f>
        <v>0</v>
      </c>
      <c r="C62" s="13">
        <f>SUM(C63:C67,C69:C70)</f>
        <v>0</v>
      </c>
      <c r="D62" s="13">
        <f>SUM(D63:D67,D69:D70)</f>
        <v>0</v>
      </c>
      <c r="E62" s="13">
        <f>SUM(E63:E67,E69:E70)</f>
        <v>0</v>
      </c>
      <c r="F62" s="13">
        <f>SUM(F63:F67,F69:F70)</f>
        <v>0</v>
      </c>
      <c r="G62" s="13">
        <f>SUM(G63:G67,G69:G70)</f>
        <v>0</v>
      </c>
    </row>
    <row r="63" spans="1:7" ht="15">
      <c r="A63" s="14" t="s">
        <v>66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f>D63-E63</f>
        <v>0</v>
      </c>
    </row>
    <row r="64" spans="1:7" ht="15">
      <c r="A64" s="14" t="s">
        <v>67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f aca="true" t="shared" si="4" ref="G64:G70">D64-E64</f>
        <v>0</v>
      </c>
    </row>
    <row r="65" spans="1:7" ht="15">
      <c r="A65" s="14" t="s">
        <v>68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f t="shared" si="4"/>
        <v>0</v>
      </c>
    </row>
    <row r="66" spans="1:7" ht="15">
      <c r="A66" s="14" t="s">
        <v>69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f t="shared" si="4"/>
        <v>0</v>
      </c>
    </row>
    <row r="67" spans="1:7" ht="15">
      <c r="A67" s="14" t="s">
        <v>70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f t="shared" si="4"/>
        <v>0</v>
      </c>
    </row>
    <row r="68" spans="1:7" ht="15">
      <c r="A68" s="14" t="s">
        <v>71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f t="shared" si="4"/>
        <v>0</v>
      </c>
    </row>
    <row r="69" spans="1:7" ht="15">
      <c r="A69" s="14" t="s">
        <v>72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f t="shared" si="4"/>
        <v>0</v>
      </c>
    </row>
    <row r="70" spans="1:7" ht="15">
      <c r="A70" s="14" t="s">
        <v>73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f t="shared" si="4"/>
        <v>0</v>
      </c>
    </row>
    <row r="71" spans="1:7" ht="15">
      <c r="A71" s="12" t="s">
        <v>74</v>
      </c>
      <c r="B71" s="13">
        <f>SUM(B72:B74)</f>
        <v>0</v>
      </c>
      <c r="C71" s="13">
        <f>SUM(C72:C74)</f>
        <v>0</v>
      </c>
      <c r="D71" s="13">
        <f>SUM(D72:D74)</f>
        <v>0</v>
      </c>
      <c r="E71" s="13">
        <f>SUM(E72:E74)</f>
        <v>0</v>
      </c>
      <c r="F71" s="13">
        <f>SUM(F72:F74)</f>
        <v>0</v>
      </c>
      <c r="G71" s="13">
        <f>SUM(G72:G74)</f>
        <v>0</v>
      </c>
    </row>
    <row r="72" spans="1:7" ht="15">
      <c r="A72" s="14" t="s">
        <v>75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  <c r="G72" s="13">
        <f>D72-E72</f>
        <v>0</v>
      </c>
    </row>
    <row r="73" spans="1:7" ht="15">
      <c r="A73" s="14" t="s">
        <v>76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f>D73-E73</f>
        <v>0</v>
      </c>
    </row>
    <row r="74" spans="1:7" ht="15">
      <c r="A74" s="14" t="s">
        <v>77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f>D74-E74</f>
        <v>0</v>
      </c>
    </row>
    <row r="75" spans="1:7" ht="15">
      <c r="A75" s="12" t="s">
        <v>78</v>
      </c>
      <c r="B75" s="13">
        <f>SUM(B76:B82)</f>
        <v>0</v>
      </c>
      <c r="C75" s="13">
        <f>SUM(C76:C82)</f>
        <v>1792735.34</v>
      </c>
      <c r="D75" s="13">
        <f>SUM(D76:D82)</f>
        <v>1792735.34</v>
      </c>
      <c r="E75" s="13">
        <f>SUM(E76:E82)</f>
        <v>1792735.34</v>
      </c>
      <c r="F75" s="13">
        <f>SUM(F76:F82)</f>
        <v>666195.08</v>
      </c>
      <c r="G75" s="13">
        <f>SUM(G76:G82)</f>
        <v>0</v>
      </c>
    </row>
    <row r="76" spans="1:7" ht="15">
      <c r="A76" s="14" t="s">
        <v>79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f>D76-E76</f>
        <v>0</v>
      </c>
    </row>
    <row r="77" spans="1:7" ht="15">
      <c r="A77" s="14" t="s">
        <v>80</v>
      </c>
      <c r="B77" s="13">
        <v>0</v>
      </c>
      <c r="C77" s="13">
        <v>1792735.34</v>
      </c>
      <c r="D77" s="13">
        <f>+B77+C77</f>
        <v>1792735.34</v>
      </c>
      <c r="E77" s="13">
        <v>1792735.34</v>
      </c>
      <c r="F77" s="13">
        <v>666195.08</v>
      </c>
      <c r="G77" s="13">
        <f aca="true" t="shared" si="5" ref="G77:G82">D77-E77</f>
        <v>0</v>
      </c>
    </row>
    <row r="78" spans="1:7" ht="15">
      <c r="A78" s="14" t="s">
        <v>81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f t="shared" si="5"/>
        <v>0</v>
      </c>
    </row>
    <row r="79" spans="1:7" ht="15">
      <c r="A79" s="14" t="s">
        <v>82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f t="shared" si="5"/>
        <v>0</v>
      </c>
    </row>
    <row r="80" spans="1:7" ht="15">
      <c r="A80" s="14" t="s">
        <v>83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f t="shared" si="5"/>
        <v>0</v>
      </c>
    </row>
    <row r="81" spans="1:7" ht="15">
      <c r="A81" s="14" t="s">
        <v>84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  <c r="G81" s="13">
        <f t="shared" si="5"/>
        <v>0</v>
      </c>
    </row>
    <row r="82" spans="1:7" ht="15">
      <c r="A82" s="14" t="s">
        <v>85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f t="shared" si="5"/>
        <v>0</v>
      </c>
    </row>
    <row r="83" spans="1:7" ht="15">
      <c r="A83" s="16"/>
      <c r="B83" s="17"/>
      <c r="C83" s="17"/>
      <c r="D83" s="17"/>
      <c r="E83" s="17"/>
      <c r="F83" s="17"/>
      <c r="G83" s="17"/>
    </row>
    <row r="84" spans="1:7" ht="15">
      <c r="A84" s="18" t="s">
        <v>86</v>
      </c>
      <c r="B84" s="11">
        <f>SUM(B85,B93,B103,B113,B123,B133,B137,B146,B150)</f>
        <v>0</v>
      </c>
      <c r="C84" s="11">
        <f>SUM(C85,C93,C103,C113,C123,C133,C137,C146,C150)</f>
        <v>0</v>
      </c>
      <c r="D84" s="11">
        <f>SUM(D85,D93,D103,D113,D123,D133,D137,D146,D150)</f>
        <v>0</v>
      </c>
      <c r="E84" s="11">
        <f>SUM(E85,E93,E103,E113,E123,E133,E137,E146,E150)</f>
        <v>0</v>
      </c>
      <c r="F84" s="11">
        <f>SUM(F85,F93,F103,F113,F123,F133,F137,F146,F150)</f>
        <v>0</v>
      </c>
      <c r="G84" s="11">
        <f>SUM(G85,G93,G103,G113,G123,G133,G137,G146,G150)</f>
        <v>0</v>
      </c>
    </row>
    <row r="85" spans="1:7" ht="15">
      <c r="A85" s="12" t="s">
        <v>13</v>
      </c>
      <c r="B85" s="13">
        <f>SUM(B86:B92)</f>
        <v>0</v>
      </c>
      <c r="C85" s="13">
        <f>SUM(C86:C92)</f>
        <v>0</v>
      </c>
      <c r="D85" s="13">
        <f>SUM(D86:D92)</f>
        <v>0</v>
      </c>
      <c r="E85" s="13">
        <f>SUM(E86:E92)</f>
        <v>0</v>
      </c>
      <c r="F85" s="13">
        <f>SUM(F86:F92)</f>
        <v>0</v>
      </c>
      <c r="G85" s="13">
        <f>SUM(G86:G92)</f>
        <v>0</v>
      </c>
    </row>
    <row r="86" spans="1:7" ht="15">
      <c r="A86" s="14" t="s">
        <v>14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f>D86-E86</f>
        <v>0</v>
      </c>
    </row>
    <row r="87" spans="1:7" ht="15">
      <c r="A87" s="14" t="s">
        <v>15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  <c r="G87" s="13">
        <f aca="true" t="shared" si="6" ref="G87:G92">D87-E87</f>
        <v>0</v>
      </c>
    </row>
    <row r="88" spans="1:7" ht="15">
      <c r="A88" s="14" t="s">
        <v>16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  <c r="G88" s="13">
        <f t="shared" si="6"/>
        <v>0</v>
      </c>
    </row>
    <row r="89" spans="1:7" ht="15">
      <c r="A89" s="14" t="s">
        <v>17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  <c r="G89" s="13">
        <f t="shared" si="6"/>
        <v>0</v>
      </c>
    </row>
    <row r="90" spans="1:7" ht="15">
      <c r="A90" s="14" t="s">
        <v>18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f t="shared" si="6"/>
        <v>0</v>
      </c>
    </row>
    <row r="91" spans="1:7" ht="15">
      <c r="A91" s="14" t="s">
        <v>19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  <c r="G91" s="13">
        <f t="shared" si="6"/>
        <v>0</v>
      </c>
    </row>
    <row r="92" spans="1:7" ht="15">
      <c r="A92" s="14" t="s">
        <v>20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  <c r="G92" s="13">
        <f t="shared" si="6"/>
        <v>0</v>
      </c>
    </row>
    <row r="93" spans="1:7" ht="15">
      <c r="A93" s="12" t="s">
        <v>21</v>
      </c>
      <c r="B93" s="13">
        <f>SUM(B94:B102)</f>
        <v>0</v>
      </c>
      <c r="C93" s="13">
        <f>SUM(C94:C102)</f>
        <v>0</v>
      </c>
      <c r="D93" s="13">
        <f>SUM(D94:D102)</f>
        <v>0</v>
      </c>
      <c r="E93" s="13">
        <f>SUM(E94:E102)</f>
        <v>0</v>
      </c>
      <c r="F93" s="13">
        <f>SUM(F94:F102)</f>
        <v>0</v>
      </c>
      <c r="G93" s="13">
        <f>SUM(G94:G102)</f>
        <v>0</v>
      </c>
    </row>
    <row r="94" spans="1:7" ht="15">
      <c r="A94" s="14" t="s">
        <v>22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  <c r="G94" s="13">
        <f>D94-E94</f>
        <v>0</v>
      </c>
    </row>
    <row r="95" spans="1:7" ht="15">
      <c r="A95" s="14" t="s">
        <v>23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  <c r="G95" s="13">
        <f aca="true" t="shared" si="7" ref="G95:G102">D95-E95</f>
        <v>0</v>
      </c>
    </row>
    <row r="96" spans="1:7" ht="15">
      <c r="A96" s="14" t="s">
        <v>24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f t="shared" si="7"/>
        <v>0</v>
      </c>
    </row>
    <row r="97" spans="1:7" ht="15">
      <c r="A97" s="14" t="s">
        <v>25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f t="shared" si="7"/>
        <v>0</v>
      </c>
    </row>
    <row r="98" spans="1:7" ht="15">
      <c r="A98" s="19" t="s">
        <v>26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  <c r="G98" s="13">
        <f t="shared" si="7"/>
        <v>0</v>
      </c>
    </row>
    <row r="99" spans="1:7" ht="15">
      <c r="A99" s="14" t="s">
        <v>27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f t="shared" si="7"/>
        <v>0</v>
      </c>
    </row>
    <row r="100" spans="1:7" ht="15">
      <c r="A100" s="14" t="s">
        <v>28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  <c r="G100" s="13">
        <f t="shared" si="7"/>
        <v>0</v>
      </c>
    </row>
    <row r="101" spans="1:7" ht="15">
      <c r="A101" s="14" t="s">
        <v>29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  <c r="G101" s="13">
        <f t="shared" si="7"/>
        <v>0</v>
      </c>
    </row>
    <row r="102" spans="1:7" ht="15">
      <c r="A102" s="14" t="s">
        <v>30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f t="shared" si="7"/>
        <v>0</v>
      </c>
    </row>
    <row r="103" spans="1:7" ht="15">
      <c r="A103" s="12" t="s">
        <v>31</v>
      </c>
      <c r="B103" s="13">
        <f>SUM(B104:B112)</f>
        <v>0</v>
      </c>
      <c r="C103" s="13">
        <f>SUM(C104:C112)</f>
        <v>0</v>
      </c>
      <c r="D103" s="13">
        <f>SUM(D104:D112)</f>
        <v>0</v>
      </c>
      <c r="E103" s="13">
        <f>SUM(E104:E112)</f>
        <v>0</v>
      </c>
      <c r="F103" s="13">
        <f>SUM(F104:F112)</f>
        <v>0</v>
      </c>
      <c r="G103" s="13">
        <f>SUM(G104:G112)</f>
        <v>0</v>
      </c>
    </row>
    <row r="104" spans="1:7" ht="15">
      <c r="A104" s="14" t="s">
        <v>32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f>D104-E104</f>
        <v>0</v>
      </c>
    </row>
    <row r="105" spans="1:7" ht="15">
      <c r="A105" s="14" t="s">
        <v>33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  <c r="G105" s="13">
        <f aca="true" t="shared" si="8" ref="G105:G112">D105-E105</f>
        <v>0</v>
      </c>
    </row>
    <row r="106" spans="1:7" ht="15">
      <c r="A106" s="14" t="s">
        <v>34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  <c r="G106" s="13">
        <f t="shared" si="8"/>
        <v>0</v>
      </c>
    </row>
    <row r="107" spans="1:7" ht="15">
      <c r="A107" s="14" t="s">
        <v>35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  <c r="G107" s="13">
        <f t="shared" si="8"/>
        <v>0</v>
      </c>
    </row>
    <row r="108" spans="1:7" ht="15">
      <c r="A108" s="14" t="s">
        <v>36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  <c r="G108" s="13">
        <f t="shared" si="8"/>
        <v>0</v>
      </c>
    </row>
    <row r="109" spans="1:7" ht="15">
      <c r="A109" s="14" t="s">
        <v>37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  <c r="G109" s="13">
        <f t="shared" si="8"/>
        <v>0</v>
      </c>
    </row>
    <row r="110" spans="1:7" ht="15">
      <c r="A110" s="14" t="s">
        <v>38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f t="shared" si="8"/>
        <v>0</v>
      </c>
    </row>
    <row r="111" spans="1:7" ht="15">
      <c r="A111" s="14" t="s">
        <v>39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f t="shared" si="8"/>
        <v>0</v>
      </c>
    </row>
    <row r="112" spans="1:7" ht="15">
      <c r="A112" s="14" t="s">
        <v>40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f t="shared" si="8"/>
        <v>0</v>
      </c>
    </row>
    <row r="113" spans="1:7" ht="15">
      <c r="A113" s="12" t="s">
        <v>41</v>
      </c>
      <c r="B113" s="13">
        <f>SUM(B114:B122)</f>
        <v>0</v>
      </c>
      <c r="C113" s="13">
        <f>SUM(C114:C122)</f>
        <v>0</v>
      </c>
      <c r="D113" s="13">
        <f>SUM(D114:D122)</f>
        <v>0</v>
      </c>
      <c r="E113" s="13">
        <f>SUM(E114:E122)</f>
        <v>0</v>
      </c>
      <c r="F113" s="13">
        <f>SUM(F114:F122)</f>
        <v>0</v>
      </c>
      <c r="G113" s="13">
        <f>SUM(G114:G122)</f>
        <v>0</v>
      </c>
    </row>
    <row r="114" spans="1:7" ht="15">
      <c r="A114" s="14" t="s">
        <v>42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  <c r="G114" s="13">
        <f>D114-E114</f>
        <v>0</v>
      </c>
    </row>
    <row r="115" spans="1:7" ht="15">
      <c r="A115" s="14" t="s">
        <v>43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  <c r="G115" s="13">
        <f aca="true" t="shared" si="9" ref="G115:G122">D115-E115</f>
        <v>0</v>
      </c>
    </row>
    <row r="116" spans="1:7" ht="15">
      <c r="A116" s="14" t="s">
        <v>44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  <c r="G116" s="13">
        <f t="shared" si="9"/>
        <v>0</v>
      </c>
    </row>
    <row r="117" spans="1:7" ht="15">
      <c r="A117" s="14" t="s">
        <v>45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  <c r="G117" s="13">
        <f t="shared" si="9"/>
        <v>0</v>
      </c>
    </row>
    <row r="118" spans="1:7" ht="15">
      <c r="A118" s="14" t="s">
        <v>46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  <c r="G118" s="13">
        <f t="shared" si="9"/>
        <v>0</v>
      </c>
    </row>
    <row r="119" spans="1:7" ht="15">
      <c r="A119" s="14" t="s">
        <v>47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  <c r="G119" s="13">
        <f t="shared" si="9"/>
        <v>0</v>
      </c>
    </row>
    <row r="120" spans="1:7" ht="15">
      <c r="A120" s="14" t="s">
        <v>48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  <c r="G120" s="13">
        <f t="shared" si="9"/>
        <v>0</v>
      </c>
    </row>
    <row r="121" spans="1:7" ht="15">
      <c r="A121" s="14" t="s">
        <v>49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  <c r="G121" s="13">
        <f t="shared" si="9"/>
        <v>0</v>
      </c>
    </row>
    <row r="122" spans="1:7" ht="15">
      <c r="A122" s="14" t="s">
        <v>50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  <c r="G122" s="13">
        <f t="shared" si="9"/>
        <v>0</v>
      </c>
    </row>
    <row r="123" spans="1:7" ht="15">
      <c r="A123" s="12" t="s">
        <v>51</v>
      </c>
      <c r="B123" s="13">
        <f>SUM(B124:B132)</f>
        <v>0</v>
      </c>
      <c r="C123" s="13">
        <f>SUM(C124:C132)</f>
        <v>0</v>
      </c>
      <c r="D123" s="13">
        <f>SUM(D124:D132)</f>
        <v>0</v>
      </c>
      <c r="E123" s="13">
        <f>SUM(E124:E132)</f>
        <v>0</v>
      </c>
      <c r="F123" s="13">
        <f>SUM(F124:F132)</f>
        <v>0</v>
      </c>
      <c r="G123" s="13">
        <f>SUM(G124:G132)</f>
        <v>0</v>
      </c>
    </row>
    <row r="124" spans="1:7" ht="15">
      <c r="A124" s="14" t="s">
        <v>52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  <c r="G124" s="13">
        <f>D124-E124</f>
        <v>0</v>
      </c>
    </row>
    <row r="125" spans="1:7" ht="15">
      <c r="A125" s="14" t="s">
        <v>53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  <c r="G125" s="13">
        <f aca="true" t="shared" si="10" ref="G125:G132">D125-E125</f>
        <v>0</v>
      </c>
    </row>
    <row r="126" spans="1:7" ht="15">
      <c r="A126" s="14" t="s">
        <v>54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  <c r="G126" s="13">
        <f t="shared" si="10"/>
        <v>0</v>
      </c>
    </row>
    <row r="127" spans="1:7" ht="15">
      <c r="A127" s="14" t="s">
        <v>55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  <c r="G127" s="13">
        <f t="shared" si="10"/>
        <v>0</v>
      </c>
    </row>
    <row r="128" spans="1:7" ht="15">
      <c r="A128" s="14" t="s">
        <v>56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  <c r="G128" s="13">
        <f t="shared" si="10"/>
        <v>0</v>
      </c>
    </row>
    <row r="129" spans="1:7" ht="15">
      <c r="A129" s="14" t="s">
        <v>57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  <c r="G129" s="13">
        <f t="shared" si="10"/>
        <v>0</v>
      </c>
    </row>
    <row r="130" spans="1:7" ht="15">
      <c r="A130" s="14" t="s">
        <v>58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  <c r="G130" s="13">
        <f t="shared" si="10"/>
        <v>0</v>
      </c>
    </row>
    <row r="131" spans="1:7" ht="15">
      <c r="A131" s="14" t="s">
        <v>59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f t="shared" si="10"/>
        <v>0</v>
      </c>
    </row>
    <row r="132" spans="1:7" ht="15">
      <c r="A132" s="14" t="s">
        <v>60</v>
      </c>
      <c r="B132" s="13">
        <v>0</v>
      </c>
      <c r="C132" s="13">
        <v>0</v>
      </c>
      <c r="D132" s="13">
        <v>0</v>
      </c>
      <c r="E132" s="13">
        <v>0</v>
      </c>
      <c r="F132" s="13">
        <v>0</v>
      </c>
      <c r="G132" s="13">
        <f t="shared" si="10"/>
        <v>0</v>
      </c>
    </row>
    <row r="133" spans="1:7" ht="15">
      <c r="A133" s="12" t="s">
        <v>61</v>
      </c>
      <c r="B133" s="13">
        <f>SUM(B134:B136)</f>
        <v>0</v>
      </c>
      <c r="C133" s="13">
        <f>SUM(C134:C136)</f>
        <v>0</v>
      </c>
      <c r="D133" s="13">
        <f>SUM(D134:D136)</f>
        <v>0</v>
      </c>
      <c r="E133" s="13">
        <f>SUM(E134:E136)</f>
        <v>0</v>
      </c>
      <c r="F133" s="13">
        <f>SUM(F134:F136)</f>
        <v>0</v>
      </c>
      <c r="G133" s="13">
        <f>SUM(G134:G136)</f>
        <v>0</v>
      </c>
    </row>
    <row r="134" spans="1:7" ht="15">
      <c r="A134" s="14" t="s">
        <v>62</v>
      </c>
      <c r="B134" s="13">
        <v>0</v>
      </c>
      <c r="C134" s="13">
        <v>0</v>
      </c>
      <c r="D134" s="13">
        <v>0</v>
      </c>
      <c r="E134" s="13">
        <v>0</v>
      </c>
      <c r="F134" s="13">
        <v>0</v>
      </c>
      <c r="G134" s="13">
        <f>D134-E134</f>
        <v>0</v>
      </c>
    </row>
    <row r="135" spans="1:7" ht="15">
      <c r="A135" s="14" t="s">
        <v>63</v>
      </c>
      <c r="B135" s="13">
        <v>0</v>
      </c>
      <c r="C135" s="13">
        <v>0</v>
      </c>
      <c r="D135" s="13">
        <v>0</v>
      </c>
      <c r="E135" s="13">
        <v>0</v>
      </c>
      <c r="F135" s="13">
        <v>0</v>
      </c>
      <c r="G135" s="13">
        <f>D135-E135</f>
        <v>0</v>
      </c>
    </row>
    <row r="136" spans="1:7" ht="15">
      <c r="A136" s="14" t="s">
        <v>64</v>
      </c>
      <c r="B136" s="13">
        <v>0</v>
      </c>
      <c r="C136" s="13">
        <v>0</v>
      </c>
      <c r="D136" s="13">
        <v>0</v>
      </c>
      <c r="E136" s="13">
        <v>0</v>
      </c>
      <c r="F136" s="13">
        <v>0</v>
      </c>
      <c r="G136" s="13">
        <f>D136-E136</f>
        <v>0</v>
      </c>
    </row>
    <row r="137" spans="1:7" ht="15">
      <c r="A137" s="12" t="s">
        <v>65</v>
      </c>
      <c r="B137" s="13">
        <f>SUM(B138:B142,B144:B145)</f>
        <v>0</v>
      </c>
      <c r="C137" s="13">
        <f>SUM(C138:C142,C144:C145)</f>
        <v>0</v>
      </c>
      <c r="D137" s="13">
        <f>SUM(D138:D142,D144:D145)</f>
        <v>0</v>
      </c>
      <c r="E137" s="13">
        <f>SUM(E138:E142,E144:E145)</f>
        <v>0</v>
      </c>
      <c r="F137" s="13">
        <f>SUM(F138:F142,F144:F145)</f>
        <v>0</v>
      </c>
      <c r="G137" s="13">
        <f>SUM(G138:G142,G144:G145)</f>
        <v>0</v>
      </c>
    </row>
    <row r="138" spans="1:7" ht="15">
      <c r="A138" s="14" t="s">
        <v>66</v>
      </c>
      <c r="B138" s="13">
        <v>0</v>
      </c>
      <c r="C138" s="13">
        <v>0</v>
      </c>
      <c r="D138" s="13">
        <v>0</v>
      </c>
      <c r="E138" s="13">
        <v>0</v>
      </c>
      <c r="F138" s="13">
        <v>0</v>
      </c>
      <c r="G138" s="13">
        <f>D138-E138</f>
        <v>0</v>
      </c>
    </row>
    <row r="139" spans="1:7" ht="15">
      <c r="A139" s="14" t="s">
        <v>67</v>
      </c>
      <c r="B139" s="13">
        <v>0</v>
      </c>
      <c r="C139" s="13">
        <v>0</v>
      </c>
      <c r="D139" s="13">
        <v>0</v>
      </c>
      <c r="E139" s="13">
        <v>0</v>
      </c>
      <c r="F139" s="13">
        <v>0</v>
      </c>
      <c r="G139" s="13">
        <f aca="true" t="shared" si="11" ref="G139:G145">D139-E139</f>
        <v>0</v>
      </c>
    </row>
    <row r="140" spans="1:7" ht="15">
      <c r="A140" s="14" t="s">
        <v>68</v>
      </c>
      <c r="B140" s="13">
        <v>0</v>
      </c>
      <c r="C140" s="13">
        <v>0</v>
      </c>
      <c r="D140" s="13">
        <v>0</v>
      </c>
      <c r="E140" s="13">
        <v>0</v>
      </c>
      <c r="F140" s="13">
        <v>0</v>
      </c>
      <c r="G140" s="13">
        <f t="shared" si="11"/>
        <v>0</v>
      </c>
    </row>
    <row r="141" spans="1:7" ht="15">
      <c r="A141" s="14" t="s">
        <v>69</v>
      </c>
      <c r="B141" s="13">
        <v>0</v>
      </c>
      <c r="C141" s="13">
        <v>0</v>
      </c>
      <c r="D141" s="13">
        <v>0</v>
      </c>
      <c r="E141" s="13">
        <v>0</v>
      </c>
      <c r="F141" s="13">
        <v>0</v>
      </c>
      <c r="G141" s="13">
        <f t="shared" si="11"/>
        <v>0</v>
      </c>
    </row>
    <row r="142" spans="1:7" ht="15">
      <c r="A142" s="14" t="s">
        <v>70</v>
      </c>
      <c r="B142" s="13">
        <v>0</v>
      </c>
      <c r="C142" s="13">
        <v>0</v>
      </c>
      <c r="D142" s="13">
        <v>0</v>
      </c>
      <c r="E142" s="13">
        <v>0</v>
      </c>
      <c r="F142" s="13">
        <v>0</v>
      </c>
      <c r="G142" s="13">
        <f t="shared" si="11"/>
        <v>0</v>
      </c>
    </row>
    <row r="143" spans="1:7" ht="15">
      <c r="A143" s="14" t="s">
        <v>71</v>
      </c>
      <c r="B143" s="13">
        <v>0</v>
      </c>
      <c r="C143" s="13">
        <v>0</v>
      </c>
      <c r="D143" s="13">
        <v>0</v>
      </c>
      <c r="E143" s="13">
        <v>0</v>
      </c>
      <c r="F143" s="13">
        <v>0</v>
      </c>
      <c r="G143" s="13">
        <f t="shared" si="11"/>
        <v>0</v>
      </c>
    </row>
    <row r="144" spans="1:7" ht="15">
      <c r="A144" s="14" t="s">
        <v>72</v>
      </c>
      <c r="B144" s="13">
        <v>0</v>
      </c>
      <c r="C144" s="13">
        <v>0</v>
      </c>
      <c r="D144" s="13">
        <v>0</v>
      </c>
      <c r="E144" s="13">
        <v>0</v>
      </c>
      <c r="F144" s="13">
        <v>0</v>
      </c>
      <c r="G144" s="13">
        <f t="shared" si="11"/>
        <v>0</v>
      </c>
    </row>
    <row r="145" spans="1:7" ht="15">
      <c r="A145" s="14" t="s">
        <v>73</v>
      </c>
      <c r="B145" s="13">
        <v>0</v>
      </c>
      <c r="C145" s="13">
        <v>0</v>
      </c>
      <c r="D145" s="13">
        <v>0</v>
      </c>
      <c r="E145" s="13">
        <v>0</v>
      </c>
      <c r="F145" s="13">
        <v>0</v>
      </c>
      <c r="G145" s="13">
        <f t="shared" si="11"/>
        <v>0</v>
      </c>
    </row>
    <row r="146" spans="1:7" ht="15">
      <c r="A146" s="12" t="s">
        <v>74</v>
      </c>
      <c r="B146" s="13">
        <f>SUM(B147:B149)</f>
        <v>0</v>
      </c>
      <c r="C146" s="13">
        <f>SUM(C147:C149)</f>
        <v>0</v>
      </c>
      <c r="D146" s="13">
        <f>SUM(D147:D149)</f>
        <v>0</v>
      </c>
      <c r="E146" s="13">
        <f>SUM(E147:E149)</f>
        <v>0</v>
      </c>
      <c r="F146" s="13">
        <f>SUM(F147:F149)</f>
        <v>0</v>
      </c>
      <c r="G146" s="13">
        <f>SUM(G147:G149)</f>
        <v>0</v>
      </c>
    </row>
    <row r="147" spans="1:7" ht="15">
      <c r="A147" s="14" t="s">
        <v>75</v>
      </c>
      <c r="B147" s="13">
        <v>0</v>
      </c>
      <c r="C147" s="13">
        <v>0</v>
      </c>
      <c r="D147" s="13">
        <v>0</v>
      </c>
      <c r="E147" s="13">
        <v>0</v>
      </c>
      <c r="F147" s="13">
        <v>0</v>
      </c>
      <c r="G147" s="13">
        <f>D147-E147</f>
        <v>0</v>
      </c>
    </row>
    <row r="148" spans="1:7" ht="15">
      <c r="A148" s="14" t="s">
        <v>76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f>D148-E148</f>
        <v>0</v>
      </c>
    </row>
    <row r="149" spans="1:7" ht="15">
      <c r="A149" s="14" t="s">
        <v>77</v>
      </c>
      <c r="B149" s="13">
        <v>0</v>
      </c>
      <c r="C149" s="13">
        <v>0</v>
      </c>
      <c r="D149" s="13">
        <v>0</v>
      </c>
      <c r="E149" s="13">
        <v>0</v>
      </c>
      <c r="F149" s="13">
        <v>0</v>
      </c>
      <c r="G149" s="13">
        <f>D149-E149</f>
        <v>0</v>
      </c>
    </row>
    <row r="150" spans="1:7" ht="15">
      <c r="A150" s="12" t="s">
        <v>78</v>
      </c>
      <c r="B150" s="13">
        <f>SUM(B151:B157)</f>
        <v>0</v>
      </c>
      <c r="C150" s="13">
        <f>SUM(C151:C157)</f>
        <v>0</v>
      </c>
      <c r="D150" s="13">
        <f>SUM(D151:D157)</f>
        <v>0</v>
      </c>
      <c r="E150" s="13">
        <f>SUM(E151:E157)</f>
        <v>0</v>
      </c>
      <c r="F150" s="13">
        <f>SUM(F151:F157)</f>
        <v>0</v>
      </c>
      <c r="G150" s="13">
        <f>SUM(G151:G157)</f>
        <v>0</v>
      </c>
    </row>
    <row r="151" spans="1:7" ht="15">
      <c r="A151" s="14" t="s">
        <v>79</v>
      </c>
      <c r="B151" s="13">
        <v>0</v>
      </c>
      <c r="C151" s="13">
        <v>0</v>
      </c>
      <c r="D151" s="13">
        <v>0</v>
      </c>
      <c r="E151" s="13">
        <v>0</v>
      </c>
      <c r="F151" s="13">
        <v>0</v>
      </c>
      <c r="G151" s="13">
        <f>D151-E151</f>
        <v>0</v>
      </c>
    </row>
    <row r="152" spans="1:7" ht="15">
      <c r="A152" s="14" t="s">
        <v>80</v>
      </c>
      <c r="B152" s="13">
        <v>0</v>
      </c>
      <c r="C152" s="13">
        <v>0</v>
      </c>
      <c r="D152" s="13">
        <v>0</v>
      </c>
      <c r="E152" s="13">
        <v>0</v>
      </c>
      <c r="F152" s="13">
        <v>0</v>
      </c>
      <c r="G152" s="13">
        <f aca="true" t="shared" si="12" ref="G152:G157">D152-E152</f>
        <v>0</v>
      </c>
    </row>
    <row r="153" spans="1:7" ht="15">
      <c r="A153" s="14" t="s">
        <v>81</v>
      </c>
      <c r="B153" s="13">
        <v>0</v>
      </c>
      <c r="C153" s="13">
        <v>0</v>
      </c>
      <c r="D153" s="13">
        <v>0</v>
      </c>
      <c r="E153" s="13">
        <v>0</v>
      </c>
      <c r="F153" s="13">
        <v>0</v>
      </c>
      <c r="G153" s="13">
        <f t="shared" si="12"/>
        <v>0</v>
      </c>
    </row>
    <row r="154" spans="1:7" ht="15">
      <c r="A154" s="19" t="s">
        <v>82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f t="shared" si="12"/>
        <v>0</v>
      </c>
    </row>
    <row r="155" spans="1:7" ht="15">
      <c r="A155" s="14" t="s">
        <v>83</v>
      </c>
      <c r="B155" s="13">
        <v>0</v>
      </c>
      <c r="C155" s="13">
        <v>0</v>
      </c>
      <c r="D155" s="13">
        <v>0</v>
      </c>
      <c r="E155" s="13">
        <v>0</v>
      </c>
      <c r="F155" s="13">
        <v>0</v>
      </c>
      <c r="G155" s="13">
        <f t="shared" si="12"/>
        <v>0</v>
      </c>
    </row>
    <row r="156" spans="1:7" ht="15">
      <c r="A156" s="14" t="s">
        <v>84</v>
      </c>
      <c r="B156" s="13">
        <v>0</v>
      </c>
      <c r="C156" s="13">
        <v>0</v>
      </c>
      <c r="D156" s="13">
        <v>0</v>
      </c>
      <c r="E156" s="13">
        <v>0</v>
      </c>
      <c r="F156" s="13">
        <v>0</v>
      </c>
      <c r="G156" s="13">
        <f t="shared" si="12"/>
        <v>0</v>
      </c>
    </row>
    <row r="157" spans="1:7" ht="15">
      <c r="A157" s="14" t="s">
        <v>85</v>
      </c>
      <c r="B157" s="13">
        <v>0</v>
      </c>
      <c r="C157" s="13">
        <v>0</v>
      </c>
      <c r="D157" s="13">
        <v>0</v>
      </c>
      <c r="E157" s="13">
        <v>0</v>
      </c>
      <c r="F157" s="13">
        <v>0</v>
      </c>
      <c r="G157" s="13">
        <f t="shared" si="12"/>
        <v>0</v>
      </c>
    </row>
    <row r="158" spans="1:7" ht="15">
      <c r="A158" s="20"/>
      <c r="B158" s="17"/>
      <c r="C158" s="17"/>
      <c r="D158" s="17"/>
      <c r="E158" s="17"/>
      <c r="F158" s="17"/>
      <c r="G158" s="17"/>
    </row>
    <row r="159" spans="1:7" ht="15">
      <c r="A159" s="21" t="s">
        <v>87</v>
      </c>
      <c r="B159" s="11">
        <f>B9+B84</f>
        <v>66079028.58</v>
      </c>
      <c r="C159" s="11">
        <f>C9+C84</f>
        <v>1846420.0100000019</v>
      </c>
      <c r="D159" s="11">
        <f>D9+D84</f>
        <v>68097459.28</v>
      </c>
      <c r="E159" s="11">
        <f>E9+E84</f>
        <v>45643292.5</v>
      </c>
      <c r="F159" s="11">
        <f>F9+F84</f>
        <v>51916752.239999995</v>
      </c>
      <c r="G159" s="11">
        <f>G9+G84</f>
        <v>22454166.78</v>
      </c>
    </row>
    <row r="160" spans="1:7" ht="15">
      <c r="A160" s="22"/>
      <c r="B160" s="23"/>
      <c r="C160" s="23"/>
      <c r="D160" s="23"/>
      <c r="E160" s="23"/>
      <c r="F160" s="23"/>
      <c r="G160" s="23"/>
    </row>
    <row r="161" ht="15">
      <c r="A161" s="24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Xonotli</dc:creator>
  <cp:keywords/>
  <dc:description/>
  <cp:lastModifiedBy>Xonotli</cp:lastModifiedBy>
  <dcterms:created xsi:type="dcterms:W3CDTF">2019-01-21T22:44:25Z</dcterms:created>
  <dcterms:modified xsi:type="dcterms:W3CDTF">2019-01-21T22:44:53Z</dcterms:modified>
  <cp:category/>
  <cp:version/>
  <cp:contentType/>
  <cp:contentStatus/>
</cp:coreProperties>
</file>