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F9A84822-E891-4FA5-8D70-F9D66EF2600D}" xr6:coauthVersionLast="47" xr6:coauthVersionMax="47" xr10:uidLastSave="{00000000-0000-0000-0000-000000000000}"/>
  <bookViews>
    <workbookView xWindow="-120" yWindow="-120" windowWidth="20730" windowHeight="1116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105" i="60" l="1"/>
  <c r="D8" i="62" l="1"/>
  <c r="C8" i="62"/>
  <c r="C70" i="60" l="1"/>
  <c r="A3" i="63" l="1"/>
  <c r="C115" i="60"/>
  <c r="C98" i="60"/>
  <c r="C97" i="60" l="1"/>
  <c r="C183" i="60"/>
  <c r="C8" i="60"/>
  <c r="C55" i="60"/>
  <c r="D7" i="64" l="1"/>
  <c r="C168" i="60"/>
  <c r="C96" i="60" s="1"/>
  <c r="D26" i="64" l="1"/>
  <c r="H3" i="65" l="1"/>
  <c r="H2" i="65"/>
  <c r="H1" i="65"/>
  <c r="E3" i="60"/>
  <c r="E2" i="60"/>
  <c r="E1" i="60"/>
  <c r="H3" i="59"/>
  <c r="H2" i="59"/>
  <c r="H1" i="59"/>
  <c r="A3" i="65"/>
  <c r="A1" i="65"/>
  <c r="A3" i="64" l="1"/>
  <c r="A1" i="64"/>
  <c r="A1" i="63"/>
  <c r="D35" i="64"/>
  <c r="D15" i="63"/>
  <c r="D8" i="63"/>
  <c r="D21" i="63" s="1"/>
  <c r="A3" i="59" l="1"/>
  <c r="A3" i="60" s="1"/>
  <c r="A1" i="59"/>
  <c r="A1" i="60" s="1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<sst xmlns="http://schemas.openxmlformats.org/spreadsheetml/2006/main" count="890" uniqueCount="637">
  <si>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</si>
  <si>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</si>
  <si>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</si>
  <si>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</si>
  <si>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</si>
  <si>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</si>
  <si>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</si>
  <si>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</si>
  <si>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</si>
  <si>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</si>
  <si>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</si>
  <si>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</si>
  <si>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</si>
  <si>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</si>
  <si>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</si>
  <si>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</si>
  <si>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</si>
  <si>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</si>
  <si>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</si>
  <si>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</si>
  <si>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</si>
  <si>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</si>
  <si>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</si>
  <si>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</si>
  <si>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</si>
  <si>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</si>
  <si>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</si>
  <si>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</si>
  <si>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</si>
  <si>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</si>
  <si>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</si>
  <si>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</si>
  <si>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</si>
  <si>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</si>
  <si>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</si>
  <si>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</si>
  <si>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</si>
  <si>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</si>
  <si>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</si>
  <si>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</si>
  <si>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</si>
  <si>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</si>
  <si>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</si>
  <si>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</si>
  <si>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</si>
  <si>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</si>
  <si>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</si>
  <si>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</si>
  <si>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</si>
  <si>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</si>
  <si>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</si>
  <si>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</si>
  <si>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</si>
  <si>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</si>
  <si>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</si>
  <si>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</si>
  <si>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</si>
  <si>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</si>
  <si>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</si>
  <si>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</si>
  <si>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</si>
  <si>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</si>
  <si>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</si>
  <si>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</si>
  <si>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</si>
  <si>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</si>
  <si>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</si>
  <si>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</si>
  <si>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</si>
  <si>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</si>
  <si>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</si>
  <si>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</si>
  <si>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</si>
  <si>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</si>
  <si>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</si>
  <si>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</si>
  <si>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</si>
  <si>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</si>
  <si>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</si>
  <si>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</si>
  <si>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</si>
  <si>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</si>
  <si>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</si>
  <si>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</si>
  <si>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</si>
  <si>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</si>
  <si>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</si>
  <si>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</si>
  <si>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</si>
  <si>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</si>
  <si>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</si>
  <si>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</si>
  <si>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</si>
  <si>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</si>
  <si>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</si>
  <si>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</si>
  <si>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</si>
  <si>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</si>
  <si>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</si>
  <si>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</si>
  <si>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</si>
  <si>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</si>
  <si>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</si>
  <si>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</si>
  <si>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</si>
  <si>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</si>
  <si>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</si>
  <si>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</si>
  <si>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</si>
  <si>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</si>
  <si>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</si>
  <si>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</si>
  <si>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</si>
  <si>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</si>
  <si>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</si>
  <si>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</si>
  <si>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</si>
  <si>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</si>
  <si>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</si>
  <si>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</si>
  <si>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</si>
  <si>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</si>
  <si>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</si>
  <si>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</si>
  <si>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</si>
  <si>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</si>
  <si>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</si>
  <si>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</si>
  <si>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</si>
  <si>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</si>
  <si>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</si>
  <si>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</si>
  <si>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</si>
  <si>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</si>
  <si>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</si>
  <si>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</si>
  <si>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</si>
  <si>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</si>
  <si>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</si>
  <si>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</si>
  <si>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</si>
  <si>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</si>
  <si>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</si>
  <si>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</si>
  <si>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</si>
  <si>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</si>
  <si>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</si>
  <si>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</si>
  <si>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</si>
  <si>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</si>
  <si>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</si>
  <si>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</si>
  <si>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</si>
  <si>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</si>
  <si>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</si>
  <si>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</si>
  <si>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</si>
  <si>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</si>
  <si>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</si>
  <si>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</si>
  <si>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</si>
  <si>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</si>
  <si>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</si>
  <si>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</si>
  <si>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</si>
  <si>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</si>
  <si>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</si>
  <si>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</si>
  <si>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</si>
  <si>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</si>
  <si>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</si>
  <si>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</si>
  <si>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</si>
  <si>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</si>
  <si>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</si>
  <si>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</si>
  <si>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</si>
  <si>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</si>
  <si>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</si>
  <si>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</si>
  <si>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</si>
  <si>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</si>
  <si>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</si>
  <si>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</si>
  <si>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</si>
  <si>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</si>
  <si>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</si>
  <si>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</si>
  <si>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</si>
  <si>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</si>
  <si>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</si>
  <si>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</si>
  <si>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</si>
  <si>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</si>
  <si>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</si>
  <si>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</si>
  <si>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</si>
  <si>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</si>
  <si>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</si>
  <si>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</si>
  <si>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</si>
  <si>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</si>
  <si>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</si>
  <si>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</si>
  <si>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</si>
  <si>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</si>
  <si>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</si>
  <si>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</si>
  <si>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</si>
  <si>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</si>
  <si>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</si>
  <si>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</si>
  <si>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</si>
  <si>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</si>
  <si>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</si>
  <si>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</si>
  <si>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</si>
  <si>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</si>
  <si>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</si>
  <si>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</si>
  <si>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</si>
  <si>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</si>
  <si>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</si>
  <si>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</si>
  <si>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</si>
  <si>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</si>
  <si>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</si>
  <si>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</si>
  <si>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</si>
  <si>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</si>
  <si>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</si>
  <si>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</si>
  <si>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</si>
  <si>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</si>
  <si>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</si>
  <si>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</si>
  <si>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</si>
  <si>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</si>
  <si>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</si>
  <si>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</si>
  <si>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</si>
  <si>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</si>
  <si>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</si>
  <si>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</si>
  <si>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</si>
  <si>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</si>
  <si>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</si>
  <si>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</si>
  <si>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</si>
  <si>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</si>
  <si>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</si>
  <si>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</si>
  <si>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</si>
  <si>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</si>
  <si>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</si>
  <si>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</si>
  <si>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</si>
  <si>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</si>
  <si>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</si>
  <si>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</si>
  <si>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</si>
  <si>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</si>
  <si>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</si>
  <si>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</si>
  <si>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</si>
  <si>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</si>
  <si>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</si>
  <si>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</si>
  <si>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</si>
  <si>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</si>
  <si>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</si>
  <si>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</si>
  <si>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</si>
  <si>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</si>
  <si>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</si>
  <si>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</si>
  <si>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</si>
  <si>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</si>
  <si>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</si>
  <si>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</si>
  <si>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</si>
  <si>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</si>
  <si>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</si>
  <si>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</si>
  <si>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</si>
  <si>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</si>
  <si>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</si>
  <si>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</si>
  <si>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</si>
  <si>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</si>
  <si>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</si>
  <si>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</si>
  <si>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</si>
  <si>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</si>
  <si>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</si>
  <si>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</si>
  <si>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</si>
  <si>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</si>
  <si>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</si>
  <si>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</si>
  <si>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</si>
  <si>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</si>
  <si>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</si>
  <si>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</si>
  <si>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</si>
  <si>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</si>
  <si>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</si>
  <si>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</si>
  <si>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</si>
  <si>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</si>
  <si>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</si>
  <si>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</si>
  <si>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</si>
  <si>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</si>
  <si>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</si>
  <si>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</si>
  <si>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</si>
  <si>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</si>
  <si>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</si>
  <si>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</si>
  <si>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</si>
  <si>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</si>
  <si>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</si>
  <si>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</si>
  <si>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</si>
  <si>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</si>
  <si>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</si>
  <si>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</si>
  <si>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</si>
  <si>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</si>
  <si>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</si>
  <si>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</si>
  <si>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</si>
  <si>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</si>
  <si>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</si>
  <si>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</si>
  <si>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</si>
  <si>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</si>
  <si>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</si>
  <si>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</si>
  <si>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</si>
  <si>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</si>
  <si>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</si>
  <si>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</si>
  <si>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</si>
  <si>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</si>
  <si>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</si>
  <si>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</si>
  <si>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</si>
  <si>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</si>
  <si>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</si>
  <si>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</si>
  <si>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</si>
  <si>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</si>
  <si>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</si>
  <si>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</si>
  <si>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</si>
  <si>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</si>
  <si>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</si>
  <si>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</si>
  <si>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</si>
  <si>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</si>
  <si>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</si>
  <si>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</si>
  <si>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</si>
  <si>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</si>
  <si>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</si>
  <si>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</si>
  <si>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</si>
  <si>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</si>
  <si>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</si>
  <si>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</si>
  <si>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</si>
  <si>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</si>
  <si>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</si>
  <si>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</si>
  <si>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</si>
  <si>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</si>
  <si>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</si>
  <si>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</si>
  <si>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</si>
  <si>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</si>
  <si>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</si>
  <si>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</si>
  <si>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</si>
  <si>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</si>
  <si>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</si>
  <si>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</si>
  <si>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</si>
  <si>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</si>
  <si>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</si>
  <si>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</si>
  <si>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</si>
  <si>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</si>
  <si>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</si>
  <si>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</si>
  <si>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</si>
  <si>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</si>
  <si>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</si>
  <si>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</si>
  <si>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</si>
  <si>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</si>
  <si>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</si>
  <si>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</si>
  <si>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</si>
  <si>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</si>
  <si>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</si>
  <si>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</si>
  <si>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</si>
  <si>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</si>
  <si>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</si>
  <si>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</si>
  <si>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</si>
  <si>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</si>
  <si>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</si>
  <si>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</si>
  <si>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</si>
  <si>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</si>
  <si>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</si>
  <si>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</si>
  <si>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</si>
  <si>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</si>
  <si>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</si>
  <si>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</si>
  <si>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</si>
  <si>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</si>
  <si>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</si>
  <si>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</si>
  <si>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</si>
  <si>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</si>
  <si>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</si>
  <si>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</si>
  <si>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</si>
  <si>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</si>
  <si>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</si>
  <si>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</si>
  <si>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</si>
  <si>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</si>
  <si>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</si>
  <si>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</si>
  <si>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</si>
  <si>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</si>
  <si>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</si>
  <si>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</si>
  <si>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</si>
  <si>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</si>
  <si>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</si>
  <si>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</si>
  <si>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</si>
  <si>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</si>
  <si>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</si>
  <si>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</si>
  <si>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</si>
  <si>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</si>
  <si>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</si>
  <si>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</si>
  <si>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</si>
  <si>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</si>
  <si>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</si>
  <si>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</si>
  <si>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</si>
  <si>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</si>
  <si>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</si>
  <si>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</si>
  <si>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</si>
  <si>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</si>
  <si>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</si>
  <si>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</si>
  <si>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</si>
  <si>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</si>
  <si>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</si>
  <si>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</si>
  <si>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</si>
  <si>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</si>
  <si>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</si>
  <si>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</si>
  <si>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</si>
  <si>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</si>
  <si>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</si>
  <si>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</si>
  <si>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</si>
  <si>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</si>
  <si>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</si>
  <si>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</si>
  <si>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</si>
  <si>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</si>
  <si>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</si>
  <si>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</si>
  <si>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</si>
  <si>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</si>
  <si>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</si>
  <si>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</si>
  <si>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</si>
  <si>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</si>
  <si>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</si>
  <si>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</si>
  <si>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</si>
  <si>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</si>
  <si>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</si>
  <si>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</si>
  <si>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</si>
  <si>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</si>
  <si>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</si>
  <si>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</si>
  <si>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</si>
  <si>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</si>
  <si>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</si>
  <si>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</si>
  <si>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</si>
  <si>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</si>
  <si>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</si>
  <si>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</si>
  <si>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</si>
  <si>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</si>
  <si>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</si>
  <si>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</si>
  <si>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</si>
  <si>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</si>
  <si>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</si>
  <si>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</si>
  <si>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</si>
  <si>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</si>
  <si>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</si>
  <si>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</si>
  <si>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</si>
  <si>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</si>
  <si>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</si>
  <si>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</si>
  <si>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</si>
  <si>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</si>
  <si>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</si>
  <si>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</si>
  <si>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</si>
  <si>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</si>
  <si>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</si>
  <si>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</si>
  <si>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</si>
  <si>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</si>
  <si>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</si>
  <si>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</si>
  <si>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</si>
  <si>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</si>
  <si>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</si>
  <si>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</si>
  <si>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</si>
  <si>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</si>
  <si>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</si>
  <si>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</si>
  <si>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</si>
  <si>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</si>
  <si>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</si>
  <si>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</si>
  <si>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</si>
  <si>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</si>
  <si>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</si>
  <si>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</si>
  <si>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</si>
  <si>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</si>
  <si>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</si>
  <si>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</si>
  <si>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</si>
  <si>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</si>
  <si>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</si>
  <si>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</si>
  <si>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</si>
  <si>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</si>
  <si>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</si>
  <si>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</si>
  <si>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</si>
  <si>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</si>
  <si>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</si>
  <si>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</si>
  <si>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</si>
  <si>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</si>
  <si>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</si>
  <si>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</si>
  <si>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</si>
  <si>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</si>
  <si>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</si>
  <si>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</si>
  <si>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</si>
  <si>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</si>
  <si>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</si>
  <si>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</si>
  <si>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</si>
  <si>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</si>
  <si>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</si>
  <si>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</si>
  <si>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</si>
  <si>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</si>
  <si>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</si>
  <si>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</si>
  <si>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</si>
  <si>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</si>
  <si>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</si>
  <si>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</si>
  <si>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</si>
  <si>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</si>
  <si>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</si>
  <si>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</si>
  <si>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</si>
  <si>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</si>
  <si>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</si>
  <si>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</si>
  <si>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</si>
  <si>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</si>
  <si>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</si>
  <si>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</si>
  <si>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</si>
  <si>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</si>
  <si>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</si>
  <si>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</si>
  <si>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</si>
  <si>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</si>
  <si>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</si>
  <si>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</si>
  <si>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</si>
  <si>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</si>
  <si>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</si>
  <si>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</si>
  <si>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</si>
  <si>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</si>
  <si>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</si>
  <si>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</si>
  <si>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</si>
  <si>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</si>
  <si>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</si>
  <si>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</si>
  <si>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Parque Agro Tecnológico Xonotli S.A. de C.V.</t>
  </si>
  <si>
    <t>Productos financieros</t>
  </si>
  <si>
    <t>Estatal</t>
  </si>
  <si>
    <t>Lic. Luis Gerardo Valdovino Fuentes</t>
  </si>
  <si>
    <t>C.P. Martín Soto Rodríguez</t>
  </si>
  <si>
    <t>Encargado de Despacho de la Dir. Gral.</t>
  </si>
  <si>
    <t>Coordinador Administrativos</t>
  </si>
  <si>
    <t>Correspondiente del 1 de Enero al 31 de Diciembre de 2020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</si>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</sst>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8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187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4" fontId="13" fillId="0" borderId="0" xfId="8" applyNumberFormat="1" applyFont="1"/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8" fillId="0" borderId="0" xfId="12"/>
    <xf numFmtId="0" fontId="3" fillId="0" borderId="24" xfId="3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 applyProtection="1">
      <alignment horizontal="center" vertical="top" wrapText="1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4" fontId="3" fillId="0" borderId="24" xfId="3" applyNumberFormat="1" applyFont="1" applyFill="1" applyBorder="1" applyAlignment="1" applyProtection="1">
      <alignment horizontal="center" vertical="top" wrapText="1"/>
      <protection locked="0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26">
    <cellStyle name="=C:\WINNT\SYSTEM32\COMMAND.COM" xfId="13" xr:uid="{00000000-0005-0000-0000-000000000000}"/>
    <cellStyle name="Euro" xfId="14" xr:uid="{00000000-0005-0000-0000-000001000000}"/>
    <cellStyle name="Hipervínculo" xfId="11" builtinId="8"/>
    <cellStyle name="Millares 2" xfId="1" xr:uid="{00000000-0005-0000-0000-000003000000}"/>
    <cellStyle name="Millares 2 2" xfId="16" xr:uid="{00000000-0005-0000-0000-000004000000}"/>
    <cellStyle name="Millares 2 3" xfId="17" xr:uid="{00000000-0005-0000-0000-000005000000}"/>
    <cellStyle name="Millares 2 4" xfId="15" xr:uid="{00000000-0005-0000-0000-000006000000}"/>
    <cellStyle name="Millares 3" xfId="18" xr:uid="{00000000-0005-0000-0000-000007000000}"/>
    <cellStyle name="Moneda 2" xfId="19" xr:uid="{00000000-0005-0000-0000-000008000000}"/>
    <cellStyle name="Normal" xfId="0" builtinId="0"/>
    <cellStyle name="Normal 2" xfId="2" xr:uid="{00000000-0005-0000-0000-00000A000000}"/>
    <cellStyle name="Normal 2 2" xfId="3" xr:uid="{00000000-0005-0000-0000-00000B000000}"/>
    <cellStyle name="Normal 2 3" xfId="9" xr:uid="{00000000-0005-0000-0000-00000C000000}"/>
    <cellStyle name="Normal 3" xfId="8" xr:uid="{00000000-0005-0000-0000-00000D000000}"/>
    <cellStyle name="Normal 3 2" xfId="10" xr:uid="{00000000-0005-0000-0000-00000E000000}"/>
    <cellStyle name="Normal 4" xfId="4" xr:uid="{00000000-0005-0000-0000-00000F000000}"/>
    <cellStyle name="Normal 4 2" xfId="21" xr:uid="{00000000-0005-0000-0000-000010000000}"/>
    <cellStyle name="Normal 4 3" xfId="20" xr:uid="{00000000-0005-0000-0000-000011000000}"/>
    <cellStyle name="Normal 5" xfId="5" xr:uid="{00000000-0005-0000-0000-000012000000}"/>
    <cellStyle name="Normal 5 2" xfId="23" xr:uid="{00000000-0005-0000-0000-000013000000}"/>
    <cellStyle name="Normal 5 3" xfId="22" xr:uid="{00000000-0005-0000-0000-000014000000}"/>
    <cellStyle name="Normal 56" xfId="6" xr:uid="{00000000-0005-0000-0000-000015000000}"/>
    <cellStyle name="Normal 6" xfId="24" xr:uid="{00000000-0005-0000-0000-000016000000}"/>
    <cellStyle name="Normal 6 2" xfId="25" xr:uid="{00000000-0005-0000-0000-000017000000}"/>
    <cellStyle name="Normal 7" xfId="12" xr:uid="{00000000-0005-0000-0000-000018000000}"/>
    <cellStyle name="Porcentaje 2" xfId="7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39"/>
  <sheetViews>
    <sheetView zoomScaleNormal="100" zoomScaleSheetLayoutView="100" workbookViewId="0">
      <pane ySplit="4" topLeftCell="A23" activePane="bottomLeft" state="frozen"/>
      <selection activeCell="A14" sqref="A14:B14"/>
      <selection pane="bottomLeft" activeCell="E32" sqref="E32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69" t="s">
        <v>628</v>
      </c>
      <c r="B1" s="169"/>
      <c r="C1" s="73"/>
      <c r="D1" s="70" t="s">
        <v>288</v>
      </c>
      <c r="E1" s="71">
        <v>2020</v>
      </c>
    </row>
    <row r="2" spans="1:5" ht="18.95" customHeight="1" x14ac:dyDescent="0.2">
      <c r="A2" s="170" t="s">
        <v>627</v>
      </c>
      <c r="B2" s="170"/>
      <c r="C2" s="93"/>
      <c r="D2" s="70" t="s">
        <v>290</v>
      </c>
      <c r="E2" s="73" t="s">
        <v>291</v>
      </c>
    </row>
    <row r="3" spans="1:5" ht="18.95" customHeight="1" x14ac:dyDescent="0.2">
      <c r="A3" s="171" t="s">
        <v>635</v>
      </c>
      <c r="B3" s="171"/>
      <c r="C3" s="73"/>
      <c r="D3" s="70" t="s">
        <v>292</v>
      </c>
      <c r="E3" s="71">
        <v>4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9055118110236221" right="0.70866141732283472" top="0.74803149606299213" bottom="0.74803149606299213" header="0.31496062992125984" footer="0.31496062992125984"/>
  <pageSetup scale="97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0"/>
  <sheetViews>
    <sheetView showGridLines="0" workbookViewId="0">
      <selection activeCell="F25" sqref="F25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77" t="str">
        <f>'Notas a los Edos Financieros'!A1</f>
        <v>Parque Agro Tecnológico Xonotli S.A. de C.V.</v>
      </c>
      <c r="B1" s="177"/>
      <c r="C1" s="177"/>
      <c r="D1" s="177"/>
    </row>
    <row r="2" spans="1:4" s="94" customFormat="1" ht="18.95" customHeight="1" x14ac:dyDescent="0.25">
      <c r="A2" s="177" t="s">
        <v>624</v>
      </c>
      <c r="B2" s="177"/>
      <c r="C2" s="177"/>
      <c r="D2" s="177"/>
    </row>
    <row r="3" spans="1:4" s="94" customFormat="1" ht="18.95" customHeight="1" x14ac:dyDescent="0.25">
      <c r="A3" s="177" t="str">
        <f>'Notas a los Edos Financieros'!A3</f>
        <v>Correspondiente del 1 de Enero al 31 de Diciembre de 2020</v>
      </c>
      <c r="B3" s="177"/>
      <c r="C3" s="177"/>
      <c r="D3" s="177"/>
    </row>
    <row r="4" spans="1:4" s="97" customFormat="1" ht="18.95" customHeight="1" x14ac:dyDescent="0.2">
      <c r="A4" s="178" t="s">
        <v>620</v>
      </c>
      <c r="B4" s="178"/>
      <c r="C4" s="178"/>
      <c r="D4" s="178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4532376.3999999994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SUM(D16:D19)</f>
        <v>0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5" x14ac:dyDescent="0.2">
      <c r="A17" s="110"/>
      <c r="B17" s="111" t="s">
        <v>137</v>
      </c>
      <c r="C17" s="112">
        <v>0</v>
      </c>
      <c r="D17" s="114"/>
    </row>
    <row r="18" spans="1:5" x14ac:dyDescent="0.2">
      <c r="A18" s="110"/>
      <c r="B18" s="111" t="s">
        <v>136</v>
      </c>
      <c r="C18" s="112">
        <v>0</v>
      </c>
      <c r="D18" s="114"/>
    </row>
    <row r="19" spans="1:5" x14ac:dyDescent="0.2">
      <c r="A19" s="115" t="s">
        <v>135</v>
      </c>
      <c r="B19" s="119"/>
      <c r="C19" s="120">
        <v>0</v>
      </c>
      <c r="D19" s="114"/>
    </row>
    <row r="20" spans="1:5" x14ac:dyDescent="0.2">
      <c r="B20" s="121"/>
      <c r="C20" s="122"/>
      <c r="D20" s="118"/>
    </row>
    <row r="21" spans="1:5" x14ac:dyDescent="0.2">
      <c r="A21" s="100" t="s">
        <v>134</v>
      </c>
      <c r="B21" s="100"/>
      <c r="C21" s="123"/>
      <c r="D21" s="102">
        <f>+D6+D8-D15</f>
        <v>4532376.3999999994</v>
      </c>
    </row>
    <row r="28" spans="1:5" x14ac:dyDescent="0.2">
      <c r="B28" s="161"/>
      <c r="C28" s="160"/>
      <c r="D28" s="175"/>
      <c r="E28" s="175"/>
    </row>
    <row r="29" spans="1:5" x14ac:dyDescent="0.2">
      <c r="B29" s="162" t="s">
        <v>631</v>
      </c>
      <c r="C29" s="160"/>
      <c r="D29" s="172" t="s">
        <v>632</v>
      </c>
      <c r="E29" s="172"/>
    </row>
    <row r="30" spans="1:5" x14ac:dyDescent="0.2">
      <c r="B30" s="162" t="s">
        <v>633</v>
      </c>
      <c r="C30" s="160"/>
      <c r="D30" s="172" t="s">
        <v>634</v>
      </c>
      <c r="E30" s="172"/>
    </row>
  </sheetData>
  <mergeCells count="7">
    <mergeCell ref="D29:E29"/>
    <mergeCell ref="D30:E30"/>
    <mergeCell ref="A1:D1"/>
    <mergeCell ref="A2:D2"/>
    <mergeCell ref="A3:D3"/>
    <mergeCell ref="A4:D4"/>
    <mergeCell ref="D28:E28"/>
  </mergeCells>
  <pageMargins left="0.9055118110236221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6"/>
  <sheetViews>
    <sheetView showGridLines="0" topLeftCell="A16" workbookViewId="0">
      <selection activeCell="E38" sqref="E38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79" t="str">
        <f>'Notas a los Edos Financieros'!A1</f>
        <v>Parque Agro Tecnológico Xonotli S.A. de C.V.</v>
      </c>
      <c r="B1" s="179"/>
      <c r="C1" s="179"/>
      <c r="D1" s="179"/>
    </row>
    <row r="2" spans="1:4" s="124" customFormat="1" ht="18.95" customHeight="1" x14ac:dyDescent="0.25">
      <c r="A2" s="179" t="s">
        <v>625</v>
      </c>
      <c r="B2" s="179"/>
      <c r="C2" s="179"/>
      <c r="D2" s="179"/>
    </row>
    <row r="3" spans="1:4" s="124" customFormat="1" ht="18.95" customHeight="1" x14ac:dyDescent="0.25">
      <c r="A3" s="179" t="str">
        <f>'Notas a los Edos Financieros'!A3</f>
        <v>Correspondiente del 1 de Enero al 31 de Diciembre de 2020</v>
      </c>
      <c r="B3" s="179"/>
      <c r="C3" s="179"/>
      <c r="D3" s="179"/>
    </row>
    <row r="4" spans="1:4" s="125" customFormat="1" x14ac:dyDescent="0.2">
      <c r="A4" s="180"/>
      <c r="B4" s="180"/>
      <c r="C4" s="180"/>
      <c r="D4" s="180"/>
    </row>
    <row r="5" spans="1:4" x14ac:dyDescent="0.2">
      <c r="A5" s="126" t="s">
        <v>168</v>
      </c>
      <c r="B5" s="127"/>
      <c r="C5" s="128"/>
      <c r="D5" s="129">
        <v>6199086.2000000002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+C24</f>
        <v>0</v>
      </c>
    </row>
    <row r="8" spans="1:4" x14ac:dyDescent="0.2">
      <c r="A8" s="110"/>
      <c r="B8" s="135" t="s">
        <v>166</v>
      </c>
      <c r="C8" s="112">
        <v>0</v>
      </c>
      <c r="D8" s="136"/>
    </row>
    <row r="9" spans="1:4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0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0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0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6" x14ac:dyDescent="0.2">
      <c r="A17" s="110"/>
      <c r="B17" s="135" t="s">
        <v>157</v>
      </c>
      <c r="C17" s="112">
        <v>0</v>
      </c>
      <c r="D17" s="137"/>
    </row>
    <row r="18" spans="1:6" x14ac:dyDescent="0.2">
      <c r="A18" s="110"/>
      <c r="B18" s="135" t="s">
        <v>156</v>
      </c>
      <c r="C18" s="112">
        <v>0</v>
      </c>
      <c r="D18" s="137"/>
    </row>
    <row r="19" spans="1:6" x14ac:dyDescent="0.2">
      <c r="A19" s="110"/>
      <c r="B19" s="135" t="s">
        <v>155</v>
      </c>
      <c r="C19" s="112">
        <v>0</v>
      </c>
      <c r="D19" s="137"/>
    </row>
    <row r="20" spans="1:6" x14ac:dyDescent="0.2">
      <c r="A20" s="110"/>
      <c r="B20" s="135" t="s">
        <v>154</v>
      </c>
      <c r="C20" s="112">
        <v>0</v>
      </c>
      <c r="D20" s="137"/>
    </row>
    <row r="21" spans="1:6" x14ac:dyDescent="0.2">
      <c r="A21" s="110"/>
      <c r="B21" s="135" t="s">
        <v>153</v>
      </c>
      <c r="C21" s="112">
        <v>0</v>
      </c>
      <c r="D21" s="137"/>
    </row>
    <row r="22" spans="1:6" x14ac:dyDescent="0.2">
      <c r="A22" s="110"/>
      <c r="B22" s="135" t="s">
        <v>152</v>
      </c>
      <c r="C22" s="112">
        <v>0</v>
      </c>
      <c r="D22" s="137"/>
    </row>
    <row r="23" spans="1:6" x14ac:dyDescent="0.2">
      <c r="A23" s="110"/>
      <c r="B23" s="135" t="s">
        <v>151</v>
      </c>
      <c r="C23" s="112">
        <v>0</v>
      </c>
      <c r="D23" s="137"/>
    </row>
    <row r="24" spans="1:6" x14ac:dyDescent="0.2">
      <c r="A24" s="110"/>
      <c r="B24" s="138" t="s">
        <v>150</v>
      </c>
      <c r="C24" s="112">
        <v>0</v>
      </c>
      <c r="D24" s="137"/>
    </row>
    <row r="25" spans="1:6" x14ac:dyDescent="0.2">
      <c r="A25" s="130"/>
      <c r="B25" s="139"/>
      <c r="C25" s="140"/>
      <c r="D25" s="141"/>
    </row>
    <row r="26" spans="1:6" x14ac:dyDescent="0.2">
      <c r="A26" s="106" t="s">
        <v>149</v>
      </c>
      <c r="B26" s="133"/>
      <c r="C26" s="142"/>
      <c r="D26" s="134">
        <f>+C33</f>
        <v>3366351.9800000004</v>
      </c>
    </row>
    <row r="27" spans="1:6" x14ac:dyDescent="0.2">
      <c r="A27" s="110"/>
      <c r="B27" s="135" t="s">
        <v>133</v>
      </c>
      <c r="C27" s="112">
        <v>0</v>
      </c>
      <c r="D27" s="136"/>
    </row>
    <row r="28" spans="1:6" x14ac:dyDescent="0.2">
      <c r="A28" s="110"/>
      <c r="B28" s="135" t="s">
        <v>131</v>
      </c>
      <c r="C28" s="112">
        <v>0</v>
      </c>
      <c r="D28" s="137"/>
    </row>
    <row r="29" spans="1:6" x14ac:dyDescent="0.2">
      <c r="A29" s="110"/>
      <c r="B29" s="135" t="s">
        <v>130</v>
      </c>
      <c r="C29" s="112">
        <v>0</v>
      </c>
      <c r="D29" s="137"/>
      <c r="F29" s="143"/>
    </row>
    <row r="30" spans="1:6" x14ac:dyDescent="0.2">
      <c r="A30" s="110"/>
      <c r="B30" s="135" t="s">
        <v>129</v>
      </c>
      <c r="C30" s="112">
        <v>0</v>
      </c>
      <c r="D30" s="137"/>
    </row>
    <row r="31" spans="1:6" x14ac:dyDescent="0.2">
      <c r="A31" s="110"/>
      <c r="B31" s="135" t="s">
        <v>128</v>
      </c>
      <c r="C31" s="112">
        <v>0</v>
      </c>
      <c r="D31" s="137"/>
    </row>
    <row r="32" spans="1:6" x14ac:dyDescent="0.2">
      <c r="A32" s="110"/>
      <c r="B32" s="135" t="s">
        <v>127</v>
      </c>
      <c r="C32" s="112">
        <v>0</v>
      </c>
      <c r="D32" s="137"/>
    </row>
    <row r="33" spans="1:5" x14ac:dyDescent="0.2">
      <c r="A33" s="110"/>
      <c r="B33" s="138" t="s">
        <v>148</v>
      </c>
      <c r="C33" s="120">
        <v>3366351.9800000004</v>
      </c>
      <c r="D33" s="137"/>
    </row>
    <row r="34" spans="1:5" x14ac:dyDescent="0.2">
      <c r="A34" s="130"/>
      <c r="B34" s="139"/>
      <c r="C34" s="140"/>
      <c r="D34" s="141"/>
    </row>
    <row r="35" spans="1:5" x14ac:dyDescent="0.2">
      <c r="A35" s="127" t="s">
        <v>147</v>
      </c>
      <c r="B35" s="127"/>
      <c r="C35" s="128"/>
      <c r="D35" s="129">
        <f>+D5-D7+D26</f>
        <v>9565438.1799999997</v>
      </c>
    </row>
    <row r="44" spans="1:5" x14ac:dyDescent="0.2">
      <c r="B44" s="164"/>
      <c r="C44" s="163"/>
      <c r="D44" s="175"/>
      <c r="E44" s="175"/>
    </row>
    <row r="45" spans="1:5" x14ac:dyDescent="0.2">
      <c r="B45" s="165" t="s">
        <v>631</v>
      </c>
      <c r="C45" s="163"/>
      <c r="D45" s="172" t="s">
        <v>632</v>
      </c>
      <c r="E45" s="172"/>
    </row>
    <row r="46" spans="1:5" x14ac:dyDescent="0.2">
      <c r="B46" s="165" t="s">
        <v>633</v>
      </c>
      <c r="C46" s="163"/>
      <c r="D46" s="172" t="s">
        <v>634</v>
      </c>
      <c r="E46" s="172"/>
    </row>
  </sheetData>
  <mergeCells count="7">
    <mergeCell ref="D45:E45"/>
    <mergeCell ref="D46:E46"/>
    <mergeCell ref="A1:D1"/>
    <mergeCell ref="A2:D2"/>
    <mergeCell ref="A3:D3"/>
    <mergeCell ref="A4:D4"/>
    <mergeCell ref="D44:E44"/>
  </mergeCells>
  <pageMargins left="0.9055118110236221" right="0.70866141732283472" top="0.74803149606299213" bottom="0.74803149606299213" header="0.31496062992125984" footer="0.31496062992125984"/>
  <pageSetup scale="97" orientation="landscape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tabSelected="1" workbookViewId="0">
      <selection activeCell="D56" sqref="D56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76" t="str">
        <f>'Notas a los Edos Financieros'!A1</f>
        <v>Parque Agro Tecnológico Xonotli S.A. de C.V.</v>
      </c>
      <c r="B1" s="181"/>
      <c r="C1" s="181"/>
      <c r="D1" s="181"/>
      <c r="E1" s="181"/>
      <c r="F1" s="181"/>
      <c r="G1" s="84" t="s">
        <v>288</v>
      </c>
      <c r="H1" s="85">
        <f>'Notas a los Edos Financieros'!E1</f>
        <v>2020</v>
      </c>
    </row>
    <row r="2" spans="1:10" ht="18.95" customHeight="1" x14ac:dyDescent="0.2">
      <c r="A2" s="176" t="s">
        <v>626</v>
      </c>
      <c r="B2" s="181"/>
      <c r="C2" s="181"/>
      <c r="D2" s="181"/>
      <c r="E2" s="181"/>
      <c r="F2" s="181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82" t="str">
        <f>'Notas a los Edos Financieros'!A3</f>
        <v>Correspondiente del 1 de Enero al 31 de Diciembre de 2020</v>
      </c>
      <c r="B3" s="183"/>
      <c r="C3" s="183"/>
      <c r="D3" s="183"/>
      <c r="E3" s="183"/>
      <c r="F3" s="183"/>
      <c r="G3" s="84" t="s">
        <v>292</v>
      </c>
      <c r="H3" s="85">
        <f>'Notas a los Edos Financieros'!E3</f>
        <v>4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  <row r="52" spans="2:5" x14ac:dyDescent="0.2">
      <c r="B52" s="167"/>
      <c r="C52" s="166"/>
      <c r="D52" s="175"/>
      <c r="E52" s="175"/>
    </row>
    <row r="53" spans="2:5" x14ac:dyDescent="0.2">
      <c r="B53" s="168" t="s">
        <v>631</v>
      </c>
      <c r="C53" s="166"/>
      <c r="D53" s="172" t="s">
        <v>632</v>
      </c>
      <c r="E53" s="172"/>
    </row>
    <row r="54" spans="2:5" x14ac:dyDescent="0.2">
      <c r="B54" s="168" t="s">
        <v>633</v>
      </c>
      <c r="C54" s="166"/>
      <c r="D54" s="172" t="s">
        <v>634</v>
      </c>
      <c r="E54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54:E54"/>
    <mergeCell ref="A1:F1"/>
    <mergeCell ref="A2:F2"/>
    <mergeCell ref="A3:F3"/>
    <mergeCell ref="D52:E52"/>
    <mergeCell ref="D53:E53"/>
  </mergeCells>
  <pageMargins left="0.9055118110236221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8"/>
  <sheetViews>
    <sheetView view="pageBreakPreview" zoomScaleNormal="100" zoomScaleSheetLayoutView="100" workbookViewId="0">
      <selection activeCell="F13" sqref="F13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84" t="s">
        <v>40</v>
      </c>
      <c r="B5" s="184"/>
      <c r="C5" s="184"/>
      <c r="D5" s="184"/>
      <c r="E5" s="184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85" t="s">
        <v>44</v>
      </c>
      <c r="C10" s="185"/>
      <c r="D10" s="185"/>
      <c r="E10" s="185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85" t="s">
        <v>48</v>
      </c>
      <c r="C12" s="185"/>
      <c r="D12" s="185"/>
      <c r="E12" s="185"/>
    </row>
    <row r="13" spans="1:8" s="11" customFormat="1" ht="26.1" customHeight="1" x14ac:dyDescent="0.2">
      <c r="A13" s="29" t="s">
        <v>49</v>
      </c>
      <c r="B13" s="185" t="s">
        <v>50</v>
      </c>
      <c r="C13" s="185"/>
      <c r="D13" s="185"/>
      <c r="E13" s="185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86" t="s">
        <v>56</v>
      </c>
      <c r="C22" s="186"/>
      <c r="D22" s="186"/>
      <c r="E22" s="186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06" zoomScale="106" zoomScaleNormal="106" workbookViewId="0">
      <selection activeCell="C109" sqref="C109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73" t="str">
        <f>'Notas a los Edos Financieros'!A1</f>
        <v>Parque Agro Tecnológico Xonotli S.A. de C.V.</v>
      </c>
      <c r="B1" s="174"/>
      <c r="C1" s="174"/>
      <c r="D1" s="174"/>
      <c r="E1" s="174"/>
      <c r="F1" s="174"/>
      <c r="G1" s="70" t="s">
        <v>288</v>
      </c>
      <c r="H1" s="81">
        <f>'Notas a los Edos Financieros'!E1</f>
        <v>2020</v>
      </c>
    </row>
    <row r="2" spans="1:8" s="72" customFormat="1" ht="18.95" customHeight="1" x14ac:dyDescent="0.25">
      <c r="A2" s="173" t="s">
        <v>289</v>
      </c>
      <c r="B2" s="174"/>
      <c r="C2" s="174"/>
      <c r="D2" s="174"/>
      <c r="E2" s="174"/>
      <c r="F2" s="174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73" t="str">
        <f>'Notas a los Edos Financieros'!A3</f>
        <v>Correspondiente del 1 de Enero al 31 de Diciembre de 2020</v>
      </c>
      <c r="B3" s="174"/>
      <c r="C3" s="174"/>
      <c r="D3" s="174"/>
      <c r="E3" s="174"/>
      <c r="F3" s="174"/>
      <c r="G3" s="70" t="s">
        <v>292</v>
      </c>
      <c r="H3" s="81">
        <f>'Notas a los Edos Financieros'!E3</f>
        <v>4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2019</v>
      </c>
      <c r="E14" s="77">
        <f>D14-1</f>
        <v>2018</v>
      </c>
      <c r="F14" s="77">
        <f>E14-1</f>
        <v>2017</v>
      </c>
      <c r="G14" s="77">
        <f>F14-1</f>
        <v>2016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4266533</v>
      </c>
      <c r="D15" s="80">
        <v>0</v>
      </c>
      <c r="E15" s="80">
        <v>0</v>
      </c>
      <c r="F15" s="80">
        <v>0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486619.83</v>
      </c>
      <c r="D20" s="80">
        <v>0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10753.46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2297936.12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v>4501188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3698335</v>
      </c>
    </row>
    <row r="34" spans="1:8" x14ac:dyDescent="0.2">
      <c r="A34" s="78">
        <v>1144</v>
      </c>
      <c r="B34" s="76" t="s">
        <v>318</v>
      </c>
      <c r="C34" s="80">
        <v>802852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v>0</v>
      </c>
    </row>
    <row r="40" spans="1:8" x14ac:dyDescent="0.2">
      <c r="A40" s="78">
        <v>1151</v>
      </c>
      <c r="B40" s="76" t="s">
        <v>323</v>
      </c>
      <c r="C40" s="80">
        <v>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v>32440265.18</v>
      </c>
      <c r="D52" s="80">
        <v>0</v>
      </c>
      <c r="E52" s="80">
        <v>0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0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31222963.059999999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1217302.1200000001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v>15759055</v>
      </c>
      <c r="D60" s="80">
        <v>0</v>
      </c>
      <c r="E60" s="80">
        <v>0</v>
      </c>
    </row>
    <row r="61" spans="1:9" x14ac:dyDescent="0.2">
      <c r="A61" s="78">
        <v>1241</v>
      </c>
      <c r="B61" s="76" t="s">
        <v>337</v>
      </c>
      <c r="C61" s="80">
        <v>0</v>
      </c>
      <c r="D61" s="80">
        <v>0</v>
      </c>
      <c r="E61" s="80">
        <v>0</v>
      </c>
    </row>
    <row r="62" spans="1:9" x14ac:dyDescent="0.2">
      <c r="A62" s="78">
        <v>1242</v>
      </c>
      <c r="B62" s="76" t="s">
        <v>338</v>
      </c>
      <c r="C62" s="80">
        <v>0</v>
      </c>
      <c r="D62" s="80">
        <v>0</v>
      </c>
      <c r="E62" s="80">
        <v>0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0</v>
      </c>
      <c r="D64" s="80">
        <v>0</v>
      </c>
      <c r="E64" s="80">
        <v>0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0</v>
      </c>
      <c r="D66" s="80">
        <v>0</v>
      </c>
      <c r="E66" s="80">
        <v>0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v>12547098</v>
      </c>
      <c r="D72" s="80">
        <v>0</v>
      </c>
      <c r="E72" s="80">
        <v>0</v>
      </c>
    </row>
    <row r="73" spans="1:9" x14ac:dyDescent="0.2">
      <c r="A73" s="78">
        <v>1251</v>
      </c>
      <c r="B73" s="76" t="s">
        <v>347</v>
      </c>
      <c r="C73" s="80">
        <v>0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12541998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5100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v>6777689</v>
      </c>
      <c r="D78" s="80">
        <v>0</v>
      </c>
      <c r="E78" s="80"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v>14622675</v>
      </c>
      <c r="D101" s="80">
        <v>0</v>
      </c>
      <c r="E101" s="80"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1412364.48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553554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v>13051256.220000001</v>
      </c>
      <c r="D111" s="80">
        <v>0</v>
      </c>
      <c r="E111" s="80"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1619.9</v>
      </c>
    </row>
    <row r="136" spans="1:8" x14ac:dyDescent="0.2">
      <c r="A136" s="78">
        <v>2199</v>
      </c>
      <c r="B136" s="76" t="s">
        <v>398</v>
      </c>
      <c r="C136" s="80">
        <v>1619.9</v>
      </c>
    </row>
    <row r="137" spans="1:8" x14ac:dyDescent="0.2">
      <c r="A137" s="78">
        <v>2240</v>
      </c>
      <c r="B137" s="76" t="s">
        <v>399</v>
      </c>
      <c r="C137" s="80"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  <row r="142" spans="1:8" x14ac:dyDescent="0.2">
      <c r="B142" s="150"/>
      <c r="C142" s="149"/>
      <c r="D142" s="175"/>
      <c r="E142" s="175"/>
    </row>
    <row r="143" spans="1:8" x14ac:dyDescent="0.2">
      <c r="B143" s="151" t="s">
        <v>631</v>
      </c>
      <c r="C143" s="149"/>
      <c r="D143" s="172" t="s">
        <v>632</v>
      </c>
      <c r="E143" s="172"/>
    </row>
    <row r="144" spans="1:8" x14ac:dyDescent="0.2">
      <c r="B144" s="151" t="s">
        <v>633</v>
      </c>
      <c r="C144" s="149"/>
      <c r="D144" s="172" t="s">
        <v>634</v>
      </c>
      <c r="E144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144:E144"/>
    <mergeCell ref="A1:F1"/>
    <mergeCell ref="A2:F2"/>
    <mergeCell ref="A3:F3"/>
    <mergeCell ref="D142:E142"/>
    <mergeCell ref="D143:E143"/>
  </mergeCells>
  <pageMargins left="0.9055118110236221" right="0.70866141732283472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topLeftCell="A61" zoomScaleNormal="100" workbookViewId="0">
      <selection activeCell="C97" sqref="C97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70" t="str">
        <f>ESF!A1</f>
        <v>Parque Agro Tecnológico Xonotli S.A. de C.V.</v>
      </c>
      <c r="B1" s="170"/>
      <c r="C1" s="170"/>
      <c r="D1" s="70" t="s">
        <v>288</v>
      </c>
      <c r="E1" s="81">
        <f>'Notas a los Edos Financieros'!E1</f>
        <v>2020</v>
      </c>
    </row>
    <row r="2" spans="1:5" s="72" customFormat="1" ht="18.95" customHeight="1" x14ac:dyDescent="0.25">
      <c r="A2" s="170" t="s">
        <v>403</v>
      </c>
      <c r="B2" s="170"/>
      <c r="C2" s="17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70" t="str">
        <f>ESF!A3</f>
        <v>Correspondiente del 1 de Enero al 31 de Diciembre de 2020</v>
      </c>
      <c r="B3" s="170"/>
      <c r="C3" s="170"/>
      <c r="D3" s="70" t="s">
        <v>292</v>
      </c>
      <c r="E3" s="81">
        <f>'Notas a los Edos Financieros'!E3</f>
        <v>4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+C51</f>
        <v>1179881</v>
      </c>
    </row>
    <row r="9" spans="1:5" x14ac:dyDescent="0.2">
      <c r="A9" s="78">
        <v>4110</v>
      </c>
      <c r="B9" s="76" t="s">
        <v>406</v>
      </c>
      <c r="C9" s="80"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v>0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0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v>0</v>
      </c>
    </row>
    <row r="33" spans="1:3" x14ac:dyDescent="0.2">
      <c r="A33" s="78">
        <v>4151</v>
      </c>
      <c r="B33" s="76" t="s">
        <v>430</v>
      </c>
      <c r="C33" s="80">
        <v>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0</v>
      </c>
    </row>
    <row r="37" spans="1:3" x14ac:dyDescent="0.2">
      <c r="A37" s="78">
        <v>4160</v>
      </c>
      <c r="B37" s="76" t="s">
        <v>434</v>
      </c>
      <c r="C37" s="80">
        <v>0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0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1179881</v>
      </c>
    </row>
    <row r="52" spans="1:3" x14ac:dyDescent="0.2">
      <c r="A52" s="78">
        <v>4190</v>
      </c>
      <c r="B52" s="76" t="s">
        <v>449</v>
      </c>
      <c r="C52" s="80"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+C61</f>
        <v>0</v>
      </c>
    </row>
    <row r="56" spans="1:3" x14ac:dyDescent="0.2">
      <c r="A56" s="78">
        <v>4210</v>
      </c>
      <c r="B56" s="76" t="s">
        <v>453</v>
      </c>
      <c r="C56" s="80">
        <v>0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0</v>
      </c>
    </row>
    <row r="60" spans="1:3" x14ac:dyDescent="0.2">
      <c r="A60" s="78">
        <v>4220</v>
      </c>
      <c r="B60" s="76" t="s">
        <v>457</v>
      </c>
      <c r="C60" s="80">
        <v>2368510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+C73+C91</f>
        <v>500</v>
      </c>
    </row>
    <row r="71" spans="1:5" x14ac:dyDescent="0.2">
      <c r="A71" s="78">
        <v>4310</v>
      </c>
      <c r="B71" s="76" t="s">
        <v>465</v>
      </c>
      <c r="C71" s="80"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500</v>
      </c>
      <c r="D73" s="76" t="s">
        <v>629</v>
      </c>
    </row>
    <row r="74" spans="1:5" x14ac:dyDescent="0.2">
      <c r="A74" s="78">
        <v>4320</v>
      </c>
      <c r="B74" s="76" t="s">
        <v>468</v>
      </c>
      <c r="C74" s="80"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+C97+C125+C158+C168+C183+C215</f>
        <v>9565438.1999999993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+C98+C105+C115</f>
        <v>6199086.2000000002</v>
      </c>
      <c r="D97" s="83">
        <f>C97/$C$96</f>
        <v>0.64807132411351531</v>
      </c>
    </row>
    <row r="98" spans="1:4" x14ac:dyDescent="0.2">
      <c r="A98" s="78">
        <v>5110</v>
      </c>
      <c r="B98" s="76" t="s">
        <v>487</v>
      </c>
      <c r="C98" s="148">
        <f>+SUM(C99:C104)</f>
        <v>1272094.6499999999</v>
      </c>
      <c r="D98" s="83">
        <f t="shared" ref="D98:D161" si="0">C98/$C$96</f>
        <v>0.1329886434267068</v>
      </c>
    </row>
    <row r="99" spans="1:4" x14ac:dyDescent="0.2">
      <c r="A99" s="78">
        <v>5111</v>
      </c>
      <c r="B99" s="76" t="s">
        <v>488</v>
      </c>
      <c r="C99" s="80">
        <v>301531</v>
      </c>
      <c r="D99" s="83">
        <f t="shared" si="0"/>
        <v>3.1522967761163312E-2</v>
      </c>
    </row>
    <row r="100" spans="1:4" x14ac:dyDescent="0.2">
      <c r="A100" s="78">
        <v>5112</v>
      </c>
      <c r="B100" s="76" t="s">
        <v>489</v>
      </c>
      <c r="C100" s="80">
        <v>50836.08</v>
      </c>
      <c r="D100" s="83">
        <f t="shared" si="0"/>
        <v>5.3145584067439801E-3</v>
      </c>
    </row>
    <row r="101" spans="1:4" x14ac:dyDescent="0.2">
      <c r="A101" s="78">
        <v>5113</v>
      </c>
      <c r="B101" s="76" t="s">
        <v>490</v>
      </c>
      <c r="C101" s="80">
        <v>0</v>
      </c>
      <c r="D101" s="83">
        <f t="shared" si="0"/>
        <v>0</v>
      </c>
    </row>
    <row r="102" spans="1:4" x14ac:dyDescent="0.2">
      <c r="A102" s="78">
        <v>5114</v>
      </c>
      <c r="B102" s="76" t="s">
        <v>491</v>
      </c>
      <c r="C102" s="80">
        <v>187163.29</v>
      </c>
      <c r="D102" s="83">
        <f t="shared" si="0"/>
        <v>1.9566619540754549E-2</v>
      </c>
    </row>
    <row r="103" spans="1:4" x14ac:dyDescent="0.2">
      <c r="A103" s="78">
        <v>5115</v>
      </c>
      <c r="B103" s="76" t="s">
        <v>492</v>
      </c>
      <c r="C103" s="80">
        <v>732564.28</v>
      </c>
      <c r="D103" s="83">
        <f t="shared" si="0"/>
        <v>7.6584497718044958E-2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1924768.1099999999</v>
      </c>
      <c r="D105" s="83">
        <f t="shared" si="0"/>
        <v>0.20122111185664238</v>
      </c>
    </row>
    <row r="106" spans="1:4" x14ac:dyDescent="0.2">
      <c r="A106" s="78">
        <v>5121</v>
      </c>
      <c r="B106" s="76" t="s">
        <v>495</v>
      </c>
      <c r="C106" s="80">
        <v>9228.58</v>
      </c>
      <c r="D106" s="83">
        <f t="shared" si="0"/>
        <v>9.6478381931316027E-4</v>
      </c>
    </row>
    <row r="107" spans="1:4" x14ac:dyDescent="0.2">
      <c r="A107" s="78">
        <v>5122</v>
      </c>
      <c r="B107" s="76" t="s">
        <v>496</v>
      </c>
      <c r="C107" s="80">
        <v>16654.14</v>
      </c>
      <c r="D107" s="83">
        <f t="shared" si="0"/>
        <v>1.7410744444514837E-3</v>
      </c>
    </row>
    <row r="108" spans="1:4" x14ac:dyDescent="0.2">
      <c r="A108" s="78">
        <v>5123</v>
      </c>
      <c r="B108" s="76" t="s">
        <v>497</v>
      </c>
      <c r="C108" s="80">
        <v>574418.64</v>
      </c>
      <c r="D108" s="83">
        <f t="shared" si="0"/>
        <v>6.0051471557257048E-2</v>
      </c>
    </row>
    <row r="109" spans="1:4" x14ac:dyDescent="0.2">
      <c r="A109" s="78">
        <v>5124</v>
      </c>
      <c r="B109" s="76" t="s">
        <v>498</v>
      </c>
      <c r="C109" s="80">
        <v>0</v>
      </c>
      <c r="D109" s="83">
        <f t="shared" si="0"/>
        <v>0</v>
      </c>
    </row>
    <row r="110" spans="1:4" x14ac:dyDescent="0.2">
      <c r="A110" s="78">
        <v>5125</v>
      </c>
      <c r="B110" s="76" t="s">
        <v>499</v>
      </c>
      <c r="C110" s="80">
        <v>607392.07999999996</v>
      </c>
      <c r="D110" s="83">
        <f t="shared" si="0"/>
        <v>6.3498615254238958E-2</v>
      </c>
    </row>
    <row r="111" spans="1:4" x14ac:dyDescent="0.2">
      <c r="A111" s="78">
        <v>5126</v>
      </c>
      <c r="B111" s="76" t="s">
        <v>500</v>
      </c>
      <c r="C111" s="80">
        <v>304402.26</v>
      </c>
      <c r="D111" s="83">
        <f t="shared" si="0"/>
        <v>3.1823138013687656E-2</v>
      </c>
    </row>
    <row r="112" spans="1:4" x14ac:dyDescent="0.2">
      <c r="A112" s="78">
        <v>5127</v>
      </c>
      <c r="B112" s="76" t="s">
        <v>501</v>
      </c>
      <c r="C112" s="80">
        <v>956.55</v>
      </c>
      <c r="D112" s="83">
        <f t="shared" si="0"/>
        <v>1.0000064607599472E-4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411715.86</v>
      </c>
      <c r="D114" s="83">
        <f t="shared" si="0"/>
        <v>4.3042028121618101E-2</v>
      </c>
    </row>
    <row r="115" spans="1:4" x14ac:dyDescent="0.2">
      <c r="A115" s="78">
        <v>5130</v>
      </c>
      <c r="B115" s="76" t="s">
        <v>504</v>
      </c>
      <c r="C115" s="80">
        <f>SUM(C116:C124)</f>
        <v>3002223.4400000004</v>
      </c>
      <c r="D115" s="83">
        <f t="shared" si="0"/>
        <v>0.31386156883016614</v>
      </c>
    </row>
    <row r="116" spans="1:4" x14ac:dyDescent="0.2">
      <c r="A116" s="78">
        <v>5131</v>
      </c>
      <c r="B116" s="76" t="s">
        <v>505</v>
      </c>
      <c r="C116" s="80">
        <v>447325.6</v>
      </c>
      <c r="D116" s="83">
        <f t="shared" si="0"/>
        <v>4.6764778638160039E-2</v>
      </c>
    </row>
    <row r="117" spans="1:4" x14ac:dyDescent="0.2">
      <c r="A117" s="78">
        <v>5132</v>
      </c>
      <c r="B117" s="76" t="s">
        <v>506</v>
      </c>
      <c r="C117" s="80">
        <v>3900</v>
      </c>
      <c r="D117" s="83">
        <f t="shared" si="0"/>
        <v>4.0771786074578372E-4</v>
      </c>
    </row>
    <row r="118" spans="1:4" x14ac:dyDescent="0.2">
      <c r="A118" s="78">
        <v>5133</v>
      </c>
      <c r="B118" s="76" t="s">
        <v>507</v>
      </c>
      <c r="C118" s="80">
        <v>1687213.63</v>
      </c>
      <c r="D118" s="83">
        <f t="shared" si="0"/>
        <v>0.17638644406275084</v>
      </c>
    </row>
    <row r="119" spans="1:4" x14ac:dyDescent="0.2">
      <c r="A119" s="78">
        <v>5134</v>
      </c>
      <c r="B119" s="76" t="s">
        <v>508</v>
      </c>
      <c r="C119" s="80">
        <v>0</v>
      </c>
      <c r="D119" s="83">
        <f t="shared" si="0"/>
        <v>0</v>
      </c>
    </row>
    <row r="120" spans="1:4" x14ac:dyDescent="0.2">
      <c r="A120" s="78">
        <v>5135</v>
      </c>
      <c r="B120" s="76" t="s">
        <v>509</v>
      </c>
      <c r="C120" s="80">
        <v>603316.55000000005</v>
      </c>
      <c r="D120" s="83">
        <f t="shared" si="0"/>
        <v>6.3072546953468381E-2</v>
      </c>
    </row>
    <row r="121" spans="1:4" x14ac:dyDescent="0.2">
      <c r="A121" s="78">
        <v>5136</v>
      </c>
      <c r="B121" s="76" t="s">
        <v>510</v>
      </c>
      <c r="C121" s="80">
        <v>17556</v>
      </c>
      <c r="D121" s="83">
        <f t="shared" si="0"/>
        <v>1.8353576316033281E-3</v>
      </c>
    </row>
    <row r="122" spans="1:4" x14ac:dyDescent="0.2">
      <c r="A122" s="78">
        <v>5137</v>
      </c>
      <c r="B122" s="76" t="s">
        <v>511</v>
      </c>
      <c r="C122" s="80"/>
      <c r="D122" s="83">
        <f t="shared" si="0"/>
        <v>0</v>
      </c>
    </row>
    <row r="123" spans="1:4" x14ac:dyDescent="0.2">
      <c r="A123" s="78">
        <v>5138</v>
      </c>
      <c r="B123" s="76" t="s">
        <v>512</v>
      </c>
      <c r="C123" s="80">
        <v>0</v>
      </c>
      <c r="D123" s="83">
        <f t="shared" si="0"/>
        <v>0</v>
      </c>
    </row>
    <row r="124" spans="1:4" x14ac:dyDescent="0.2">
      <c r="A124" s="78">
        <v>5139</v>
      </c>
      <c r="B124" s="76" t="s">
        <v>513</v>
      </c>
      <c r="C124" s="80">
        <v>242911.66</v>
      </c>
      <c r="D124" s="83">
        <f t="shared" si="0"/>
        <v>2.5394723683437734E-2</v>
      </c>
    </row>
    <row r="125" spans="1:4" x14ac:dyDescent="0.2">
      <c r="A125" s="78">
        <v>5200</v>
      </c>
      <c r="B125" s="76" t="s">
        <v>514</v>
      </c>
      <c r="C125" s="80">
        <v>0</v>
      </c>
      <c r="D125" s="83">
        <f t="shared" si="0"/>
        <v>0</v>
      </c>
    </row>
    <row r="126" spans="1:4" x14ac:dyDescent="0.2">
      <c r="A126" s="78">
        <v>5210</v>
      </c>
      <c r="B126" s="76" t="s">
        <v>515</v>
      </c>
      <c r="C126" s="80"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+C170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+C184+C214</f>
        <v>3366352</v>
      </c>
      <c r="D183" s="83">
        <f t="shared" si="1"/>
        <v>0.35192867588648474</v>
      </c>
    </row>
    <row r="184" spans="1:4" x14ac:dyDescent="0.2">
      <c r="A184" s="78">
        <v>5510</v>
      </c>
      <c r="B184" s="76" t="s">
        <v>566</v>
      </c>
      <c r="C184" s="80">
        <v>601554</v>
      </c>
      <c r="D184" s="83">
        <f t="shared" si="1"/>
        <v>6.2888284616171589E-2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5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5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5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5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5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5" x14ac:dyDescent="0.2">
      <c r="A214" s="78">
        <v>5599</v>
      </c>
      <c r="B214" s="76" t="s">
        <v>591</v>
      </c>
      <c r="C214" s="80">
        <v>2764798</v>
      </c>
      <c r="D214" s="83">
        <f t="shared" si="1"/>
        <v>0.28904039127031317</v>
      </c>
    </row>
    <row r="215" spans="1:5" x14ac:dyDescent="0.2">
      <c r="A215" s="78">
        <v>5600</v>
      </c>
      <c r="B215" s="76" t="s">
        <v>126</v>
      </c>
      <c r="C215" s="80">
        <v>0</v>
      </c>
      <c r="D215" s="83">
        <f t="shared" si="1"/>
        <v>0</v>
      </c>
    </row>
    <row r="216" spans="1:5" x14ac:dyDescent="0.2">
      <c r="A216" s="78">
        <v>5610</v>
      </c>
      <c r="B216" s="76" t="s">
        <v>592</v>
      </c>
      <c r="C216" s="80">
        <v>0</v>
      </c>
      <c r="D216" s="83">
        <f t="shared" si="1"/>
        <v>0</v>
      </c>
    </row>
    <row r="217" spans="1:5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  <row r="220" spans="1:5" x14ac:dyDescent="0.2">
      <c r="B220" s="168" t="s">
        <v>636</v>
      </c>
      <c r="C220" s="152"/>
      <c r="D220" s="175"/>
      <c r="E220" s="175"/>
    </row>
    <row r="221" spans="1:5" x14ac:dyDescent="0.2">
      <c r="B221" s="153" t="s">
        <v>631</v>
      </c>
      <c r="C221" s="152"/>
      <c r="D221" s="172" t="s">
        <v>632</v>
      </c>
      <c r="E221" s="172"/>
    </row>
    <row r="222" spans="1:5" x14ac:dyDescent="0.2">
      <c r="B222" s="153" t="s">
        <v>633</v>
      </c>
      <c r="C222" s="152"/>
      <c r="D222" s="172" t="s">
        <v>634</v>
      </c>
      <c r="E222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222:E222"/>
    <mergeCell ref="A1:C1"/>
    <mergeCell ref="A2:C2"/>
    <mergeCell ref="A3:C3"/>
    <mergeCell ref="D220:E220"/>
    <mergeCell ref="D221:E221"/>
  </mergeCells>
  <pageMargins left="0.9055118110236221" right="0.70866141732283472" top="0.74803149606299213" bottom="0.74803149606299213" header="0.31496062992125984" footer="0.31496062992125984"/>
  <pageSetup scale="70" orientation="landscape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2"/>
  <sheetViews>
    <sheetView workbookViewId="0">
      <selection activeCell="C33" sqref="C33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76" t="str">
        <f>ESF!A1</f>
        <v>Parque Agro Tecnológico Xonotli S.A. de C.V.</v>
      </c>
      <c r="B1" s="176"/>
      <c r="C1" s="176"/>
      <c r="D1" s="84" t="s">
        <v>288</v>
      </c>
      <c r="E1" s="85">
        <f>ESF!H1</f>
        <v>2020</v>
      </c>
    </row>
    <row r="2" spans="1:5" ht="18.95" customHeight="1" x14ac:dyDescent="0.2">
      <c r="A2" s="176" t="s">
        <v>594</v>
      </c>
      <c r="B2" s="176"/>
      <c r="C2" s="176"/>
      <c r="D2" s="84" t="s">
        <v>290</v>
      </c>
      <c r="E2" s="85" t="str">
        <f>ESF!H2</f>
        <v>Trimestral</v>
      </c>
    </row>
    <row r="3" spans="1:5" ht="18.95" customHeight="1" x14ac:dyDescent="0.2">
      <c r="A3" s="176" t="str">
        <f>ESF!A3</f>
        <v>Correspondiente del 1 de Enero al 31 de Diciembre de 2020</v>
      </c>
      <c r="B3" s="176"/>
      <c r="C3" s="176"/>
      <c r="D3" s="84" t="s">
        <v>292</v>
      </c>
      <c r="E3" s="85">
        <f>ESF!H3</f>
        <v>4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47391188.710000001</v>
      </c>
      <c r="D8" s="86" t="s">
        <v>455</v>
      </c>
      <c r="E8" s="86" t="s">
        <v>630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-4899068.68</v>
      </c>
    </row>
    <row r="15" spans="1:5" x14ac:dyDescent="0.2">
      <c r="A15" s="90">
        <v>3220</v>
      </c>
      <c r="B15" s="86" t="s">
        <v>599</v>
      </c>
      <c r="C15" s="91">
        <v>13305480.560000001</v>
      </c>
    </row>
    <row r="16" spans="1:5" x14ac:dyDescent="0.2">
      <c r="A16" s="90">
        <v>3230</v>
      </c>
      <c r="B16" s="86" t="s">
        <v>600</v>
      </c>
      <c r="C16" s="91">
        <v>0</v>
      </c>
    </row>
    <row r="17" spans="1:5" x14ac:dyDescent="0.2">
      <c r="A17" s="90">
        <v>3231</v>
      </c>
      <c r="B17" s="86" t="s">
        <v>601</v>
      </c>
      <c r="C17" s="91">
        <v>0</v>
      </c>
    </row>
    <row r="18" spans="1:5" x14ac:dyDescent="0.2">
      <c r="A18" s="90">
        <v>3232</v>
      </c>
      <c r="B18" s="86" t="s">
        <v>602</v>
      </c>
      <c r="C18" s="91">
        <v>0</v>
      </c>
    </row>
    <row r="19" spans="1:5" x14ac:dyDescent="0.2">
      <c r="A19" s="90">
        <v>3233</v>
      </c>
      <c r="B19" s="86" t="s">
        <v>603</v>
      </c>
      <c r="C19" s="91">
        <v>0</v>
      </c>
    </row>
    <row r="20" spans="1:5" x14ac:dyDescent="0.2">
      <c r="A20" s="90">
        <v>3239</v>
      </c>
      <c r="B20" s="86" t="s">
        <v>604</v>
      </c>
      <c r="C20" s="91">
        <v>0</v>
      </c>
    </row>
    <row r="21" spans="1:5" x14ac:dyDescent="0.2">
      <c r="A21" s="90">
        <v>3240</v>
      </c>
      <c r="B21" s="86" t="s">
        <v>605</v>
      </c>
      <c r="C21" s="91">
        <v>0</v>
      </c>
    </row>
    <row r="22" spans="1:5" x14ac:dyDescent="0.2">
      <c r="A22" s="90">
        <v>3241</v>
      </c>
      <c r="B22" s="86" t="s">
        <v>606</v>
      </c>
      <c r="C22" s="91">
        <v>697111.62</v>
      </c>
    </row>
    <row r="23" spans="1:5" x14ac:dyDescent="0.2">
      <c r="A23" s="90">
        <v>3242</v>
      </c>
      <c r="B23" s="86" t="s">
        <v>607</v>
      </c>
      <c r="C23" s="91">
        <v>0</v>
      </c>
    </row>
    <row r="24" spans="1:5" x14ac:dyDescent="0.2">
      <c r="A24" s="90">
        <v>3243</v>
      </c>
      <c r="B24" s="86" t="s">
        <v>608</v>
      </c>
      <c r="C24" s="91">
        <v>0</v>
      </c>
    </row>
    <row r="25" spans="1:5" x14ac:dyDescent="0.2">
      <c r="A25" s="90">
        <v>3250</v>
      </c>
      <c r="B25" s="86" t="s">
        <v>609</v>
      </c>
      <c r="C25" s="91">
        <v>0</v>
      </c>
    </row>
    <row r="26" spans="1:5" x14ac:dyDescent="0.2">
      <c r="A26" s="90">
        <v>3251</v>
      </c>
      <c r="B26" s="86" t="s">
        <v>610</v>
      </c>
      <c r="C26" s="91">
        <v>0</v>
      </c>
    </row>
    <row r="27" spans="1:5" x14ac:dyDescent="0.2">
      <c r="A27" s="90">
        <v>3252</v>
      </c>
      <c r="B27" s="86" t="s">
        <v>611</v>
      </c>
      <c r="C27" s="91">
        <v>0</v>
      </c>
    </row>
    <row r="30" spans="1:5" x14ac:dyDescent="0.2">
      <c r="B30" s="155"/>
      <c r="C30" s="154"/>
      <c r="D30" s="175"/>
      <c r="E30" s="175"/>
    </row>
    <row r="31" spans="1:5" x14ac:dyDescent="0.2">
      <c r="B31" s="156" t="s">
        <v>631</v>
      </c>
      <c r="C31" s="154"/>
      <c r="D31" s="172" t="s">
        <v>632</v>
      </c>
      <c r="E31" s="172"/>
    </row>
    <row r="32" spans="1:5" x14ac:dyDescent="0.2">
      <c r="B32" s="156" t="s">
        <v>633</v>
      </c>
      <c r="C32" s="154"/>
      <c r="D32" s="172" t="s">
        <v>634</v>
      </c>
      <c r="E32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32:E32"/>
    <mergeCell ref="A1:C1"/>
    <mergeCell ref="A2:C2"/>
    <mergeCell ref="A3:C3"/>
    <mergeCell ref="D30:E30"/>
    <mergeCell ref="D31:E31"/>
  </mergeCells>
  <pageMargins left="0.9055118110236221" right="0.70866141732283472" top="0.74803149606299213" bottom="0.74803149606299213" header="0.31496062992125984" footer="0.31496062992125984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5"/>
  <sheetViews>
    <sheetView workbookViewId="0">
      <selection activeCell="E26" sqref="E26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76" t="str">
        <f>ESF!A1</f>
        <v>Parque Agro Tecnológico Xonotli S.A. de C.V.</v>
      </c>
      <c r="B1" s="176"/>
      <c r="C1" s="176"/>
      <c r="D1" s="84" t="s">
        <v>288</v>
      </c>
      <c r="E1" s="85">
        <f>ESF!H1</f>
        <v>2020</v>
      </c>
    </row>
    <row r="2" spans="1:5" s="92" customFormat="1" ht="18.95" customHeight="1" x14ac:dyDescent="0.25">
      <c r="A2" s="176" t="s">
        <v>612</v>
      </c>
      <c r="B2" s="176"/>
      <c r="C2" s="176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76" t="str">
        <f>ESF!A3</f>
        <v>Correspondiente del 1 de Enero al 31 de Diciembre de 2020</v>
      </c>
      <c r="B3" s="176"/>
      <c r="C3" s="176"/>
      <c r="D3" s="84" t="s">
        <v>292</v>
      </c>
      <c r="E3" s="85">
        <f>ESF!H3</f>
        <v>4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f>+C9</f>
        <v>9822230.1799999997</v>
      </c>
      <c r="D8" s="91">
        <f>+D9</f>
        <v>11909583.66</v>
      </c>
    </row>
    <row r="9" spans="1:5" x14ac:dyDescent="0.2">
      <c r="A9" s="90">
        <v>1112</v>
      </c>
      <c r="B9" s="86" t="s">
        <v>614</v>
      </c>
      <c r="C9" s="91">
        <v>9822230.1799999997</v>
      </c>
      <c r="D9" s="91">
        <v>11909583.66</v>
      </c>
    </row>
    <row r="10" spans="1:5" x14ac:dyDescent="0.2">
      <c r="A10" s="90">
        <v>1113</v>
      </c>
      <c r="B10" s="86" t="s">
        <v>615</v>
      </c>
      <c r="C10" s="91">
        <v>0</v>
      </c>
      <c r="D10" s="91">
        <v>0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v>0</v>
      </c>
      <c r="D15" s="91">
        <v>0</v>
      </c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v>0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0</v>
      </c>
    </row>
    <row r="24" spans="1: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0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v>0</v>
      </c>
    </row>
    <row r="29" spans="1:5" x14ac:dyDescent="0.2">
      <c r="A29" s="90">
        <v>1241</v>
      </c>
      <c r="B29" s="86" t="s">
        <v>337</v>
      </c>
      <c r="C29" s="91">
        <v>0</v>
      </c>
    </row>
    <row r="30" spans="1:5" x14ac:dyDescent="0.2">
      <c r="A30" s="90">
        <v>1242</v>
      </c>
      <c r="B30" s="86" t="s">
        <v>338</v>
      </c>
      <c r="C30" s="91">
        <v>0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0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0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v>0</v>
      </c>
    </row>
    <row r="38" spans="1:5" x14ac:dyDescent="0.2">
      <c r="A38" s="90">
        <v>1251</v>
      </c>
      <c r="B38" s="86" t="s">
        <v>347</v>
      </c>
      <c r="C38" s="91">
        <v>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0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v>0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v>0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  <row r="83" spans="2:5" x14ac:dyDescent="0.2">
      <c r="B83" s="158"/>
      <c r="C83" s="157"/>
      <c r="D83" s="175"/>
      <c r="E83" s="175"/>
    </row>
    <row r="84" spans="2:5" x14ac:dyDescent="0.2">
      <c r="B84" s="159" t="s">
        <v>631</v>
      </c>
      <c r="C84" s="157"/>
      <c r="D84" s="172" t="s">
        <v>632</v>
      </c>
      <c r="E84" s="172"/>
    </row>
    <row r="85" spans="2:5" x14ac:dyDescent="0.2">
      <c r="B85" s="159" t="s">
        <v>633</v>
      </c>
      <c r="C85" s="157"/>
      <c r="D85" s="172" t="s">
        <v>634</v>
      </c>
      <c r="E85" s="172"/>
    </row>
  </sheetData>
  <sheetProtection formatCells="0" formatColumns="0" formatRows="0" insertColumns="0" insertRows="0" insertHyperlinks="0" deleteColumns="0" deleteRows="0" sort="0" autoFilter="0" pivotTables="0"/>
  <mergeCells count="6">
    <mergeCell ref="D85:E85"/>
    <mergeCell ref="A1:C1"/>
    <mergeCell ref="A2:C2"/>
    <mergeCell ref="A3:C3"/>
    <mergeCell ref="D83:E83"/>
    <mergeCell ref="D84:E84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9055118110236221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2021-04-30T16:23:20Z</cp:lastPrinted>
  <dcterms:created xsi:type="dcterms:W3CDTF">2012-12-11T20:36:24Z</dcterms:created>
  <dcterms:modified xsi:type="dcterms:W3CDTF">2021-09-10T15:58:05Z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