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oja1" sheetId="1" r:id="rId1"/>
  </sheets>
  <externalReferences>
    <externalReference r:id="rId4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fullCalcOnLoad="1"/>
</workbook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<sst xmlns="http://schemas.openxmlformats.org/spreadsheetml/2006/main" count="122" uniqueCount="122">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</sst>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5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4" fillId="33" borderId="11" xfId="0" applyFont="1" applyFill="1" applyBorder="1" applyAlignment="1" applyProtection="1">
      <alignment horizontal="center" vertical="center"/>
      <protection/>
    </xf>
    <xf numFmtId="0" fontId="34" fillId="33" borderId="12" xfId="0" applyFont="1" applyFill="1" applyBorder="1" applyAlignment="1" applyProtection="1">
      <alignment horizontal="center" vertical="center"/>
      <protection/>
    </xf>
    <xf numFmtId="0" fontId="34" fillId="33" borderId="13" xfId="0" applyFont="1" applyFill="1" applyBorder="1" applyAlignment="1" applyProtection="1">
      <alignment horizontal="center" vertical="center"/>
      <protection/>
    </xf>
    <xf numFmtId="0" fontId="34" fillId="33" borderId="14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/>
    </xf>
    <xf numFmtId="0" fontId="34" fillId="33" borderId="14" xfId="0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 vertical="center"/>
      <protection/>
    </xf>
    <xf numFmtId="0" fontId="34" fillId="33" borderId="15" xfId="0" applyFont="1" applyFill="1" applyBorder="1" applyAlignment="1" applyProtection="1">
      <alignment horizontal="center" vertical="center"/>
      <protection/>
    </xf>
    <xf numFmtId="0" fontId="34" fillId="33" borderId="16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4" fillId="33" borderId="17" xfId="0" applyFont="1" applyFill="1" applyBorder="1" applyAlignment="1">
      <alignment horizontal="center" vertical="center"/>
    </xf>
    <xf numFmtId="0" fontId="34" fillId="33" borderId="18" xfId="0" applyFont="1" applyFill="1" applyBorder="1" applyAlignment="1">
      <alignment horizontal="left" vertical="center"/>
    </xf>
    <xf numFmtId="0" fontId="34" fillId="33" borderId="19" xfId="0" applyFont="1" applyFill="1" applyBorder="1" applyAlignment="1" applyProtection="1">
      <alignment horizontal="center" vertical="center"/>
      <protection locked="0"/>
    </xf>
    <xf numFmtId="0" fontId="34" fillId="33" borderId="19" xfId="0" applyFont="1" applyFill="1" applyBorder="1" applyAlignment="1" applyProtection="1">
      <alignment horizontal="center" vertical="center" wrapText="1"/>
      <protection locked="0"/>
    </xf>
    <xf numFmtId="0" fontId="34" fillId="33" borderId="20" xfId="0" applyFont="1" applyFill="1" applyBorder="1" applyAlignment="1">
      <alignment horizontal="left" vertical="center" indent="2"/>
    </xf>
    <xf numFmtId="0" fontId="0" fillId="0" borderId="0" xfId="0" applyFill="1" applyAlignment="1">
      <alignment/>
    </xf>
    <xf numFmtId="0" fontId="34" fillId="0" borderId="21" xfId="0" applyFont="1" applyBorder="1" applyAlignment="1">
      <alignment horizontal="left" vertical="center" indent="2"/>
    </xf>
    <xf numFmtId="0" fontId="0" fillId="0" borderId="21" xfId="0" applyBorder="1" applyAlignment="1">
      <alignment vertical="center"/>
    </xf>
    <xf numFmtId="0" fontId="34" fillId="0" borderId="15" xfId="0" applyFont="1" applyBorder="1" applyAlignment="1">
      <alignment horizontal="left" vertical="center" indent="2"/>
    </xf>
    <xf numFmtId="0" fontId="34" fillId="0" borderId="21" xfId="0" applyFont="1" applyFill="1" applyBorder="1" applyAlignment="1">
      <alignment horizontal="left" vertical="center" indent="2"/>
    </xf>
    <xf numFmtId="0" fontId="0" fillId="0" borderId="21" xfId="0" applyFill="1" applyBorder="1" applyAlignment="1">
      <alignment vertical="center"/>
    </xf>
    <xf numFmtId="0" fontId="34" fillId="0" borderId="15" xfId="0" applyFont="1" applyFill="1" applyBorder="1" applyAlignment="1">
      <alignment horizontal="left" vertical="center" indent="2"/>
    </xf>
    <xf numFmtId="0" fontId="0" fillId="0" borderId="21" xfId="0" applyFill="1" applyBorder="1" applyAlignment="1">
      <alignment horizontal="left" vertical="center" indent="3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15" xfId="0" applyFill="1" applyBorder="1" applyAlignment="1">
      <alignment horizontal="left" vertical="center" indent="3"/>
    </xf>
    <xf numFmtId="0" fontId="0" fillId="0" borderId="21" xfId="0" applyFont="1" applyFill="1" applyBorder="1" applyAlignment="1">
      <alignment horizontal="left" vertical="center" indent="5"/>
    </xf>
    <xf numFmtId="0" fontId="0" fillId="0" borderId="15" xfId="0" applyFill="1" applyBorder="1" applyAlignment="1">
      <alignment horizontal="left" vertical="center" indent="5"/>
    </xf>
    <xf numFmtId="0" fontId="0" fillId="0" borderId="21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>
      <alignment horizontal="left" vertical="center" indent="5"/>
    </xf>
    <xf numFmtId="0" fontId="34" fillId="0" borderId="21" xfId="0" applyFont="1" applyFill="1" applyBorder="1" applyAlignment="1">
      <alignment horizontal="left" vertical="center" indent="3"/>
    </xf>
    <xf numFmtId="0" fontId="34" fillId="0" borderId="21" xfId="0" applyFont="1" applyFill="1" applyBorder="1" applyAlignment="1" applyProtection="1">
      <alignment vertical="center"/>
      <protection locked="0"/>
    </xf>
    <xf numFmtId="0" fontId="0" fillId="0" borderId="15" xfId="0" applyFill="1" applyBorder="1" applyAlignment="1">
      <alignment horizontal="left" indent="3"/>
    </xf>
    <xf numFmtId="0" fontId="34" fillId="0" borderId="15" xfId="0" applyFont="1" applyFill="1" applyBorder="1" applyAlignment="1">
      <alignment horizontal="left" indent="2"/>
    </xf>
    <xf numFmtId="0" fontId="0" fillId="0" borderId="21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indent="2"/>
    </xf>
    <xf numFmtId="0" fontId="0" fillId="0" borderId="15" xfId="0" applyFont="1" applyFill="1" applyBorder="1" applyAlignment="1">
      <alignment horizontal="left" vertical="center" indent="3"/>
    </xf>
    <xf numFmtId="0" fontId="0" fillId="0" borderId="15" xfId="0" applyFont="1" applyFill="1" applyBorder="1" applyAlignment="1">
      <alignment horizontal="left" indent="3"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vertical="center"/>
    </xf>
    <xf numFmtId="0" fontId="0" fillId="0" borderId="0" xfId="0" applyAlignment="1">
      <alignment horizontal="left" indent="2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onotli\AppData\Local\Temp\Formatos_Anexo_1_Criterios_LDF%20Diciembre%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PARQUE AGRO TECNOLOGICO XONOTLI, SA DE CV, Gobierno del Estado de Guanajuato (a)</v>
          </cell>
        </row>
        <row r="14">
          <cell r="C14" t="str">
            <v>Al 31 de diciembre de 2017 y al 31 de diciembre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A1" sqref="A1:IV65536"/>
    </sheetView>
  </sheetViews>
  <sheetFormatPr defaultColWidth="0" defaultRowHeight="15" zeroHeight="1"/>
  <cols>
    <col min="1" max="1" width="99.8515625" style="44" customWidth="1"/>
    <col min="2" max="3" width="20.00390625" style="0" customWidth="1"/>
    <col min="4" max="4" width="100.00390625" style="44" customWidth="1"/>
    <col min="5" max="6" width="20.00390625" style="0" customWidth="1"/>
    <col min="7" max="16384" width="10.7109375" style="0" hidden="1" customWidth="1"/>
  </cols>
  <sheetData>
    <row r="1" spans="1:6" s="2" customFormat="1" ht="37.5" customHeight="1">
      <c r="A1" s="1" t="s">
        <v>0</v>
      </c>
      <c r="B1" s="1"/>
      <c r="C1" s="1"/>
      <c r="D1" s="1"/>
      <c r="E1" s="1"/>
      <c r="F1" s="1"/>
    </row>
    <row r="2" spans="1:6" ht="15">
      <c r="A2" s="3" t="str">
        <f>ENTE_PUBLICO_A</f>
        <v>PARQUE AGRO TECNOLOGICO XONOTLI, SA DE CV, Gobierno del Estado de Guanajuato (a)</v>
      </c>
      <c r="B2" s="4"/>
      <c r="C2" s="4"/>
      <c r="D2" s="4"/>
      <c r="E2" s="4"/>
      <c r="F2" s="5"/>
    </row>
    <row r="3" spans="1:6" ht="15">
      <c r="A3" s="6" t="s">
        <v>1</v>
      </c>
      <c r="B3" s="7"/>
      <c r="C3" s="7"/>
      <c r="D3" s="7"/>
      <c r="E3" s="7"/>
      <c r="F3" s="8"/>
    </row>
    <row r="4" spans="1:6" ht="15">
      <c r="A4" s="9" t="str">
        <f>PERIODO_INFORME</f>
        <v>Al 31 de diciembre de 2017 y al 31 de diciembre de 2018 (b)</v>
      </c>
      <c r="B4" s="10"/>
      <c r="C4" s="10"/>
      <c r="D4" s="10"/>
      <c r="E4" s="10"/>
      <c r="F4" s="11"/>
    </row>
    <row r="5" spans="1:6" ht="15">
      <c r="A5" s="12" t="s">
        <v>2</v>
      </c>
      <c r="B5" s="13"/>
      <c r="C5" s="13"/>
      <c r="D5" s="13"/>
      <c r="E5" s="13"/>
      <c r="F5" s="14"/>
    </row>
    <row r="6" spans="1:6" s="19" customFormat="1" ht="30">
      <c r="A6" s="15" t="s">
        <v>3</v>
      </c>
      <c r="B6" s="16" t="str">
        <f>ANIO</f>
        <v>2018 (d)</v>
      </c>
      <c r="C6" s="17" t="str">
        <f>ULTIMO</f>
        <v>31 de diciembre de 2017 (e)</v>
      </c>
      <c r="D6" s="18" t="s">
        <v>4</v>
      </c>
      <c r="E6" s="16" t="str">
        <f>ANIO</f>
        <v>2018 (d)</v>
      </c>
      <c r="F6" s="17" t="str">
        <f>ULTIMO</f>
        <v>31 de diciembre de 2017 (e)</v>
      </c>
    </row>
    <row r="7" spans="1:6" ht="15">
      <c r="A7" s="20" t="s">
        <v>5</v>
      </c>
      <c r="B7" s="21"/>
      <c r="C7" s="21"/>
      <c r="D7" s="22" t="s">
        <v>6</v>
      </c>
      <c r="E7" s="21"/>
      <c r="F7" s="21"/>
    </row>
    <row r="8" spans="1:6" ht="15">
      <c r="A8" s="23" t="s">
        <v>7</v>
      </c>
      <c r="B8" s="24"/>
      <c r="C8" s="24"/>
      <c r="D8" s="25" t="s">
        <v>8</v>
      </c>
      <c r="E8" s="24"/>
      <c r="F8" s="24"/>
    </row>
    <row r="9" spans="1:6" ht="15">
      <c r="A9" s="26" t="s">
        <v>9</v>
      </c>
      <c r="B9" s="27">
        <f>SUM(B10:B16)</f>
        <v>6349547.56</v>
      </c>
      <c r="C9" s="27">
        <f>SUM(C10:C16)</f>
        <v>17301459.24</v>
      </c>
      <c r="D9" s="28" t="s">
        <v>10</v>
      </c>
      <c r="E9" s="27">
        <f>SUM(E10:E18)</f>
        <v>1757869.35</v>
      </c>
      <c r="F9" s="27">
        <f>SUM(F10:F18)</f>
        <v>2111366.48</v>
      </c>
    </row>
    <row r="10" spans="1:6" ht="15">
      <c r="A10" s="29" t="s">
        <v>11</v>
      </c>
      <c r="B10" s="27">
        <v>0</v>
      </c>
      <c r="C10" s="27">
        <v>0</v>
      </c>
      <c r="D10" s="30" t="s">
        <v>12</v>
      </c>
      <c r="E10" s="27">
        <v>0</v>
      </c>
      <c r="F10" s="27">
        <v>0</v>
      </c>
    </row>
    <row r="11" spans="1:6" ht="15">
      <c r="A11" s="29" t="s">
        <v>13</v>
      </c>
      <c r="B11" s="27">
        <v>6349547.56</v>
      </c>
      <c r="C11" s="27">
        <v>17301459.24</v>
      </c>
      <c r="D11" s="30" t="s">
        <v>14</v>
      </c>
      <c r="E11" s="27">
        <v>1757869.35</v>
      </c>
      <c r="F11" s="27">
        <v>2111366.48</v>
      </c>
    </row>
    <row r="12" spans="1:6" ht="15">
      <c r="A12" s="29" t="s">
        <v>15</v>
      </c>
      <c r="B12" s="31">
        <v>0</v>
      </c>
      <c r="C12" s="27">
        <v>0</v>
      </c>
      <c r="D12" s="30" t="s">
        <v>16</v>
      </c>
      <c r="E12" s="27">
        <v>0</v>
      </c>
      <c r="F12" s="27">
        <v>0</v>
      </c>
    </row>
    <row r="13" spans="1:6" ht="15">
      <c r="A13" s="29" t="s">
        <v>17</v>
      </c>
      <c r="B13" s="27">
        <v>0</v>
      </c>
      <c r="C13" s="27">
        <v>0</v>
      </c>
      <c r="D13" s="30" t="s">
        <v>18</v>
      </c>
      <c r="E13" s="27">
        <v>0</v>
      </c>
      <c r="F13" s="27">
        <v>0</v>
      </c>
    </row>
    <row r="14" spans="1:6" ht="15">
      <c r="A14" s="29" t="s">
        <v>19</v>
      </c>
      <c r="B14" s="27">
        <v>0</v>
      </c>
      <c r="C14" s="27">
        <v>0</v>
      </c>
      <c r="D14" s="30" t="s">
        <v>20</v>
      </c>
      <c r="E14" s="27">
        <v>0</v>
      </c>
      <c r="F14" s="27">
        <v>0</v>
      </c>
    </row>
    <row r="15" spans="1:6" ht="15">
      <c r="A15" s="29" t="s">
        <v>21</v>
      </c>
      <c r="B15" s="27">
        <v>0</v>
      </c>
      <c r="C15" s="27">
        <v>0</v>
      </c>
      <c r="D15" s="30" t="s">
        <v>22</v>
      </c>
      <c r="E15" s="27">
        <v>0</v>
      </c>
      <c r="F15" s="27">
        <v>0</v>
      </c>
    </row>
    <row r="16" spans="1:6" ht="15">
      <c r="A16" s="29" t="s">
        <v>23</v>
      </c>
      <c r="B16" s="27">
        <v>0</v>
      </c>
      <c r="C16" s="27">
        <v>0</v>
      </c>
      <c r="D16" s="30" t="s">
        <v>24</v>
      </c>
      <c r="E16" s="27">
        <v>0</v>
      </c>
      <c r="F16" s="27">
        <v>0</v>
      </c>
    </row>
    <row r="17" spans="1:6" ht="15">
      <c r="A17" s="26" t="s">
        <v>25</v>
      </c>
      <c r="B17" s="27">
        <f>SUM(B18:B24)</f>
        <v>9374079.96</v>
      </c>
      <c r="C17" s="27">
        <f>SUM(C18:C24)</f>
        <v>15664844.99</v>
      </c>
      <c r="D17" s="30" t="s">
        <v>26</v>
      </c>
      <c r="E17" s="27">
        <v>0</v>
      </c>
      <c r="F17" s="27">
        <v>0</v>
      </c>
    </row>
    <row r="18" spans="1:6" ht="15">
      <c r="A18" s="32" t="s">
        <v>27</v>
      </c>
      <c r="B18" s="27">
        <v>0</v>
      </c>
      <c r="C18" s="27">
        <v>0</v>
      </c>
      <c r="D18" s="30" t="s">
        <v>28</v>
      </c>
      <c r="E18" s="27">
        <v>0</v>
      </c>
      <c r="F18" s="27">
        <v>0</v>
      </c>
    </row>
    <row r="19" spans="1:6" ht="15">
      <c r="A19" s="32" t="s">
        <v>29</v>
      </c>
      <c r="B19" s="27">
        <v>8877904.71</v>
      </c>
      <c r="C19" s="27">
        <v>15186465.86</v>
      </c>
      <c r="D19" s="28" t="s">
        <v>30</v>
      </c>
      <c r="E19" s="27">
        <f>SUM(E20:E22)</f>
        <v>26661237.32</v>
      </c>
      <c r="F19" s="27">
        <f>SUM(F20:F22)</f>
        <v>26243535.45</v>
      </c>
    </row>
    <row r="20" spans="1:6" ht="15">
      <c r="A20" s="32" t="s">
        <v>31</v>
      </c>
      <c r="B20" s="27">
        <v>0</v>
      </c>
      <c r="C20" s="27"/>
      <c r="D20" s="30" t="s">
        <v>32</v>
      </c>
      <c r="E20" s="27">
        <v>0</v>
      </c>
      <c r="F20" s="27">
        <v>26243535.45</v>
      </c>
    </row>
    <row r="21" spans="1:6" ht="15">
      <c r="A21" s="32" t="s">
        <v>33</v>
      </c>
      <c r="B21" s="27">
        <f>478474.13+17701.12</f>
        <v>496175.25</v>
      </c>
      <c r="C21" s="27">
        <v>478379.13</v>
      </c>
      <c r="D21" s="30" t="s">
        <v>34</v>
      </c>
      <c r="E21" s="27">
        <v>26661237.32</v>
      </c>
      <c r="F21" s="27">
        <v>0</v>
      </c>
    </row>
    <row r="22" spans="1:6" ht="15">
      <c r="A22" s="32" t="s">
        <v>35</v>
      </c>
      <c r="B22" s="27">
        <v>0</v>
      </c>
      <c r="C22" s="27">
        <v>0</v>
      </c>
      <c r="D22" s="30" t="s">
        <v>36</v>
      </c>
      <c r="E22" s="27">
        <v>0</v>
      </c>
      <c r="F22" s="27">
        <v>0</v>
      </c>
    </row>
    <row r="23" spans="1:6" ht="15">
      <c r="A23" s="32" t="s">
        <v>37</v>
      </c>
      <c r="B23" s="27">
        <v>0</v>
      </c>
      <c r="C23" s="27">
        <v>0</v>
      </c>
      <c r="D23" s="28" t="s">
        <v>38</v>
      </c>
      <c r="E23" s="27">
        <f>E24+E25</f>
        <v>0</v>
      </c>
      <c r="F23" s="27">
        <f>F24+F25</f>
        <v>0</v>
      </c>
    </row>
    <row r="24" spans="1:6" ht="15">
      <c r="A24" s="32" t="s">
        <v>39</v>
      </c>
      <c r="B24" s="27">
        <v>0</v>
      </c>
      <c r="C24" s="27">
        <v>0</v>
      </c>
      <c r="D24" s="30" t="s">
        <v>40</v>
      </c>
      <c r="E24" s="27">
        <v>0</v>
      </c>
      <c r="F24" s="27">
        <v>0</v>
      </c>
    </row>
    <row r="25" spans="1:6" ht="15">
      <c r="A25" s="26" t="s">
        <v>41</v>
      </c>
      <c r="B25" s="27">
        <f>+B30</f>
        <v>2216342.18</v>
      </c>
      <c r="C25" s="27">
        <f>SUM(C26:C30)</f>
        <v>2179392.35</v>
      </c>
      <c r="D25" s="30" t="s">
        <v>42</v>
      </c>
      <c r="E25" s="27">
        <v>0</v>
      </c>
      <c r="F25" s="27">
        <v>0</v>
      </c>
    </row>
    <row r="26" spans="1:6" ht="15">
      <c r="A26" s="32" t="s">
        <v>43</v>
      </c>
      <c r="B26" s="27">
        <v>0</v>
      </c>
      <c r="C26" s="27">
        <v>0</v>
      </c>
      <c r="D26" s="28" t="s">
        <v>44</v>
      </c>
      <c r="E26" s="27">
        <v>0</v>
      </c>
      <c r="F26" s="27">
        <v>0</v>
      </c>
    </row>
    <row r="27" spans="1:6" ht="15">
      <c r="A27" s="32" t="s">
        <v>45</v>
      </c>
      <c r="B27" s="27">
        <v>0</v>
      </c>
      <c r="C27" s="27">
        <v>0</v>
      </c>
      <c r="D27" s="28" t="s">
        <v>46</v>
      </c>
      <c r="E27" s="27">
        <f>SUM(E28:E30)</f>
        <v>0</v>
      </c>
      <c r="F27" s="27">
        <f>SUM(F28:F30)</f>
        <v>0</v>
      </c>
    </row>
    <row r="28" spans="1:6" ht="15">
      <c r="A28" s="32" t="s">
        <v>47</v>
      </c>
      <c r="B28" s="27">
        <v>0</v>
      </c>
      <c r="C28" s="27">
        <v>0</v>
      </c>
      <c r="D28" s="30" t="s">
        <v>48</v>
      </c>
      <c r="E28" s="27">
        <v>0</v>
      </c>
      <c r="F28" s="27">
        <v>0</v>
      </c>
    </row>
    <row r="29" spans="1:6" ht="15">
      <c r="A29" s="32" t="s">
        <v>49</v>
      </c>
      <c r="B29" s="27">
        <v>0</v>
      </c>
      <c r="C29" s="27">
        <v>13106.24</v>
      </c>
      <c r="D29" s="30" t="s">
        <v>50</v>
      </c>
      <c r="E29" s="27">
        <v>0</v>
      </c>
      <c r="F29" s="27">
        <v>0</v>
      </c>
    </row>
    <row r="30" spans="1:6" ht="15">
      <c r="A30" s="32" t="s">
        <v>51</v>
      </c>
      <c r="B30" s="27">
        <v>2216342.18</v>
      </c>
      <c r="C30" s="27">
        <v>2166286.11</v>
      </c>
      <c r="D30" s="30" t="s">
        <v>52</v>
      </c>
      <c r="E30" s="27">
        <v>0</v>
      </c>
      <c r="F30" s="27">
        <v>0</v>
      </c>
    </row>
    <row r="31" spans="1:6" ht="15">
      <c r="A31" s="26" t="s">
        <v>53</v>
      </c>
      <c r="B31" s="27">
        <f>SUM(B32:B36)</f>
        <v>13935587.299999999</v>
      </c>
      <c r="C31" s="27">
        <f>SUM(C32:C36)</f>
        <v>6695707.6</v>
      </c>
      <c r="D31" s="28" t="s">
        <v>54</v>
      </c>
      <c r="E31" s="27">
        <f>SUM(E32:E37)</f>
        <v>0</v>
      </c>
      <c r="F31" s="27">
        <f>SUM(F32:F37)</f>
        <v>0</v>
      </c>
    </row>
    <row r="32" spans="1:6" ht="15">
      <c r="A32" s="32" t="s">
        <v>55</v>
      </c>
      <c r="B32" s="27">
        <v>0</v>
      </c>
      <c r="C32" s="27">
        <v>0</v>
      </c>
      <c r="D32" s="30" t="s">
        <v>56</v>
      </c>
      <c r="E32" s="27">
        <v>0</v>
      </c>
      <c r="F32" s="27">
        <v>0</v>
      </c>
    </row>
    <row r="33" spans="1:6" ht="15">
      <c r="A33" s="32" t="s">
        <v>57</v>
      </c>
      <c r="B33" s="27">
        <v>0</v>
      </c>
      <c r="C33" s="27">
        <v>0</v>
      </c>
      <c r="D33" s="30" t="s">
        <v>58</v>
      </c>
      <c r="E33" s="27">
        <v>0</v>
      </c>
      <c r="F33" s="27">
        <v>0</v>
      </c>
    </row>
    <row r="34" spans="1:6" ht="15">
      <c r="A34" s="32" t="s">
        <v>59</v>
      </c>
      <c r="B34" s="27">
        <v>13193888.04</v>
      </c>
      <c r="C34" s="27">
        <v>6520605</v>
      </c>
      <c r="D34" s="30" t="s">
        <v>60</v>
      </c>
      <c r="E34" s="27">
        <v>0</v>
      </c>
      <c r="F34" s="27">
        <v>0</v>
      </c>
    </row>
    <row r="35" spans="1:6" ht="15">
      <c r="A35" s="32" t="s">
        <v>61</v>
      </c>
      <c r="B35" s="27">
        <v>741699.26</v>
      </c>
      <c r="C35" s="27">
        <v>175102.6</v>
      </c>
      <c r="D35" s="30" t="s">
        <v>62</v>
      </c>
      <c r="E35" s="27">
        <v>0</v>
      </c>
      <c r="F35" s="27">
        <v>0</v>
      </c>
    </row>
    <row r="36" spans="1:6" ht="15">
      <c r="A36" s="32" t="s">
        <v>63</v>
      </c>
      <c r="B36" s="27">
        <v>0</v>
      </c>
      <c r="C36" s="27">
        <v>0</v>
      </c>
      <c r="D36" s="30" t="s">
        <v>64</v>
      </c>
      <c r="E36" s="27">
        <v>0</v>
      </c>
      <c r="F36" s="27">
        <v>0</v>
      </c>
    </row>
    <row r="37" spans="1:6" ht="15">
      <c r="A37" s="26" t="s">
        <v>65</v>
      </c>
      <c r="B37" s="27">
        <v>0</v>
      </c>
      <c r="C37" s="27">
        <v>0</v>
      </c>
      <c r="D37" s="30" t="s">
        <v>66</v>
      </c>
      <c r="E37" s="27">
        <v>0</v>
      </c>
      <c r="F37" s="27">
        <v>0</v>
      </c>
    </row>
    <row r="38" spans="1:6" ht="15">
      <c r="A38" s="26" t="s">
        <v>67</v>
      </c>
      <c r="B38" s="27">
        <f>SUM(B39:B40)</f>
        <v>0</v>
      </c>
      <c r="C38" s="27">
        <f>SUM(C39:C40)</f>
        <v>0</v>
      </c>
      <c r="D38" s="28" t="s">
        <v>68</v>
      </c>
      <c r="E38" s="27">
        <f>SUM(E39:E41)</f>
        <v>0</v>
      </c>
      <c r="F38" s="27">
        <f>SUM(F39:F41)</f>
        <v>0</v>
      </c>
    </row>
    <row r="39" spans="1:6" ht="15">
      <c r="A39" s="32" t="s">
        <v>69</v>
      </c>
      <c r="B39" s="27">
        <v>0</v>
      </c>
      <c r="C39" s="27">
        <v>0</v>
      </c>
      <c r="D39" s="30" t="s">
        <v>70</v>
      </c>
      <c r="E39" s="27">
        <v>0</v>
      </c>
      <c r="F39" s="27">
        <v>0</v>
      </c>
    </row>
    <row r="40" spans="1:6" ht="15">
      <c r="A40" s="32" t="s">
        <v>71</v>
      </c>
      <c r="B40" s="27">
        <v>0</v>
      </c>
      <c r="C40" s="27">
        <v>0</v>
      </c>
      <c r="D40" s="30" t="s">
        <v>72</v>
      </c>
      <c r="E40" s="27">
        <v>0</v>
      </c>
      <c r="F40" s="27">
        <v>0</v>
      </c>
    </row>
    <row r="41" spans="1:6" ht="15">
      <c r="A41" s="26" t="s">
        <v>73</v>
      </c>
      <c r="B41" s="27">
        <f>SUM(B42:B45)</f>
        <v>0</v>
      </c>
      <c r="C41" s="27">
        <f>SUM(C42:C45)</f>
        <v>0</v>
      </c>
      <c r="D41" s="30" t="s">
        <v>74</v>
      </c>
      <c r="E41" s="27">
        <v>0</v>
      </c>
      <c r="F41" s="27">
        <v>0</v>
      </c>
    </row>
    <row r="42" spans="1:6" ht="15">
      <c r="A42" s="32" t="s">
        <v>75</v>
      </c>
      <c r="B42" s="27">
        <v>0</v>
      </c>
      <c r="C42" s="27">
        <v>0</v>
      </c>
      <c r="D42" s="28" t="s">
        <v>76</v>
      </c>
      <c r="E42" s="27">
        <f>SUM(E43:E45)</f>
        <v>543276.22</v>
      </c>
      <c r="F42" s="27">
        <f>SUM(F43:F45)</f>
        <v>567790.38</v>
      </c>
    </row>
    <row r="43" spans="1:6" ht="15">
      <c r="A43" s="32" t="s">
        <v>77</v>
      </c>
      <c r="B43" s="27">
        <v>0</v>
      </c>
      <c r="C43" s="27">
        <v>0</v>
      </c>
      <c r="D43" s="30" t="s">
        <v>78</v>
      </c>
      <c r="E43" s="27">
        <v>0</v>
      </c>
      <c r="F43" s="27">
        <v>0</v>
      </c>
    </row>
    <row r="44" spans="1:6" ht="15">
      <c r="A44" s="32" t="s">
        <v>79</v>
      </c>
      <c r="B44" s="27">
        <v>0</v>
      </c>
      <c r="C44" s="27">
        <v>0</v>
      </c>
      <c r="D44" s="30" t="s">
        <v>80</v>
      </c>
      <c r="E44" s="27">
        <v>543276.22</v>
      </c>
      <c r="F44" s="27">
        <v>567790.38</v>
      </c>
    </row>
    <row r="45" spans="1:6" ht="15">
      <c r="A45" s="32" t="s">
        <v>81</v>
      </c>
      <c r="B45" s="27">
        <v>0</v>
      </c>
      <c r="C45" s="27">
        <v>0</v>
      </c>
      <c r="D45" s="30" t="s">
        <v>82</v>
      </c>
      <c r="E45" s="27">
        <v>0</v>
      </c>
      <c r="F45" s="27">
        <v>0</v>
      </c>
    </row>
    <row r="46" spans="1:6" ht="15">
      <c r="A46" s="24"/>
      <c r="B46" s="24"/>
      <c r="C46" s="24"/>
      <c r="D46" s="24"/>
      <c r="E46" s="24"/>
      <c r="F46" s="24"/>
    </row>
    <row r="47" spans="1:6" ht="15">
      <c r="A47" s="33" t="s">
        <v>83</v>
      </c>
      <c r="B47" s="34">
        <f>B9+B17+B25+B31+B38+B41</f>
        <v>31875557</v>
      </c>
      <c r="C47" s="34">
        <f>C9+C17+C25+C31+C38+C41</f>
        <v>41841404.18</v>
      </c>
      <c r="D47" s="25" t="s">
        <v>84</v>
      </c>
      <c r="E47" s="34">
        <f>E9+E19+E23+E26+E27+E31+E38+E42</f>
        <v>28962382.89</v>
      </c>
      <c r="F47" s="34">
        <f>F9+F19+F23+F26+F27+F31+F38+F42</f>
        <v>28922692.31</v>
      </c>
    </row>
    <row r="48" spans="1:6" ht="15">
      <c r="A48" s="24"/>
      <c r="B48" s="24"/>
      <c r="C48" s="24"/>
      <c r="D48" s="24"/>
      <c r="E48" s="24"/>
      <c r="F48" s="24"/>
    </row>
    <row r="49" spans="1:6" ht="15">
      <c r="A49" s="23" t="s">
        <v>85</v>
      </c>
      <c r="B49" s="24"/>
      <c r="C49" s="24"/>
      <c r="D49" s="25" t="s">
        <v>86</v>
      </c>
      <c r="E49" s="24"/>
      <c r="F49" s="24"/>
    </row>
    <row r="50" spans="1:6" ht="15">
      <c r="A50" s="26" t="s">
        <v>87</v>
      </c>
      <c r="B50" s="27">
        <v>0</v>
      </c>
      <c r="C50" s="27">
        <v>0</v>
      </c>
      <c r="D50" s="28" t="s">
        <v>88</v>
      </c>
      <c r="E50" s="27">
        <v>0</v>
      </c>
      <c r="F50" s="27">
        <v>0</v>
      </c>
    </row>
    <row r="51" spans="1:6" ht="15">
      <c r="A51" s="26" t="s">
        <v>89</v>
      </c>
      <c r="B51" s="27">
        <v>0</v>
      </c>
      <c r="C51" s="27">
        <v>0</v>
      </c>
      <c r="D51" s="28" t="s">
        <v>90</v>
      </c>
      <c r="E51" s="27">
        <v>0</v>
      </c>
      <c r="F51" s="27">
        <v>0</v>
      </c>
    </row>
    <row r="52" spans="1:6" ht="15">
      <c r="A52" s="26" t="s">
        <v>91</v>
      </c>
      <c r="B52" s="27">
        <v>32440265.18</v>
      </c>
      <c r="C52" s="27">
        <v>32440265.18</v>
      </c>
      <c r="D52" s="28" t="s">
        <v>92</v>
      </c>
      <c r="E52" s="27">
        <v>0</v>
      </c>
      <c r="F52" s="27">
        <v>0</v>
      </c>
    </row>
    <row r="53" spans="1:6" ht="15">
      <c r="A53" s="26" t="s">
        <v>93</v>
      </c>
      <c r="B53" s="27">
        <v>4226048.73</v>
      </c>
      <c r="C53" s="27">
        <v>7286197.64</v>
      </c>
      <c r="D53" s="28" t="s">
        <v>94</v>
      </c>
      <c r="E53" s="27">
        <v>1619.9</v>
      </c>
      <c r="F53" s="27">
        <v>0</v>
      </c>
    </row>
    <row r="54" spans="1:6" ht="15">
      <c r="A54" s="26" t="s">
        <v>95</v>
      </c>
      <c r="B54" s="27">
        <v>12547098</v>
      </c>
      <c r="C54" s="27">
        <v>12547098</v>
      </c>
      <c r="D54" s="28" t="s">
        <v>96</v>
      </c>
      <c r="E54" s="27">
        <v>0</v>
      </c>
      <c r="F54" s="27">
        <v>0</v>
      </c>
    </row>
    <row r="55" spans="1:6" ht="15">
      <c r="A55" s="26" t="s">
        <v>97</v>
      </c>
      <c r="B55" s="27">
        <v>0</v>
      </c>
      <c r="C55" s="27">
        <v>0</v>
      </c>
      <c r="D55" s="35" t="s">
        <v>98</v>
      </c>
      <c r="E55" s="27">
        <v>0</v>
      </c>
      <c r="F55" s="27">
        <v>0</v>
      </c>
    </row>
    <row r="56" spans="1:6" ht="15">
      <c r="A56" s="26" t="s">
        <v>99</v>
      </c>
      <c r="B56" s="27">
        <v>5695025.59</v>
      </c>
      <c r="C56" s="27">
        <v>4894449.3</v>
      </c>
      <c r="D56" s="24"/>
      <c r="E56" s="24"/>
      <c r="F56" s="24"/>
    </row>
    <row r="57" spans="1:6" ht="15">
      <c r="A57" s="26" t="s">
        <v>100</v>
      </c>
      <c r="B57" s="27">
        <v>0</v>
      </c>
      <c r="C57" s="27">
        <v>0</v>
      </c>
      <c r="D57" s="25" t="s">
        <v>101</v>
      </c>
      <c r="E57" s="34">
        <f>SUM(E50:E55)</f>
        <v>1619.9</v>
      </c>
      <c r="F57" s="34">
        <f>SUM(F50:F55)</f>
        <v>0</v>
      </c>
    </row>
    <row r="58" spans="1:6" ht="15">
      <c r="A58" s="26" t="s">
        <v>102</v>
      </c>
      <c r="B58" s="27">
        <v>0</v>
      </c>
      <c r="C58" s="27">
        <v>0</v>
      </c>
      <c r="D58" s="24"/>
      <c r="E58" s="24"/>
      <c r="F58" s="24"/>
    </row>
    <row r="59" spans="1:6" ht="15">
      <c r="A59" s="24"/>
      <c r="B59" s="24"/>
      <c r="C59" s="24"/>
      <c r="D59" s="25" t="s">
        <v>103</v>
      </c>
      <c r="E59" s="34">
        <f>E47+E57</f>
        <v>28964002.79</v>
      </c>
      <c r="F59" s="34">
        <f>F47+F57</f>
        <v>28922692.31</v>
      </c>
    </row>
    <row r="60" spans="1:6" ht="15">
      <c r="A60" s="33" t="s">
        <v>104</v>
      </c>
      <c r="B60" s="34">
        <f>SUM(B50:B58)</f>
        <v>54908437.5</v>
      </c>
      <c r="C60" s="34">
        <f>SUM(C50:C58)</f>
        <v>57168010.12</v>
      </c>
      <c r="D60" s="24"/>
      <c r="E60" s="24"/>
      <c r="F60" s="24"/>
    </row>
    <row r="61" spans="1:6" ht="15">
      <c r="A61" s="24"/>
      <c r="B61" s="24"/>
      <c r="C61" s="24"/>
      <c r="D61" s="36" t="s">
        <v>105</v>
      </c>
      <c r="E61" s="37"/>
      <c r="F61" s="37"/>
    </row>
    <row r="62" spans="1:6" ht="15">
      <c r="A62" s="33" t="s">
        <v>106</v>
      </c>
      <c r="B62" s="34">
        <f>SUM(B47+B60)</f>
        <v>86783994.5</v>
      </c>
      <c r="C62" s="34">
        <f>SUM(C47+C60)</f>
        <v>99009414.3</v>
      </c>
      <c r="D62" s="24"/>
      <c r="E62" s="24"/>
      <c r="F62" s="24"/>
    </row>
    <row r="63" spans="1:6" ht="15">
      <c r="A63" s="24"/>
      <c r="B63" s="24"/>
      <c r="C63" s="24"/>
      <c r="D63" s="38" t="s">
        <v>107</v>
      </c>
      <c r="E63" s="31">
        <f>SUM(E64:E66)</f>
        <v>47391188.71</v>
      </c>
      <c r="F63" s="31">
        <f>SUM(F64:F66)</f>
        <v>47391188.71</v>
      </c>
    </row>
    <row r="64" spans="1:6" ht="15">
      <c r="A64" s="24"/>
      <c r="B64" s="24"/>
      <c r="C64" s="24"/>
      <c r="D64" s="39" t="s">
        <v>108</v>
      </c>
      <c r="E64" s="31">
        <v>47391188.71</v>
      </c>
      <c r="F64" s="31">
        <v>47391188.71</v>
      </c>
    </row>
    <row r="65" spans="1:6" ht="15">
      <c r="A65" s="24"/>
      <c r="B65" s="24"/>
      <c r="C65" s="24"/>
      <c r="D65" s="40" t="s">
        <v>109</v>
      </c>
      <c r="E65" s="31">
        <v>0</v>
      </c>
      <c r="F65" s="31">
        <v>0</v>
      </c>
    </row>
    <row r="66" spans="1:6" ht="15">
      <c r="A66" s="24"/>
      <c r="B66" s="24"/>
      <c r="C66" s="24"/>
      <c r="D66" s="39" t="s">
        <v>110</v>
      </c>
      <c r="E66" s="31">
        <v>0</v>
      </c>
      <c r="F66" s="31">
        <v>0</v>
      </c>
    </row>
    <row r="67" spans="1:6" ht="15">
      <c r="A67" s="24"/>
      <c r="B67" s="24"/>
      <c r="C67" s="24"/>
      <c r="D67" s="24"/>
      <c r="E67" s="24"/>
      <c r="F67" s="24"/>
    </row>
    <row r="68" spans="1:6" ht="15">
      <c r="A68" s="24"/>
      <c r="B68" s="24"/>
      <c r="C68" s="24"/>
      <c r="D68" s="38" t="s">
        <v>111</v>
      </c>
      <c r="E68" s="31">
        <f>+E70+E69</f>
        <v>10428803</v>
      </c>
      <c r="F68" s="31">
        <f>SUM(F69:F73)</f>
        <v>22695533.28</v>
      </c>
    </row>
    <row r="69" spans="1:6" ht="15">
      <c r="A69" s="41"/>
      <c r="B69" s="24"/>
      <c r="C69" s="24"/>
      <c r="D69" s="39" t="s">
        <v>112</v>
      </c>
      <c r="E69" s="31">
        <v>-10671197.7</v>
      </c>
      <c r="F69" s="31">
        <v>-2152232.47</v>
      </c>
    </row>
    <row r="70" spans="1:6" ht="15">
      <c r="A70" s="41"/>
      <c r="B70" s="24"/>
      <c r="C70" s="24"/>
      <c r="D70" s="39" t="s">
        <v>113</v>
      </c>
      <c r="E70" s="31">
        <v>21100000.7</v>
      </c>
      <c r="F70" s="31">
        <v>24847765.75</v>
      </c>
    </row>
    <row r="71" spans="1:6" ht="15">
      <c r="A71" s="41"/>
      <c r="B71" s="24"/>
      <c r="C71" s="24"/>
      <c r="D71" s="39" t="s">
        <v>114</v>
      </c>
      <c r="E71" s="31">
        <v>0</v>
      </c>
      <c r="F71" s="31">
        <v>0</v>
      </c>
    </row>
    <row r="72" spans="1:6" ht="15">
      <c r="A72" s="41"/>
      <c r="B72" s="24"/>
      <c r="C72" s="24"/>
      <c r="D72" s="39" t="s">
        <v>115</v>
      </c>
      <c r="E72" s="31">
        <v>0</v>
      </c>
      <c r="F72" s="31">
        <v>0</v>
      </c>
    </row>
    <row r="73" spans="1:6" ht="15">
      <c r="A73" s="41"/>
      <c r="B73" s="24"/>
      <c r="C73" s="24"/>
      <c r="D73" s="39" t="s">
        <v>116</v>
      </c>
      <c r="E73" s="31">
        <v>0</v>
      </c>
      <c r="F73" s="31">
        <v>0</v>
      </c>
    </row>
    <row r="74" spans="1:6" ht="15">
      <c r="A74" s="41"/>
      <c r="B74" s="24"/>
      <c r="C74" s="24"/>
      <c r="D74" s="24"/>
      <c r="E74" s="24"/>
      <c r="F74" s="24"/>
    </row>
    <row r="75" spans="1:6" ht="15">
      <c r="A75" s="41"/>
      <c r="B75" s="24"/>
      <c r="C75" s="24"/>
      <c r="D75" s="38" t="s">
        <v>117</v>
      </c>
      <c r="E75" s="31">
        <f>E76+E77</f>
        <v>0</v>
      </c>
      <c r="F75" s="31">
        <f>F76+F77</f>
        <v>0</v>
      </c>
    </row>
    <row r="76" spans="1:6" ht="15">
      <c r="A76" s="41"/>
      <c r="B76" s="24"/>
      <c r="C76" s="24"/>
      <c r="D76" s="28" t="s">
        <v>118</v>
      </c>
      <c r="E76" s="27">
        <v>0</v>
      </c>
      <c r="F76" s="27">
        <v>0</v>
      </c>
    </row>
    <row r="77" spans="1:6" ht="15">
      <c r="A77" s="41"/>
      <c r="B77" s="24"/>
      <c r="C77" s="24"/>
      <c r="D77" s="28" t="s">
        <v>119</v>
      </c>
      <c r="E77" s="27">
        <v>0</v>
      </c>
      <c r="F77" s="27">
        <v>0</v>
      </c>
    </row>
    <row r="78" spans="1:6" ht="15">
      <c r="A78" s="41"/>
      <c r="B78" s="24"/>
      <c r="C78" s="24"/>
      <c r="D78" s="24"/>
      <c r="E78" s="24"/>
      <c r="F78" s="24"/>
    </row>
    <row r="79" spans="1:6" ht="15">
      <c r="A79" s="41"/>
      <c r="B79" s="24"/>
      <c r="C79" s="24"/>
      <c r="D79" s="25" t="s">
        <v>120</v>
      </c>
      <c r="E79" s="34">
        <f>E63+E68+E75</f>
        <v>57819991.71</v>
      </c>
      <c r="F79" s="34">
        <f>F63+F68+F75</f>
        <v>70086721.99000001</v>
      </c>
    </row>
    <row r="80" spans="1:6" ht="15">
      <c r="A80" s="41"/>
      <c r="B80" s="24"/>
      <c r="C80" s="24"/>
      <c r="D80" s="24"/>
      <c r="E80" s="24"/>
      <c r="F80" s="24"/>
    </row>
    <row r="81" spans="1:6" ht="15">
      <c r="A81" s="41"/>
      <c r="B81" s="24"/>
      <c r="C81" s="24"/>
      <c r="D81" s="25" t="s">
        <v>121</v>
      </c>
      <c r="E81" s="34">
        <f>E59+E79</f>
        <v>86783994.5</v>
      </c>
      <c r="F81" s="34">
        <f>F59+F79</f>
        <v>99009414.30000001</v>
      </c>
    </row>
    <row r="82" spans="1:6" ht="15">
      <c r="A82" s="42"/>
      <c r="B82" s="43"/>
      <c r="C82" s="43"/>
      <c r="D82" s="43"/>
      <c r="E82" s="43"/>
      <c r="F82" s="43"/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162" ht="15"/>
    <row r="14163" ht="15"/>
    <row r="14164" ht="15"/>
    <row r="14165" ht="15"/>
    <row r="14166" ht="15"/>
    <row r="14167" ht="15"/>
    <row r="14168" ht="15"/>
    <row r="14169" ht="15"/>
    <row r="14170" ht="15"/>
    <row r="14171" ht="15"/>
    <row r="14172" ht="15"/>
    <row r="14173" ht="15"/>
    <row r="14174" ht="15"/>
    <row r="14175" ht="15"/>
    <row r="14176" ht="15"/>
    <row r="14177" ht="15"/>
    <row r="14178" ht="15"/>
    <row r="14179" ht="15"/>
    <row r="14180" ht="15"/>
    <row r="14181" ht="15"/>
    <row r="14182" ht="15"/>
    <row r="14183" ht="15"/>
    <row r="14184" ht="15"/>
    <row r="14185" ht="15"/>
    <row r="14186" ht="15"/>
    <row r="14187" ht="15"/>
    <row r="14188" ht="15"/>
    <row r="14189" ht="15"/>
    <row r="14190" ht="15"/>
    <row r="14191" ht="15"/>
    <row r="14192" ht="15"/>
    <row r="14193" ht="15"/>
    <row r="14194" ht="15"/>
    <row r="14195" ht="15"/>
    <row r="14196" ht="15"/>
    <row r="14197" ht="15"/>
    <row r="14198" ht="15"/>
    <row r="14199" ht="15"/>
    <row r="14200" ht="15"/>
    <row r="1420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672" ht="15"/>
    <row r="14673" ht="15"/>
    <row r="14674" ht="15"/>
    <row r="14675" ht="15"/>
    <row r="14676" ht="15"/>
    <row r="14677" ht="15"/>
    <row r="14678" ht="15"/>
    <row r="14679" ht="15"/>
    <row r="14680" ht="15"/>
    <row r="14681" ht="15"/>
    <row r="14682" ht="15"/>
    <row r="14683" ht="15"/>
    <row r="14684" ht="15"/>
    <row r="14685" ht="15"/>
    <row r="14686" ht="15"/>
    <row r="14687" ht="15"/>
    <row r="14688" ht="15"/>
    <row r="14689" ht="15"/>
    <row r="14690" ht="15"/>
    <row r="14691" ht="15"/>
    <row r="14692" ht="15"/>
    <row r="14693" ht="15"/>
    <row r="14694" ht="15"/>
    <row r="14695" ht="15"/>
    <row r="14696" ht="15"/>
    <row r="14697" ht="15"/>
    <row r="14698" ht="15"/>
    <row r="14699" ht="15"/>
    <row r="14700" ht="15"/>
    <row r="14701" ht="15"/>
    <row r="14702" ht="15"/>
    <row r="14703" ht="15"/>
    <row r="14704" ht="15"/>
    <row r="14705" ht="15"/>
    <row r="14706" ht="15"/>
    <row r="14707" ht="15"/>
    <row r="14708" ht="15"/>
    <row r="14709" ht="15"/>
    <row r="14710" ht="15"/>
    <row r="1471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182" ht="15"/>
    <row r="15183" ht="15"/>
    <row r="15184" ht="15"/>
    <row r="15185" ht="15"/>
    <row r="15186" ht="15"/>
    <row r="15187" ht="15"/>
    <row r="15188" ht="15"/>
    <row r="15189" ht="15"/>
    <row r="15190" ht="15"/>
    <row r="15191" ht="15"/>
    <row r="15192" ht="15"/>
    <row r="15193" ht="15"/>
    <row r="15194" ht="15"/>
    <row r="15195" ht="15"/>
    <row r="15196" ht="15"/>
    <row r="15197" ht="15"/>
    <row r="15198" ht="15"/>
    <row r="15199" ht="15"/>
    <row r="15200" ht="15"/>
    <row r="15201" ht="15"/>
    <row r="15202" ht="15"/>
    <row r="15203" ht="15"/>
    <row r="15204" ht="15"/>
    <row r="15205" ht="15"/>
    <row r="15206" ht="15"/>
    <row r="15207" ht="15"/>
    <row r="15208" ht="15"/>
    <row r="15209" ht="15"/>
    <row r="15210" ht="15"/>
    <row r="15211" ht="15"/>
    <row r="15212" ht="15"/>
    <row r="15213" ht="15"/>
    <row r="15214" ht="15"/>
    <row r="15215" ht="15"/>
    <row r="15216" ht="15"/>
    <row r="15217" ht="15"/>
    <row r="15218" ht="15"/>
    <row r="15219" ht="15"/>
    <row r="15220" ht="15"/>
    <row r="1522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692" ht="15"/>
    <row r="15693" ht="15"/>
    <row r="15694" ht="15"/>
    <row r="15695" ht="15"/>
    <row r="15696" ht="15"/>
    <row r="15697" ht="15"/>
    <row r="15698" ht="15"/>
    <row r="15699" ht="15"/>
    <row r="15700" ht="15"/>
    <row r="15701" ht="15"/>
    <row r="15702" ht="15"/>
    <row r="15703" ht="15"/>
    <row r="15704" ht="15"/>
    <row r="15705" ht="15"/>
    <row r="15706" ht="15"/>
    <row r="15707" ht="15"/>
    <row r="15708" ht="15"/>
    <row r="15709" ht="15"/>
    <row r="15710" ht="15"/>
    <row r="15711" ht="15"/>
    <row r="15712" ht="15"/>
    <row r="15713" ht="15"/>
    <row r="15714" ht="15"/>
    <row r="15715" ht="15"/>
    <row r="15716" ht="15"/>
    <row r="15717" ht="15"/>
    <row r="15718" ht="15"/>
    <row r="15719" ht="15"/>
    <row r="15720" ht="15"/>
    <row r="15721" ht="15"/>
    <row r="15722" ht="15"/>
    <row r="15723" ht="15"/>
    <row r="15724" ht="15"/>
    <row r="15725" ht="15"/>
    <row r="15726" ht="15"/>
    <row r="15727" ht="15"/>
    <row r="15728" ht="15"/>
    <row r="15729" ht="15"/>
    <row r="15730" ht="15"/>
    <row r="1573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02" ht="15"/>
    <row r="16203" ht="15"/>
    <row r="16204" ht="15"/>
    <row r="16205" ht="15"/>
    <row r="16206" ht="15"/>
    <row r="16207" ht="15"/>
    <row r="16208" ht="15"/>
    <row r="16209" ht="15"/>
    <row r="16210" ht="15"/>
    <row r="16211" ht="15"/>
    <row r="16212" ht="15"/>
    <row r="16213" ht="15"/>
    <row r="16214" ht="15"/>
    <row r="16215" ht="15"/>
    <row r="16216" ht="15"/>
    <row r="16217" ht="15"/>
    <row r="16218" ht="15"/>
    <row r="16219" ht="15"/>
    <row r="16220" ht="15"/>
    <row r="16221" ht="15"/>
    <row r="16222" ht="15"/>
    <row r="16223" ht="15"/>
    <row r="16224" ht="15"/>
    <row r="16225" ht="15"/>
    <row r="16226" ht="15"/>
    <row r="16227" ht="15"/>
    <row r="16228" ht="15"/>
    <row r="16229" ht="15"/>
    <row r="16230" ht="15"/>
    <row r="16231" ht="15"/>
    <row r="16232" ht="15"/>
    <row r="16233" ht="15"/>
    <row r="16234" ht="15"/>
    <row r="16235" ht="15"/>
    <row r="16236" ht="15"/>
    <row r="16237" ht="15"/>
    <row r="16238" ht="15"/>
    <row r="16239" ht="15"/>
    <row r="16240" ht="15"/>
    <row r="1624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12" ht="15"/>
    <row r="16713" ht="15"/>
    <row r="16714" ht="15"/>
    <row r="16715" ht="15"/>
    <row r="16716" ht="15"/>
    <row r="16717" ht="15"/>
    <row r="16718" ht="15"/>
    <row r="16719" ht="15"/>
    <row r="16720" ht="15"/>
    <row r="16721" ht="15"/>
    <row r="16722" ht="15"/>
    <row r="16723" ht="15"/>
    <row r="16724" ht="15"/>
    <row r="16725" ht="15"/>
    <row r="16726" ht="15"/>
    <row r="16727" ht="15"/>
    <row r="16728" ht="15"/>
    <row r="16729" ht="15"/>
    <row r="16730" ht="15"/>
    <row r="16731" ht="15"/>
    <row r="16732" ht="15"/>
    <row r="16733" ht="15"/>
    <row r="16734" ht="15"/>
    <row r="16735" ht="15"/>
    <row r="16736" ht="15"/>
    <row r="16737" ht="15"/>
    <row r="16738" ht="15"/>
    <row r="16739" ht="15"/>
    <row r="16740" ht="15"/>
    <row r="16741" ht="15"/>
    <row r="16742" ht="15"/>
    <row r="16743" ht="15"/>
    <row r="16744" ht="15"/>
    <row r="16745" ht="15"/>
    <row r="16746" ht="15"/>
    <row r="16747" ht="15"/>
    <row r="16748" ht="15"/>
    <row r="16749" ht="15"/>
    <row r="16750" ht="15"/>
    <row r="1675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22" ht="15"/>
    <row r="17223" ht="15"/>
    <row r="17224" ht="15"/>
    <row r="17225" ht="15"/>
    <row r="17226" ht="15"/>
    <row r="17227" ht="15"/>
    <row r="17228" ht="15"/>
    <row r="17229" ht="15"/>
    <row r="17230" ht="15"/>
    <row r="17231" ht="15"/>
    <row r="17232" ht="15"/>
    <row r="17233" ht="15"/>
    <row r="17234" ht="15"/>
    <row r="17235" ht="15"/>
    <row r="17236" ht="15"/>
    <row r="17237" ht="15"/>
    <row r="17238" ht="15"/>
    <row r="17239" ht="15"/>
    <row r="17240" ht="15"/>
    <row r="17241" ht="15"/>
    <row r="17242" ht="15"/>
    <row r="17243" ht="15"/>
    <row r="17244" ht="15"/>
    <row r="17245" ht="15"/>
    <row r="17246" ht="15"/>
    <row r="17247" ht="15"/>
    <row r="17248" ht="15"/>
    <row r="17249" ht="15"/>
    <row r="17250" ht="15"/>
    <row r="17251" ht="15"/>
    <row r="17252" ht="15"/>
    <row r="17253" ht="15"/>
    <row r="17254" ht="15"/>
    <row r="17255" ht="15"/>
    <row r="17256" ht="15"/>
    <row r="17257" ht="15"/>
    <row r="17258" ht="15"/>
    <row r="17259" ht="15"/>
    <row r="17260" ht="15"/>
    <row r="1726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</sheetData>
  <sheetProtection/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Xonotli</dc:creator>
  <cp:keywords/>
  <dc:description/>
  <cp:lastModifiedBy>Xonotli</cp:lastModifiedBy>
  <dcterms:created xsi:type="dcterms:W3CDTF">2019-01-21T22:41:02Z</dcterms:created>
  <dcterms:modified xsi:type="dcterms:W3CDTF">2019-01-21T22:41:37Z</dcterms:modified>
  <cp:category/>
  <cp:version/>
  <cp:contentType/>
  <cp:contentStatus/>
</cp:coreProperties>
</file>