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2026\INFORMACION FINANCIERA - FG\06\SIRET\"/>
    </mc:Choice>
  </mc:AlternateContent>
  <xr:revisionPtr revIDLastSave="0" documentId="13_ncr:1_{FF4BCEFB-9D48-42AC-90BA-DC06AD2BCA42}" xr6:coauthVersionLast="47" xr6:coauthVersionMax="47" xr10:uidLastSave="{00000000-0000-0000-0000-000000000000}"/>
  <bookViews>
    <workbookView xWindow="-120" yWindow="-120" windowWidth="29040" windowHeight="15840" xr2:uid="{EF3FAF14-CF95-47C8-93BA-98E0B7CB19FA}"/>
  </bookViews>
  <sheets>
    <sheet name="EFE" sheetId="1" r:id="rId1"/>
  </sheets>
  <externalReferences>
    <externalReference r:id="rId2"/>
  </externalReferences>
  <definedNames>
    <definedName name="_xlnm.Print_Area" localSheetId="0">EFE!$A$1:$C$78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3" i="1" l="1"/>
  <c r="B58" i="1"/>
  <c r="B56" i="1"/>
  <c r="B55" i="1"/>
  <c r="B50" i="1"/>
  <c r="B49" i="1"/>
  <c r="B44" i="1"/>
  <c r="B43" i="1"/>
  <c r="B42" i="1"/>
  <c r="B39" i="1"/>
  <c r="B38" i="1"/>
  <c r="B37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4" i="1"/>
  <c r="B13" i="1"/>
  <c r="B12" i="1"/>
  <c r="B11" i="1"/>
  <c r="B10" i="1"/>
  <c r="B9" i="1"/>
  <c r="B8" i="1"/>
  <c r="B7" i="1"/>
  <c r="B6" i="1"/>
  <c r="B5" i="1"/>
  <c r="B36" i="1" l="1"/>
  <c r="B54" i="1"/>
  <c r="B41" i="1"/>
  <c r="B16" i="1"/>
  <c r="B4" i="1"/>
  <c r="B33" i="1" s="1"/>
  <c r="B45" i="1" l="1"/>
  <c r="B52" i="1"/>
  <c r="B48" i="1" s="1"/>
  <c r="B59" i="1" s="1"/>
  <c r="B61" i="1" s="1"/>
  <c r="B65" i="1" l="1"/>
</calcChain>
</file>

<file path=xl/sharedStrings.xml><?xml version="1.0" encoding="utf-8"?>
<sst xmlns="http://schemas.openxmlformats.org/spreadsheetml/2006/main" count="62" uniqueCount="54">
  <si>
    <t>Fondo Guanajuato de Inversión en Zonas Marginadas
Estado de Flujos de Efectivo
Del 1 de Enero al 30 de Junio de 2026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</si>
  <si>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</si>
  <si>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</si>
  <si>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</si>
  <si>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</si>
  <si>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</si>
  <si>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</si>
  <si>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</si>
  <si>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</si>
  <si>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</si>
  <si>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</si>
  <si>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</si>
  <si>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</si>
  <si>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</si>
  <si>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</si>
  <si>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</si>
  <si>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</si>
  <si>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</si>
  <si>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</si>
  <si>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</si>
  <si>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</si>
  <si>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</si>
  <si>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</si>
  <si>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</si>
  <si>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</si>
  <si>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</si>
  <si>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</si>
  <si>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</si>
  <si>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</si>
  <si>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</si>
  <si>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</si>
  <si>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</si>
  <si>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</si>
  <si>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</si>
  <si>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</si>
  <si>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</si>
  <si>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</si>
  <si>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</si>
  <si>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</si>
  <si>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</si>
  <si>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</si>
  <si>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</si>
  <si>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</si>
  <si>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</si>
  <si>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</si>
  <si>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</si>
  <si>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</si>
  <si>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</si>
  <si>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</si>
  <si>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</si>
  <si>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Ricardo Martínez Huaracha</t>
  </si>
  <si>
    <t>Fátima Karina López Jiménez</t>
  </si>
  <si>
    <t>Director General y Liquidador</t>
  </si>
  <si>
    <t xml:space="preserve">       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</si>
</sst>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3" borderId="0" xfId="1" applyFill="1" applyProtection="1"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top" wrapText="1" indent="1"/>
    </xf>
    <xf numFmtId="3" fontId="1" fillId="3" borderId="4" xfId="1" applyNumberForma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left" vertical="top" wrapText="1" indent="2"/>
    </xf>
    <xf numFmtId="3" fontId="2" fillId="3" borderId="4" xfId="1" applyNumberFormat="1" applyFont="1" applyFill="1" applyBorder="1" applyAlignment="1">
      <alignment vertical="top" wrapText="1"/>
    </xf>
    <xf numFmtId="0" fontId="1" fillId="3" borderId="5" xfId="1" applyFill="1" applyBorder="1" applyAlignment="1">
      <alignment horizontal="left" vertical="top" wrapText="1" indent="3"/>
    </xf>
    <xf numFmtId="3" fontId="1" fillId="3" borderId="6" xfId="1" applyNumberFormat="1" applyFill="1" applyBorder="1" applyAlignment="1">
      <alignment vertical="top" wrapText="1"/>
    </xf>
    <xf numFmtId="3" fontId="1" fillId="3" borderId="6" xfId="1" applyNumberFormat="1" applyFill="1" applyBorder="1" applyAlignment="1" applyProtection="1">
      <alignment vertical="top" wrapText="1"/>
      <protection locked="0"/>
    </xf>
    <xf numFmtId="0" fontId="1" fillId="3" borderId="7" xfId="1" applyFill="1" applyBorder="1" applyAlignment="1">
      <alignment horizontal="left" vertical="top" wrapText="1" indent="3"/>
    </xf>
    <xf numFmtId="3" fontId="1" fillId="3" borderId="8" xfId="1" applyNumberFormat="1" applyFill="1" applyBorder="1" applyAlignment="1">
      <alignment vertical="top" wrapText="1"/>
    </xf>
    <xf numFmtId="3" fontId="1" fillId="3" borderId="8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>
      <alignment vertical="top" wrapText="1"/>
    </xf>
    <xf numFmtId="3" fontId="1" fillId="3" borderId="9" xfId="1" applyNumberFormat="1" applyFill="1" applyBorder="1" applyAlignment="1" applyProtection="1">
      <alignment vertical="top" wrapText="1"/>
      <protection locked="0"/>
    </xf>
    <xf numFmtId="3" fontId="1" fillId="3" borderId="9" xfId="1" applyNumberFormat="1" applyFill="1" applyBorder="1" applyAlignment="1">
      <alignment vertical="center" wrapText="1"/>
    </xf>
    <xf numFmtId="3" fontId="1" fillId="3" borderId="9" xfId="1" applyNumberFormat="1" applyFill="1" applyBorder="1" applyAlignment="1" applyProtection="1">
      <alignment vertical="center" wrapText="1"/>
      <protection locked="0"/>
    </xf>
    <xf numFmtId="0" fontId="1" fillId="3" borderId="9" xfId="1" applyFill="1" applyBorder="1" applyAlignment="1">
      <alignment horizontal="left" vertical="top" wrapText="1" indent="3"/>
    </xf>
    <xf numFmtId="3" fontId="1" fillId="3" borderId="10" xfId="1" applyNumberFormat="1" applyFill="1" applyBorder="1" applyAlignment="1">
      <alignment vertical="top" wrapText="1"/>
    </xf>
    <xf numFmtId="0" fontId="1" fillId="3" borderId="11" xfId="1" applyFill="1" applyBorder="1" applyAlignment="1">
      <alignment horizontal="left" vertical="top" wrapText="1"/>
    </xf>
    <xf numFmtId="3" fontId="1" fillId="3" borderId="11" xfId="1" applyNumberFormat="1" applyFill="1" applyBorder="1" applyAlignment="1" applyProtection="1">
      <alignment horizontal="center" vertical="top" wrapText="1"/>
      <protection locked="0"/>
    </xf>
    <xf numFmtId="3" fontId="1" fillId="3" borderId="5" xfId="1" applyNumberFormat="1" applyFill="1" applyBorder="1" applyAlignment="1">
      <alignment vertical="top" wrapText="1"/>
    </xf>
    <xf numFmtId="3" fontId="1" fillId="3" borderId="7" xfId="1" applyNumberFormat="1" applyFill="1" applyBorder="1" applyAlignment="1">
      <alignment vertical="top" wrapText="1"/>
    </xf>
    <xf numFmtId="3" fontId="1" fillId="3" borderId="7" xfId="1" applyNumberFormat="1" applyFill="1" applyBorder="1" applyAlignment="1" applyProtection="1">
      <alignment vertical="top" wrapText="1"/>
      <protection locked="0"/>
    </xf>
    <xf numFmtId="0" fontId="1" fillId="3" borderId="8" xfId="1" applyFill="1" applyBorder="1" applyAlignment="1">
      <alignment horizontal="left" vertical="top" wrapText="1" indent="3"/>
    </xf>
    <xf numFmtId="0" fontId="1" fillId="3" borderId="11" xfId="1" applyFill="1" applyBorder="1" applyAlignment="1">
      <alignment horizontal="left" vertical="top" wrapText="1" indent="3"/>
    </xf>
    <xf numFmtId="3" fontId="1" fillId="3" borderId="11" xfId="1" applyNumberForma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1" fillId="3" borderId="6" xfId="1" applyFill="1" applyBorder="1" applyAlignment="1">
      <alignment horizontal="left" vertical="top" wrapText="1" indent="3"/>
    </xf>
    <xf numFmtId="3" fontId="1" fillId="3" borderId="12" xfId="1" applyNumberFormat="1" applyFill="1" applyBorder="1" applyAlignment="1" applyProtection="1">
      <alignment horizontal="center" vertical="top" wrapText="1"/>
      <protection locked="0"/>
    </xf>
    <xf numFmtId="3" fontId="1" fillId="3" borderId="12" xfId="1" applyNumberFormat="1" applyFill="1" applyBorder="1" applyAlignment="1">
      <alignment vertical="top" wrapText="1"/>
    </xf>
    <xf numFmtId="0" fontId="1" fillId="3" borderId="4" xfId="1" applyFill="1" applyBorder="1" applyAlignment="1">
      <alignment vertical="top" wrapText="1"/>
    </xf>
    <xf numFmtId="3" fontId="1" fillId="3" borderId="4" xfId="1" applyNumberFormat="1" applyFill="1" applyBorder="1" applyAlignment="1">
      <alignment horizontal="center" vertical="top" wrapText="1"/>
    </xf>
    <xf numFmtId="3" fontId="1" fillId="3" borderId="4" xfId="1" applyNumberFormat="1" applyFill="1" applyBorder="1" applyAlignment="1">
      <alignment horizontal="center" vertical="top"/>
    </xf>
    <xf numFmtId="0" fontId="1" fillId="3" borderId="0" xfId="1" applyFill="1" applyAlignment="1" applyProtection="1">
      <alignment vertical="top"/>
      <protection locked="0"/>
    </xf>
    <xf numFmtId="0" fontId="3" fillId="3" borderId="0" xfId="0" applyFont="1" applyFill="1"/>
    <xf numFmtId="0" fontId="1" fillId="3" borderId="0" xfId="1" applyFill="1" applyAlignment="1" applyProtection="1">
      <alignment horizontal="center" vertical="top"/>
      <protection locked="0"/>
    </xf>
    <xf numFmtId="0" fontId="1" fillId="3" borderId="0" xfId="1" applyFill="1" applyAlignment="1" applyProtection="1">
      <alignment horizontal="left"/>
      <protection locked="0"/>
    </xf>
    <xf numFmtId="0" fontId="1" fillId="3" borderId="0" xfId="1" applyFill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950422E4-9C67-4CEF-9066-7326B65F04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6_2026_EFP_FOGI.xlsx" TargetMode="External"/><Relationship Id="rId2" Type="http://schemas.openxmlformats.org/officeDocument/2006/relationships/externalLinkPath" Target="file:///C:\Users\MA%20DE%20LOURDES\Documents\2026\INFORMACION%20FINANCIERA%20-%20FG\06\06_2026_EFP_FOGI.xlsx" TargetMode="External"/><Relationship Id="rId1" Type="http://schemas.openxmlformats.org/officeDocument/2006/relationships/externalLinkPath" Target="/Users/MA%20DE%20LOURDES/Documents/2026/INFORMACION%20FINANCIERA%20-%20FG/06/06_2026_EFP_FOG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"/>
      <sheetName val="EAI"/>
      <sheetName val="COG"/>
      <sheetName val="COG (2)"/>
      <sheetName val="CTG"/>
      <sheetName val="CA"/>
      <sheetName val="CFG"/>
      <sheetName val="ENT"/>
      <sheetName val="IND"/>
      <sheetName val="GCP"/>
      <sheetName val="PPI"/>
      <sheetName val="INR"/>
      <sheetName val="IPF"/>
      <sheetName val="FFF"/>
      <sheetName val="CRI-COG"/>
      <sheetName val="CFF"/>
      <sheetName val="RBM"/>
      <sheetName val="RBI"/>
      <sheetName val="CBPE"/>
      <sheetName val="DGF"/>
      <sheetName val="EB"/>
      <sheetName val="MPAS"/>
      <sheetName val="OTL"/>
      <sheetName val="RBM 2"/>
      <sheetName val="RBM 2 (3)"/>
      <sheetName val="RBM jun"/>
      <sheetName val="RBM 2 COMP"/>
      <sheetName val="RBM 2 (2)"/>
      <sheetName val="AF VerticalHorizontal"/>
      <sheetName val="EA Comparativo"/>
      <sheetName val="ESF Comparativo"/>
    </sheetNames>
    <sheetDataSet>
      <sheetData sheetId="0">
        <row r="5">
          <cell r="B5">
            <v>0</v>
          </cell>
        </row>
        <row r="6">
          <cell r="B6">
            <v>0</v>
          </cell>
        </row>
        <row r="7">
          <cell r="B7">
            <v>0</v>
          </cell>
        </row>
        <row r="8">
          <cell r="B8">
            <v>0</v>
          </cell>
        </row>
        <row r="9">
          <cell r="B9">
            <v>0</v>
          </cell>
        </row>
        <row r="10">
          <cell r="B10">
            <v>0</v>
          </cell>
        </row>
        <row r="11">
          <cell r="B11">
            <v>4793639.0799999982</v>
          </cell>
        </row>
        <row r="14">
          <cell r="B14">
            <v>0</v>
          </cell>
        </row>
        <row r="15">
          <cell r="B15">
            <v>0</v>
          </cell>
        </row>
        <row r="17">
          <cell r="B17">
            <v>0</v>
          </cell>
        </row>
        <row r="28">
          <cell r="B28">
            <v>0</v>
          </cell>
        </row>
        <row r="29">
          <cell r="B29">
            <v>0</v>
          </cell>
        </row>
        <row r="30">
          <cell r="B30">
            <v>973072.32000000007</v>
          </cell>
        </row>
        <row r="33">
          <cell r="B33">
            <v>0</v>
          </cell>
        </row>
        <row r="34">
          <cell r="B34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4">
          <cell r="B44">
            <v>0</v>
          </cell>
        </row>
        <row r="45">
          <cell r="B45">
            <v>0</v>
          </cell>
        </row>
        <row r="46">
          <cell r="B46">
            <v>0</v>
          </cell>
        </row>
        <row r="48">
          <cell r="B48">
            <v>0</v>
          </cell>
        </row>
        <row r="55">
          <cell r="B55">
            <v>4798720.07</v>
          </cell>
        </row>
        <row r="61">
          <cell r="B61">
            <v>0</v>
          </cell>
        </row>
      </sheetData>
      <sheetData sheetId="1">
        <row r="5">
          <cell r="B5">
            <v>105903620.66999999</v>
          </cell>
          <cell r="C5">
            <v>122486766.69000001</v>
          </cell>
          <cell r="U5">
            <v>0</v>
          </cell>
          <cell r="V5">
            <v>162098.66000000015</v>
          </cell>
        </row>
        <row r="6">
          <cell r="S6">
            <v>0</v>
          </cell>
          <cell r="T6">
            <v>246636.24</v>
          </cell>
          <cell r="U6">
            <v>0</v>
          </cell>
          <cell r="V6">
            <v>211883.63999999966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U12">
            <v>53594.20000000007</v>
          </cell>
          <cell r="V12">
            <v>0</v>
          </cell>
        </row>
        <row r="16">
          <cell r="S16">
            <v>0</v>
          </cell>
          <cell r="T16">
            <v>0</v>
          </cell>
        </row>
        <row r="17">
          <cell r="S17">
            <v>15730296.020000011</v>
          </cell>
          <cell r="T17">
            <v>0</v>
          </cell>
          <cell r="U17">
            <v>0</v>
          </cell>
          <cell r="V17">
            <v>0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S19">
            <v>17039.040000000037</v>
          </cell>
          <cell r="T19">
            <v>0</v>
          </cell>
        </row>
        <row r="20">
          <cell r="S20">
            <v>0</v>
          </cell>
          <cell r="U20">
            <v>0</v>
          </cell>
          <cell r="V20">
            <v>0</v>
          </cell>
        </row>
        <row r="21">
          <cell r="S21">
            <v>338412.08999999985</v>
          </cell>
          <cell r="T21">
            <v>0</v>
          </cell>
          <cell r="U21">
            <v>0</v>
          </cell>
          <cell r="V21">
            <v>52752.510000005364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S23">
            <v>3929036.9900000021</v>
          </cell>
          <cell r="T23">
            <v>0</v>
          </cell>
        </row>
        <row r="24">
          <cell r="S24">
            <v>0</v>
          </cell>
          <cell r="T24">
            <v>0</v>
          </cell>
        </row>
        <row r="31">
          <cell r="U31">
            <v>41967024.260000005</v>
          </cell>
          <cell r="V31">
            <v>0</v>
          </cell>
        </row>
        <row r="32">
          <cell r="U32">
            <v>0</v>
          </cell>
          <cell r="V32">
            <v>0</v>
          </cell>
        </row>
        <row r="33">
          <cell r="U33">
            <v>0</v>
          </cell>
          <cell r="V33">
            <v>76967024.260000005</v>
          </cell>
        </row>
        <row r="36">
          <cell r="U36">
            <v>0</v>
          </cell>
          <cell r="V36">
            <v>11448477.650000002</v>
          </cell>
        </row>
        <row r="37">
          <cell r="U37">
            <v>10470324.340000033</v>
          </cell>
          <cell r="V37">
            <v>0</v>
          </cell>
        </row>
        <row r="38">
          <cell r="U38">
            <v>0</v>
          </cell>
          <cell r="V38">
            <v>0</v>
          </cell>
        </row>
        <row r="39">
          <cell r="U39">
            <v>0</v>
          </cell>
          <cell r="V39">
            <v>0</v>
          </cell>
        </row>
        <row r="40">
          <cell r="U40">
            <v>0</v>
          </cell>
          <cell r="V40">
            <v>0</v>
          </cell>
        </row>
        <row r="43">
          <cell r="U43">
            <v>0</v>
          </cell>
          <cell r="V43">
            <v>0</v>
          </cell>
        </row>
        <row r="44">
          <cell r="U44">
            <v>0</v>
          </cell>
          <cell r="V44">
            <v>0</v>
          </cell>
        </row>
      </sheetData>
      <sheetData sheetId="2"/>
      <sheetData sheetId="3">
        <row r="5">
          <cell r="B5">
            <v>16583146.020000026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6599-BDE9-4E1E-81DB-EF7D52631917}">
  <sheetPr>
    <tabColor rgb="FF00B0F0"/>
    <pageSetUpPr fitToPage="1"/>
  </sheetPr>
  <dimension ref="A1:C78"/>
  <sheetViews>
    <sheetView tabSelected="1" topLeftCell="A60" zoomScaleNormal="100" workbookViewId="0">
      <selection activeCell="D60" sqref="D1:P1048576"/>
    </sheetView>
  </sheetViews>
  <sheetFormatPr baseColWidth="10" defaultRowHeight="12.75" x14ac:dyDescent="0.2"/>
  <cols>
    <col min="1" max="1" width="96.83203125" style="1" customWidth="1"/>
    <col min="2" max="3" width="25.83203125" style="1" customWidth="1"/>
    <col min="4" max="16384" width="12" style="1"/>
  </cols>
  <sheetData>
    <row r="1" spans="1:3" ht="61.5" customHeight="1" x14ac:dyDescent="0.2">
      <c r="A1" s="40" t="s">
        <v>0</v>
      </c>
      <c r="B1" s="41"/>
      <c r="C1" s="42"/>
    </row>
    <row r="2" spans="1:3" ht="18" customHeight="1" x14ac:dyDescent="0.2">
      <c r="A2" s="2" t="s">
        <v>1</v>
      </c>
      <c r="B2" s="3">
        <v>2026</v>
      </c>
      <c r="C2" s="3">
        <v>2025</v>
      </c>
    </row>
    <row r="3" spans="1:3" ht="16.5" customHeight="1" x14ac:dyDescent="0.2">
      <c r="A3" s="4" t="s">
        <v>2</v>
      </c>
      <c r="B3" s="5"/>
      <c r="C3" s="5"/>
    </row>
    <row r="4" spans="1:3" ht="15.75" customHeight="1" x14ac:dyDescent="0.2">
      <c r="A4" s="6" t="s">
        <v>3</v>
      </c>
      <c r="B4" s="7">
        <f>SUM(B5:B14)</f>
        <v>4793639.0799999982</v>
      </c>
      <c r="C4" s="7">
        <v>30979088.399999999</v>
      </c>
    </row>
    <row r="5" spans="1:3" ht="14.25" customHeight="1" x14ac:dyDescent="0.2">
      <c r="A5" s="8" t="s">
        <v>4</v>
      </c>
      <c r="B5" s="9">
        <f>[1]ACT!$B$5</f>
        <v>0</v>
      </c>
      <c r="C5" s="10">
        <v>0</v>
      </c>
    </row>
    <row r="6" spans="1:3" ht="15.75" customHeight="1" x14ac:dyDescent="0.2">
      <c r="A6" s="11" t="s">
        <v>5</v>
      </c>
      <c r="B6" s="12">
        <f>[1]ACT!$B$6</f>
        <v>0</v>
      </c>
      <c r="C6" s="13">
        <v>0</v>
      </c>
    </row>
    <row r="7" spans="1:3" ht="15" customHeight="1" x14ac:dyDescent="0.2">
      <c r="A7" s="11" t="s">
        <v>6</v>
      </c>
      <c r="B7" s="14">
        <f>[1]ACT!$B$7</f>
        <v>0</v>
      </c>
      <c r="C7" s="15">
        <v>0</v>
      </c>
    </row>
    <row r="8" spans="1:3" x14ac:dyDescent="0.2">
      <c r="A8" s="11" t="s">
        <v>7</v>
      </c>
      <c r="B8" s="12">
        <f>[1]ACT!$B$8</f>
        <v>0</v>
      </c>
      <c r="C8" s="15">
        <v>0</v>
      </c>
    </row>
    <row r="9" spans="1:3" x14ac:dyDescent="0.2">
      <c r="A9" s="11" t="s">
        <v>8</v>
      </c>
      <c r="B9" s="14">
        <f>[1]ACT!$B$9</f>
        <v>0</v>
      </c>
      <c r="C9" s="15">
        <v>0</v>
      </c>
    </row>
    <row r="10" spans="1:3" ht="14.25" customHeight="1" x14ac:dyDescent="0.2">
      <c r="A10" s="11" t="s">
        <v>9</v>
      </c>
      <c r="B10" s="14">
        <f>[1]ACT!$B$10</f>
        <v>0</v>
      </c>
      <c r="C10" s="15">
        <v>0</v>
      </c>
    </row>
    <row r="11" spans="1:3" ht="15.75" customHeight="1" x14ac:dyDescent="0.2">
      <c r="A11" s="11" t="s">
        <v>10</v>
      </c>
      <c r="B11" s="14">
        <f>[1]ACT!$B$11</f>
        <v>4793639.0799999982</v>
      </c>
      <c r="C11" s="12">
        <v>30979088.399999999</v>
      </c>
    </row>
    <row r="12" spans="1:3" ht="27.75" customHeight="1" x14ac:dyDescent="0.2">
      <c r="A12" s="11" t="s">
        <v>11</v>
      </c>
      <c r="B12" s="16">
        <f>[1]ACT!$B$14</f>
        <v>0</v>
      </c>
      <c r="C12" s="17">
        <v>0</v>
      </c>
    </row>
    <row r="13" spans="1:3" ht="15" customHeight="1" x14ac:dyDescent="0.2">
      <c r="A13" s="18" t="s">
        <v>12</v>
      </c>
      <c r="B13" s="19">
        <f>[1]ACT!$B$15</f>
        <v>0</v>
      </c>
      <c r="C13" s="13">
        <v>0</v>
      </c>
    </row>
    <row r="14" spans="1:3" ht="15" customHeight="1" x14ac:dyDescent="0.2">
      <c r="A14" s="18" t="s">
        <v>13</v>
      </c>
      <c r="B14" s="12">
        <f>[1]ACT!$B$17</f>
        <v>0</v>
      </c>
      <c r="C14" s="15">
        <v>0</v>
      </c>
    </row>
    <row r="15" spans="1:3" ht="11.25" customHeight="1" x14ac:dyDescent="0.2">
      <c r="A15" s="20"/>
      <c r="B15" s="21"/>
      <c r="C15" s="21"/>
    </row>
    <row r="16" spans="1:3" ht="15.75" customHeight="1" x14ac:dyDescent="0.2">
      <c r="A16" s="6" t="s">
        <v>14</v>
      </c>
      <c r="B16" s="7">
        <f>SUM(B17:B32)</f>
        <v>5771792.3900000006</v>
      </c>
      <c r="C16" s="7">
        <v>20508764.059999999</v>
      </c>
    </row>
    <row r="17" spans="1:3" ht="13.5" customHeight="1" x14ac:dyDescent="0.2">
      <c r="A17" s="8" t="s">
        <v>15</v>
      </c>
      <c r="B17" s="22">
        <f>[1]ACT!$B$28</f>
        <v>0</v>
      </c>
      <c r="C17" s="22">
        <v>3979830.7100000004</v>
      </c>
    </row>
    <row r="18" spans="1:3" ht="15" customHeight="1" x14ac:dyDescent="0.2">
      <c r="A18" s="11" t="s">
        <v>16</v>
      </c>
      <c r="B18" s="23">
        <f>[1]ACT!$B$29</f>
        <v>0</v>
      </c>
      <c r="C18" s="14">
        <v>479814.15</v>
      </c>
    </row>
    <row r="19" spans="1:3" ht="13.5" customHeight="1" x14ac:dyDescent="0.2">
      <c r="A19" s="11" t="s">
        <v>17</v>
      </c>
      <c r="B19" s="23">
        <f>[1]ACT!$B$30</f>
        <v>973072.32000000007</v>
      </c>
      <c r="C19" s="12">
        <v>3571602.47</v>
      </c>
    </row>
    <row r="20" spans="1:3" ht="15" customHeight="1" x14ac:dyDescent="0.2">
      <c r="A20" s="11" t="s">
        <v>18</v>
      </c>
      <c r="B20" s="14">
        <f>[1]ACT!$B$33</f>
        <v>0</v>
      </c>
      <c r="C20" s="24">
        <v>0</v>
      </c>
    </row>
    <row r="21" spans="1:3" x14ac:dyDescent="0.2">
      <c r="A21" s="11" t="s">
        <v>19</v>
      </c>
      <c r="B21" s="14">
        <f>[1]ACT!$B$34</f>
        <v>0</v>
      </c>
      <c r="C21" s="24">
        <v>0</v>
      </c>
    </row>
    <row r="22" spans="1:3" ht="15" customHeight="1" x14ac:dyDescent="0.2">
      <c r="A22" s="11" t="s">
        <v>20</v>
      </c>
      <c r="B22" s="14">
        <f>[1]ACT!$B$35</f>
        <v>0</v>
      </c>
      <c r="C22" s="24">
        <v>0</v>
      </c>
    </row>
    <row r="23" spans="1:3" ht="15" customHeight="1" x14ac:dyDescent="0.2">
      <c r="A23" s="11" t="s">
        <v>21</v>
      </c>
      <c r="B23" s="14">
        <f>[1]ACT!$B$36</f>
        <v>0</v>
      </c>
      <c r="C23" s="15">
        <v>0</v>
      </c>
    </row>
    <row r="24" spans="1:3" ht="15.75" customHeight="1" x14ac:dyDescent="0.2">
      <c r="A24" s="18" t="s">
        <v>22</v>
      </c>
      <c r="B24" s="14">
        <f>[1]ACT!$B$37</f>
        <v>0</v>
      </c>
      <c r="C24" s="13">
        <v>0</v>
      </c>
    </row>
    <row r="25" spans="1:3" ht="16.5" customHeight="1" x14ac:dyDescent="0.2">
      <c r="A25" s="25" t="s">
        <v>23</v>
      </c>
      <c r="B25" s="14">
        <f>[1]ACT!$B$38</f>
        <v>0</v>
      </c>
      <c r="C25" s="24">
        <v>0</v>
      </c>
    </row>
    <row r="26" spans="1:3" ht="15.75" customHeight="1" x14ac:dyDescent="0.2">
      <c r="A26" s="11" t="s">
        <v>24</v>
      </c>
      <c r="B26" s="14">
        <f>[1]ACT!$B$39</f>
        <v>0</v>
      </c>
      <c r="C26" s="24">
        <v>0</v>
      </c>
    </row>
    <row r="27" spans="1:3" x14ac:dyDescent="0.2">
      <c r="A27" s="11" t="s">
        <v>25</v>
      </c>
      <c r="B27" s="14">
        <f>[1]ACT!$B$40</f>
        <v>0</v>
      </c>
      <c r="C27" s="24">
        <v>0</v>
      </c>
    </row>
    <row r="28" spans="1:3" x14ac:dyDescent="0.2">
      <c r="A28" s="18" t="s">
        <v>26</v>
      </c>
      <c r="B28" s="14">
        <f>[1]ACT!$B$41</f>
        <v>0</v>
      </c>
      <c r="C28" s="15">
        <v>0</v>
      </c>
    </row>
    <row r="29" spans="1:3" ht="15" customHeight="1" x14ac:dyDescent="0.2">
      <c r="A29" s="25" t="s">
        <v>27</v>
      </c>
      <c r="B29" s="23">
        <f>[1]ACT!$B$44</f>
        <v>0</v>
      </c>
      <c r="C29" s="13">
        <v>0</v>
      </c>
    </row>
    <row r="30" spans="1:3" ht="15" customHeight="1" x14ac:dyDescent="0.2">
      <c r="A30" s="18" t="s">
        <v>28</v>
      </c>
      <c r="B30" s="23">
        <f>[1]ACT!$B$45</f>
        <v>0</v>
      </c>
      <c r="C30" s="15">
        <v>0</v>
      </c>
    </row>
    <row r="31" spans="1:3" x14ac:dyDescent="0.2">
      <c r="A31" s="25" t="s">
        <v>29</v>
      </c>
      <c r="B31" s="23">
        <f>[1]ACT!$B$46</f>
        <v>0</v>
      </c>
      <c r="C31" s="15">
        <v>0</v>
      </c>
    </row>
    <row r="32" spans="1:3" ht="15.75" customHeight="1" x14ac:dyDescent="0.2">
      <c r="A32" s="26" t="s">
        <v>30</v>
      </c>
      <c r="B32" s="27">
        <f>+[1]ACT!$B$48+[1]ACT!$B$55+[1]ACT!$B$61</f>
        <v>4798720.07</v>
      </c>
      <c r="C32" s="27">
        <v>12477516.729999999</v>
      </c>
    </row>
    <row r="33" spans="1:3" ht="16.5" customHeight="1" x14ac:dyDescent="0.2">
      <c r="A33" s="4" t="s">
        <v>31</v>
      </c>
      <c r="B33" s="7">
        <f>+B4-B16</f>
        <v>-978153.31000000238</v>
      </c>
      <c r="C33" s="7">
        <v>10470324.34</v>
      </c>
    </row>
    <row r="34" spans="1:3" ht="11.25" customHeight="1" x14ac:dyDescent="0.2">
      <c r="A34" s="28"/>
      <c r="B34" s="5"/>
      <c r="C34" s="5"/>
    </row>
    <row r="35" spans="1:3" ht="15.75" customHeight="1" x14ac:dyDescent="0.2">
      <c r="A35" s="4" t="s">
        <v>32</v>
      </c>
      <c r="B35" s="5"/>
      <c r="C35" s="5"/>
    </row>
    <row r="36" spans="1:3" ht="15.75" customHeight="1" x14ac:dyDescent="0.2">
      <c r="A36" s="6" t="s">
        <v>3</v>
      </c>
      <c r="B36" s="7">
        <f>SUM(B37:B39)</f>
        <v>-34982960.960000001</v>
      </c>
      <c r="C36" s="7">
        <v>0</v>
      </c>
    </row>
    <row r="37" spans="1:3" ht="14.25" customHeight="1" x14ac:dyDescent="0.2">
      <c r="A37" s="29" t="s">
        <v>33</v>
      </c>
      <c r="B37" s="22">
        <f>[1]ESF!$S$18</f>
        <v>0</v>
      </c>
      <c r="C37" s="22">
        <v>0</v>
      </c>
    </row>
    <row r="38" spans="1:3" x14ac:dyDescent="0.2">
      <c r="A38" s="25" t="s">
        <v>34</v>
      </c>
      <c r="B38" s="14">
        <f>[1]ESF!$S$19</f>
        <v>17039.040000000037</v>
      </c>
      <c r="C38" s="14">
        <v>0</v>
      </c>
    </row>
    <row r="39" spans="1:3" ht="15.75" customHeight="1" x14ac:dyDescent="0.2">
      <c r="A39" s="11" t="s">
        <v>35</v>
      </c>
      <c r="B39" s="19">
        <f>+[1]ESF!$S$20+[1]ESF!$U$31+[1]ESF!$U$32+[1]ESF!$U$33-[1]ESF!$V$31-[1]ESF!$V$32-[1]ESF!$V$33</f>
        <v>-35000000</v>
      </c>
      <c r="C39" s="14">
        <v>0</v>
      </c>
    </row>
    <row r="40" spans="1:3" ht="11.25" customHeight="1" x14ac:dyDescent="0.2">
      <c r="A40" s="20"/>
      <c r="B40" s="30"/>
      <c r="C40" s="21"/>
    </row>
    <row r="41" spans="1:3" ht="15" customHeight="1" x14ac:dyDescent="0.2">
      <c r="A41" s="6" t="s">
        <v>14</v>
      </c>
      <c r="B41" s="7">
        <f>SUM(B42:B44)</f>
        <v>0</v>
      </c>
      <c r="C41" s="7">
        <v>0</v>
      </c>
    </row>
    <row r="42" spans="1:3" ht="15" customHeight="1" x14ac:dyDescent="0.2">
      <c r="A42" s="8" t="s">
        <v>33</v>
      </c>
      <c r="B42" s="22">
        <f>[1]ESF!$T$18</f>
        <v>0</v>
      </c>
      <c r="C42" s="22">
        <v>0</v>
      </c>
    </row>
    <row r="43" spans="1:3" x14ac:dyDescent="0.2">
      <c r="A43" s="11" t="s">
        <v>34</v>
      </c>
      <c r="B43" s="23">
        <f>[1]ESF!$T$19</f>
        <v>0</v>
      </c>
      <c r="C43" s="14">
        <v>0</v>
      </c>
    </row>
    <row r="44" spans="1:3" ht="15.75" customHeight="1" x14ac:dyDescent="0.2">
      <c r="A44" s="26" t="s">
        <v>36</v>
      </c>
      <c r="B44" s="27">
        <f>+[1]ESF!$T$16-[1]ESF!$S$16</f>
        <v>0</v>
      </c>
      <c r="C44" s="27">
        <v>0</v>
      </c>
    </row>
    <row r="45" spans="1:3" ht="15.75" customHeight="1" x14ac:dyDescent="0.2">
      <c r="A45" s="4" t="s">
        <v>37</v>
      </c>
      <c r="B45" s="7">
        <f>+B36-B41</f>
        <v>-34982960.960000001</v>
      </c>
      <c r="C45" s="7">
        <v>0</v>
      </c>
    </row>
    <row r="46" spans="1:3" ht="11.25" customHeight="1" x14ac:dyDescent="0.2">
      <c r="A46" s="28"/>
      <c r="B46" s="5"/>
      <c r="C46" s="5"/>
    </row>
    <row r="47" spans="1:3" ht="15" customHeight="1" x14ac:dyDescent="0.2">
      <c r="A47" s="4" t="s">
        <v>38</v>
      </c>
      <c r="B47" s="5"/>
      <c r="C47" s="5"/>
    </row>
    <row r="48" spans="1:3" ht="15" customHeight="1" x14ac:dyDescent="0.2">
      <c r="A48" s="6" t="s">
        <v>3</v>
      </c>
      <c r="B48" s="7">
        <f>+B49+B52</f>
        <v>31499816.950000048</v>
      </c>
      <c r="C48" s="7">
        <v>-10470324.34</v>
      </c>
    </row>
    <row r="49" spans="1:3" x14ac:dyDescent="0.2">
      <c r="A49" s="8" t="s">
        <v>39</v>
      </c>
      <c r="B49" s="22">
        <f>SUM(B50:B51)</f>
        <v>0</v>
      </c>
      <c r="C49" s="22">
        <v>0</v>
      </c>
    </row>
    <row r="50" spans="1:3" x14ac:dyDescent="0.2">
      <c r="A50" s="11" t="s">
        <v>40</v>
      </c>
      <c r="B50" s="14">
        <f>+[1]ESF!$U$17-[1]ESF!$V$17</f>
        <v>0</v>
      </c>
      <c r="C50" s="23">
        <v>0</v>
      </c>
    </row>
    <row r="51" spans="1:3" x14ac:dyDescent="0.2">
      <c r="A51" s="11" t="s">
        <v>41</v>
      </c>
      <c r="B51" s="15">
        <v>0</v>
      </c>
      <c r="C51" s="24">
        <v>0</v>
      </c>
    </row>
    <row r="52" spans="1:3" ht="15" customHeight="1" x14ac:dyDescent="0.2">
      <c r="A52" s="11" t="s">
        <v>42</v>
      </c>
      <c r="B52" s="12">
        <f>(+[1]ESF!$S$6+[1]ESF!$S$7+[1]ESF!$S$8+[1]ESF!$S$9+[1]ESF!$S$10+[1]ESF!$S$11+[1]ESF!$S$17+[1]ESF!$S$21+[1]ESF!$S$22+[1]ESF!$S$23+[1]ESF!$S$24+[1]ESF!$U$5+[1]ESF!$U$6+[1]ESF!$U$8+[1]ESF!$U$9+[1]ESF!$U$10+[1]ESF!$U$11+[1]ESF!$U$12+[1]ESF!$U$17+[1]ESF!$U$18+[1]ESF!$U$20+[1]ESF!$U$21+[1]ESF!$U$22+[1]ESF!$U$36+[1]ESF!$U$37+[1]ESF!$U$38+[1]ESF!$U$39+[1]ESF!$U$40+[1]ESF!$U$43+[1]ESF!$U$44)-($B$33)</f>
        <v>31499816.950000048</v>
      </c>
      <c r="C52" s="23">
        <v>-10470324.34</v>
      </c>
    </row>
    <row r="53" spans="1:3" ht="11.25" customHeight="1" x14ac:dyDescent="0.2">
      <c r="A53" s="20"/>
      <c r="B53" s="21"/>
      <c r="C53" s="21"/>
    </row>
    <row r="54" spans="1:3" ht="15.75" customHeight="1" x14ac:dyDescent="0.2">
      <c r="A54" s="6" t="s">
        <v>14</v>
      </c>
      <c r="B54" s="7">
        <f>+B55+B58</f>
        <v>12121848.700000007</v>
      </c>
      <c r="C54" s="7">
        <v>0</v>
      </c>
    </row>
    <row r="55" spans="1:3" x14ac:dyDescent="0.2">
      <c r="A55" s="8" t="s">
        <v>43</v>
      </c>
      <c r="B55" s="22">
        <f>SUM(B56:B57)</f>
        <v>0</v>
      </c>
      <c r="C55" s="22">
        <v>0</v>
      </c>
    </row>
    <row r="56" spans="1:3" x14ac:dyDescent="0.2">
      <c r="A56" s="11" t="s">
        <v>40</v>
      </c>
      <c r="B56" s="14">
        <f>+[1]ESF!$V$7-[1]ESF!$U$7</f>
        <v>0</v>
      </c>
      <c r="C56" s="23">
        <v>0</v>
      </c>
    </row>
    <row r="57" spans="1:3" x14ac:dyDescent="0.2">
      <c r="A57" s="11" t="s">
        <v>41</v>
      </c>
      <c r="B57" s="15">
        <v>0</v>
      </c>
      <c r="C57" s="24">
        <v>0</v>
      </c>
    </row>
    <row r="58" spans="1:3" ht="15" customHeight="1" x14ac:dyDescent="0.2">
      <c r="A58" s="26" t="s">
        <v>44</v>
      </c>
      <c r="B58" s="31">
        <f>(+[1]ESF!$T$6+[1]ESF!$T$7+[1]ESF!$T$8+[1]ESF!$T$9+[1]ESF!$T$10+[1]ESF!$T$11+[1]ESF!$T$17+[1]ESF!$T$21+[1]ESF!$T$22+[1]ESF!$T$23+[1]ESF!$T$24+[1]ESF!$V$5+[1]ESF!$V$6+[1]ESF!$V$8+[1]ESF!$V$9+[1]ESF!$V$10+[1]ESF!$V$11+[1]ESF!$V$12+[1]ESF!$V$17+[1]ESF!$V$18+[1]ESF!$V$20+[1]ESF!$V$21+[1]ESF!$V$22+[1]ESF!$V$36+[1]ESF!$V$37+[1]ESF!$V$38+[1]ESF!$V$39+[1]ESF!$V$40+[1]ESF!$V$43+[1]ESF!$V$44)</f>
        <v>12121848.700000007</v>
      </c>
      <c r="C58" s="27">
        <v>0</v>
      </c>
    </row>
    <row r="59" spans="1:3" ht="16.5" customHeight="1" x14ac:dyDescent="0.2">
      <c r="A59" s="4" t="s">
        <v>45</v>
      </c>
      <c r="B59" s="7">
        <f>+B48-B54</f>
        <v>19377968.250000041</v>
      </c>
      <c r="C59" s="7">
        <v>-10470324.34</v>
      </c>
    </row>
    <row r="60" spans="1:3" ht="11.25" customHeight="1" x14ac:dyDescent="0.2">
      <c r="A60" s="28"/>
      <c r="B60" s="5"/>
      <c r="C60" s="5"/>
    </row>
    <row r="61" spans="1:3" ht="15.75" customHeight="1" x14ac:dyDescent="0.2">
      <c r="A61" s="4" t="s">
        <v>46</v>
      </c>
      <c r="B61" s="7">
        <f>+B33+B45+B59</f>
        <v>-16583146.019999962</v>
      </c>
      <c r="C61" s="7">
        <v>0</v>
      </c>
    </row>
    <row r="62" spans="1:3" ht="11.25" customHeight="1" x14ac:dyDescent="0.2">
      <c r="A62" s="28"/>
      <c r="B62" s="5"/>
      <c r="C62" s="5"/>
    </row>
    <row r="63" spans="1:3" ht="18" customHeight="1" x14ac:dyDescent="0.2">
      <c r="A63" s="4" t="s">
        <v>47</v>
      </c>
      <c r="B63" s="7">
        <f>[1]ESF!$C$5</f>
        <v>122486766.69000001</v>
      </c>
      <c r="C63" s="7">
        <v>122486766.69000001</v>
      </c>
    </row>
    <row r="64" spans="1:3" ht="11.25" customHeight="1" x14ac:dyDescent="0.2">
      <c r="A64" s="28"/>
      <c r="B64" s="5"/>
      <c r="C64" s="5"/>
    </row>
    <row r="65" spans="1:3" ht="15.75" customHeight="1" x14ac:dyDescent="0.2">
      <c r="A65" s="4" t="s">
        <v>48</v>
      </c>
      <c r="B65" s="7">
        <f>+B61+B63</f>
        <v>105903620.67000005</v>
      </c>
      <c r="C65" s="7">
        <v>122486766.69000001</v>
      </c>
    </row>
    <row r="66" spans="1:3" ht="11.25" customHeight="1" x14ac:dyDescent="0.2">
      <c r="A66" s="32"/>
      <c r="B66" s="33"/>
      <c r="C66" s="34"/>
    </row>
    <row r="68" spans="1:3" ht="15.75" customHeight="1" x14ac:dyDescent="0.2">
      <c r="A68" s="35" t="s">
        <v>49</v>
      </c>
      <c r="B68" s="36"/>
      <c r="C68" s="36"/>
    </row>
    <row r="77" spans="1:3" x14ac:dyDescent="0.2">
      <c r="A77" s="37" t="s">
        <v>50</v>
      </c>
      <c r="B77" s="38" t="s">
        <v>51</v>
      </c>
    </row>
    <row r="78" spans="1:3" x14ac:dyDescent="0.2">
      <c r="A78" s="37" t="s">
        <v>52</v>
      </c>
      <c r="B78" s="39" t="s">
        <v>53</v>
      </c>
    </row>
  </sheetData>
  <mergeCells count="1">
    <mergeCell ref="A1:C1"/>
  </mergeCells>
  <printOptions horizontalCentered="1"/>
  <pageMargins left="0.59055118110236227" right="0.39370078740157483" top="0.59055118110236227" bottom="0.98425196850393704" header="0.31496062992125984" footer="0.31496062992125984"/>
  <pageSetup scale="64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2026-07-17T18:04:56Z</dcterms:created>
  <dcterms:modified xsi:type="dcterms:W3CDTF">2026-07-17T21:23:49Z</dcterms:modified>
</cp:coreProperties>
</file>