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tados Financieros 2024\SIRET\FOGI\"/>
    </mc:Choice>
  </mc:AlternateContent>
  <bookViews>
    <workbookView xWindow="0" yWindow="0" windowWidth="10245" windowHeight="6990"/>
  </bookViews>
  <sheets>
    <sheet name="CSF" sheetId="1" r:id="rId1"/>
  </sheets>
  <externalReferences>
    <externalReference r:id="rId2"/>
  </externalReferences>
  <definedNames>
    <definedName name="_xlnm.Print_Area" localSheetId="0">CSF!$A$1:$C$70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B59" i="1"/>
  <c r="C58" i="1"/>
  <c r="B58" i="1"/>
  <c r="C57" i="1"/>
  <c r="B57" i="1"/>
  <c r="C55" i="1"/>
  <c r="G55" i="1" s="1"/>
  <c r="B55" i="1"/>
  <c r="F55" i="1" s="1"/>
  <c r="C54" i="1"/>
  <c r="G54" i="1" s="1"/>
  <c r="B54" i="1"/>
  <c r="F54" i="1" s="1"/>
  <c r="C53" i="1"/>
  <c r="G53" i="1" s="1"/>
  <c r="B53" i="1"/>
  <c r="F53" i="1" s="1"/>
  <c r="C52" i="1"/>
  <c r="B52" i="1"/>
  <c r="G51" i="1"/>
  <c r="F51" i="1"/>
  <c r="C51" i="1"/>
  <c r="B51" i="1"/>
  <c r="C50" i="1"/>
  <c r="B50" i="1"/>
  <c r="C48" i="1"/>
  <c r="B48" i="1"/>
  <c r="C47" i="1"/>
  <c r="B47" i="1"/>
  <c r="C46" i="1"/>
  <c r="B46" i="1"/>
  <c r="C45" i="1"/>
  <c r="C43" i="1" s="1"/>
  <c r="B45" i="1"/>
  <c r="B43" i="1" s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C25" i="1" s="1"/>
  <c r="C24" i="1" s="1"/>
  <c r="B26" i="1"/>
  <c r="B25" i="1" s="1"/>
  <c r="B24" i="1" s="1"/>
  <c r="C22" i="1"/>
  <c r="B22" i="1"/>
  <c r="J22" i="1" s="1"/>
  <c r="J21" i="1"/>
  <c r="C21" i="1"/>
  <c r="B21" i="1"/>
  <c r="C20" i="1"/>
  <c r="J20" i="1" s="1"/>
  <c r="B20" i="1"/>
  <c r="C19" i="1"/>
  <c r="B19" i="1"/>
  <c r="J19" i="1" s="1"/>
  <c r="C18" i="1"/>
  <c r="B18" i="1"/>
  <c r="J18" i="1" s="1"/>
  <c r="J17" i="1"/>
  <c r="C17" i="1"/>
  <c r="B17" i="1"/>
  <c r="C16" i="1"/>
  <c r="J16" i="1" s="1"/>
  <c r="B16" i="1"/>
  <c r="C15" i="1"/>
  <c r="B15" i="1"/>
  <c r="J15" i="1" s="1"/>
  <c r="C14" i="1"/>
  <c r="B14" i="1"/>
  <c r="J14" i="1" s="1"/>
  <c r="C13" i="1"/>
  <c r="C11" i="1"/>
  <c r="B11" i="1"/>
  <c r="J11" i="1" s="1"/>
  <c r="C10" i="1"/>
  <c r="B10" i="1"/>
  <c r="J10" i="1" s="1"/>
  <c r="J9" i="1"/>
  <c r="C9" i="1"/>
  <c r="B9" i="1"/>
  <c r="C8" i="1"/>
  <c r="J8" i="1" s="1"/>
  <c r="B8" i="1"/>
  <c r="C7" i="1"/>
  <c r="B7" i="1"/>
  <c r="J7" i="1" s="1"/>
  <c r="C6" i="1"/>
  <c r="B6" i="1"/>
  <c r="J6" i="1" s="1"/>
  <c r="C5" i="1"/>
  <c r="G5" i="1" s="1"/>
  <c r="B5" i="1"/>
  <c r="J5" i="1" s="1"/>
  <c r="B4" i="1" l="1"/>
  <c r="F5" i="1"/>
  <c r="C4" i="1"/>
  <c r="C3" i="1" s="1"/>
  <c r="B13" i="1"/>
  <c r="B3" i="1" l="1"/>
</calcChain>
</file>

<file path=xl/comments1.xml><?xml version="1.0" encoding="utf-8"?>
<comments xmlns="http://schemas.openxmlformats.org/spreadsheetml/2006/main">
  <authors>
    <author>ylugof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C.P.:</t>
        </r>
        <r>
          <rPr>
            <sz val="9"/>
            <color indexed="81"/>
            <rFont val="Tahoma"/>
            <family val="2"/>
          </rPr>
          <t xml:space="preserve">
Debe ser Origen o Aplicación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C.P.:</t>
        </r>
        <r>
          <rPr>
            <sz val="9"/>
            <color indexed="81"/>
            <rFont val="Tahoma"/>
            <family val="2"/>
          </rPr>
          <t xml:space="preserve">
Negativo o Disminución en Origen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C.P.:</t>
        </r>
        <r>
          <rPr>
            <sz val="9"/>
            <color indexed="81"/>
            <rFont val="Tahoma"/>
            <family val="2"/>
          </rPr>
          <t xml:space="preserve">
Positivo o Aumento en Aplicación</t>
        </r>
      </text>
    </comment>
  </commentList>
</comments>
</file>

<file path=xl/sharedStrings.xml><?xml version="1.0" encoding="utf-8"?>
<sst xmlns="http://schemas.openxmlformats.org/spreadsheetml/2006/main" count="80" uniqueCount="63">
  <si>
    <t>Fondo Guanajuato de Inversión en Zonas Marginadas
Estado de Cambios en la Situación Financiera
Del 1 de Enero al 31 de Marzo de 2024
(Cifras en Pesos)</t>
  </si>
  <si>
    <t>Concepto</t>
  </si>
  <si>
    <t>Origen</t>
  </si>
  <si>
    <t>Aplicación</t>
  </si>
  <si>
    <t>ACTIVO</t>
  </si>
  <si>
    <t>Activo Circulante</t>
  </si>
  <si>
    <t>Efectivo y Equivalentes</t>
  </si>
  <si>
    <t>13 CSF-EFE 01</t>
  </si>
  <si>
    <t>14 CSF-EAA 01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</si>
  <si>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</si>
  <si>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</si>
  <si>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</si>
  <si>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</si>
  <si>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</si>
  <si>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</si>
  <si>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</si>
  <si>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</si>
  <si>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</si>
  <si>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</si>
  <si>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</si>
  <si>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</si>
  <si>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</si>
  <si>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</si>
  <si>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</si>
  <si>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</si>
  <si>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</si>
  <si>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</si>
  <si>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</si>
  <si>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</si>
  <si>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</si>
  <si>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</si>
  <si>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</si>
  <si>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</si>
  <si>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</si>
  <si>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</si>
  <si>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</si>
  <si>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</si>
  <si>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</si>
  <si>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</si>
  <si>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</si>
  <si>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</si>
  <si>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</si>
  <si>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</si>
  <si>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</si>
  <si>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</si>
  <si>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</si>
  <si>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</si>
  <si>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</si>
  <si>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</si>
  <si>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15 CSF-VHP 02</t>
  </si>
  <si>
    <t>Resultados de Ejercicios Anteriores</t>
  </si>
  <si>
    <t>Revalúos</t>
  </si>
  <si>
    <t>15 CSF-VHP 01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</si>
  <si>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</si>
  <si>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</si>
  <si>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</si>
  <si>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</si>
  <si>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</si>
  <si>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</si>
  <si>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Juan Antonio Guzmán Acosta</t>
  </si>
  <si>
    <t xml:space="preserve"> Fátima Karina López Jiménez</t>
  </si>
  <si>
    <t>Director General</t>
  </si>
  <si>
    <t xml:space="preserve">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</si>
</sst>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[Red]\-#,##0\ "/>
    <numFmt numFmtId="165" formatCode="#,##0.00_ ;[Red]\-#,##0.0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1" applyFill="1" applyAlignment="1" applyProtection="1">
      <alignment vertical="top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3" borderId="0" xfId="1" applyFill="1" applyAlignment="1" applyProtection="1">
      <alignment horizontal="center" vertical="top"/>
      <protection locked="0"/>
    </xf>
    <xf numFmtId="0" fontId="3" fillId="3" borderId="5" xfId="1" applyFont="1" applyFill="1" applyBorder="1" applyAlignment="1">
      <alignment horizontal="left" vertical="top" wrapText="1" indent="1"/>
    </xf>
    <xf numFmtId="164" fontId="3" fillId="3" borderId="4" xfId="2" applyNumberFormat="1" applyFont="1" applyFill="1" applyBorder="1" applyAlignment="1" applyProtection="1">
      <alignment vertical="top" wrapText="1"/>
    </xf>
    <xf numFmtId="0" fontId="3" fillId="3" borderId="0" xfId="1" applyFont="1" applyFill="1" applyAlignment="1" applyProtection="1">
      <alignment vertical="top"/>
      <protection locked="0"/>
    </xf>
    <xf numFmtId="165" fontId="3" fillId="3" borderId="0" xfId="1" applyNumberFormat="1" applyFont="1" applyFill="1" applyAlignment="1">
      <alignment vertical="center"/>
    </xf>
    <xf numFmtId="0" fontId="3" fillId="3" borderId="0" xfId="1" applyFont="1" applyFill="1" applyAlignment="1" applyProtection="1">
      <alignment vertical="center"/>
      <protection locked="0"/>
    </xf>
    <xf numFmtId="0" fontId="3" fillId="3" borderId="4" xfId="1" applyFont="1" applyFill="1" applyBorder="1" applyAlignment="1">
      <alignment horizontal="left" vertical="top" wrapText="1" indent="2"/>
    </xf>
    <xf numFmtId="0" fontId="2" fillId="3" borderId="6" xfId="1" applyFill="1" applyBorder="1" applyAlignment="1">
      <alignment horizontal="left" vertical="top" wrapText="1" indent="3"/>
    </xf>
    <xf numFmtId="164" fontId="2" fillId="3" borderId="5" xfId="2" applyNumberFormat="1" applyFont="1" applyFill="1" applyBorder="1" applyAlignment="1" applyProtection="1">
      <alignment vertical="top" wrapText="1"/>
    </xf>
    <xf numFmtId="165" fontId="4" fillId="4" borderId="0" xfId="1" applyNumberFormat="1" applyFont="1" applyFill="1" applyAlignment="1">
      <alignment vertical="center"/>
    </xf>
    <xf numFmtId="165" fontId="5" fillId="3" borderId="0" xfId="1" applyNumberFormat="1" applyFont="1" applyFill="1" applyAlignment="1">
      <alignment vertical="center"/>
    </xf>
    <xf numFmtId="0" fontId="2" fillId="3" borderId="7" xfId="1" applyFill="1" applyBorder="1" applyAlignment="1">
      <alignment horizontal="left" vertical="top" wrapText="1" indent="3"/>
    </xf>
    <xf numFmtId="164" fontId="2" fillId="3" borderId="8" xfId="2" applyNumberFormat="1" applyFont="1" applyFill="1" applyBorder="1" applyAlignment="1" applyProtection="1">
      <alignment vertical="top" wrapText="1"/>
    </xf>
    <xf numFmtId="164" fontId="2" fillId="3" borderId="7" xfId="2" applyNumberFormat="1" applyFont="1" applyFill="1" applyBorder="1" applyAlignment="1" applyProtection="1">
      <alignment vertical="top" wrapText="1"/>
    </xf>
    <xf numFmtId="0" fontId="2" fillId="3" borderId="8" xfId="1" applyFill="1" applyBorder="1" applyAlignment="1">
      <alignment horizontal="left" vertical="top" wrapText="1" indent="3"/>
    </xf>
    <xf numFmtId="0" fontId="2" fillId="3" borderId="9" xfId="1" applyFill="1" applyBorder="1" applyAlignment="1">
      <alignment horizontal="left" vertical="top" wrapText="1" indent="3"/>
    </xf>
    <xf numFmtId="0" fontId="2" fillId="3" borderId="10" xfId="1" applyFill="1" applyBorder="1" applyAlignment="1">
      <alignment horizontal="left" vertical="top" wrapText="1"/>
    </xf>
    <xf numFmtId="164" fontId="2" fillId="3" borderId="10" xfId="2" applyNumberFormat="1" applyFont="1" applyFill="1" applyBorder="1" applyAlignment="1" applyProtection="1">
      <alignment vertical="top" wrapText="1"/>
      <protection locked="0"/>
    </xf>
    <xf numFmtId="0" fontId="2" fillId="3" borderId="5" xfId="1" applyFill="1" applyBorder="1" applyAlignment="1">
      <alignment horizontal="left" vertical="top" wrapText="1" indent="3"/>
    </xf>
    <xf numFmtId="165" fontId="3" fillId="4" borderId="0" xfId="1" applyNumberFormat="1" applyFont="1" applyFill="1" applyAlignment="1">
      <alignment vertical="center"/>
    </xf>
    <xf numFmtId="0" fontId="2" fillId="3" borderId="10" xfId="1" applyFill="1" applyBorder="1" applyAlignment="1">
      <alignment vertical="top" wrapText="1"/>
    </xf>
    <xf numFmtId="0" fontId="3" fillId="3" borderId="4" xfId="1" applyFont="1" applyFill="1" applyBorder="1" applyAlignment="1">
      <alignment horizontal="left" vertical="top" wrapText="1" indent="1"/>
    </xf>
    <xf numFmtId="164" fontId="2" fillId="3" borderId="4" xfId="2" applyNumberFormat="1" applyFont="1" applyFill="1" applyBorder="1" applyAlignment="1" applyProtection="1">
      <alignment vertical="top" wrapText="1"/>
      <protection locked="0"/>
    </xf>
    <xf numFmtId="164" fontId="2" fillId="3" borderId="6" xfId="2" applyNumberFormat="1" applyFont="1" applyFill="1" applyBorder="1" applyAlignment="1" applyProtection="1">
      <alignment vertical="top" wrapText="1"/>
    </xf>
    <xf numFmtId="164" fontId="2" fillId="3" borderId="9" xfId="2" applyNumberFormat="1" applyFont="1" applyFill="1" applyBorder="1" applyAlignment="1" applyProtection="1">
      <alignment vertical="top" wrapText="1"/>
    </xf>
    <xf numFmtId="4" fontId="2" fillId="3" borderId="0" xfId="1" applyNumberFormat="1" applyFill="1" applyAlignment="1">
      <alignment vertical="top"/>
    </xf>
    <xf numFmtId="165" fontId="5" fillId="4" borderId="0" xfId="1" applyNumberFormat="1" applyFont="1" applyFill="1" applyAlignment="1">
      <alignment vertical="center"/>
    </xf>
    <xf numFmtId="0" fontId="6" fillId="3" borderId="0" xfId="0" applyFont="1" applyFill="1" applyAlignment="1">
      <alignment vertical="top"/>
    </xf>
    <xf numFmtId="0" fontId="2" fillId="3" borderId="0" xfId="1" applyFill="1" applyAlignment="1" applyProtection="1">
      <alignment horizontal="center" vertical="top" wrapText="1"/>
      <protection locked="0"/>
    </xf>
    <xf numFmtId="0" fontId="2" fillId="3" borderId="0" xfId="1" applyFill="1" applyAlignment="1" applyProtection="1">
      <alignment horizontal="left" vertical="top"/>
      <protection locked="0"/>
    </xf>
    <xf numFmtId="4" fontId="2" fillId="3" borderId="0" xfId="1" applyNumberFormat="1" applyFill="1" applyAlignment="1" applyProtection="1">
      <alignment vertical="top"/>
      <protection locked="0"/>
    </xf>
    <xf numFmtId="0" fontId="2" fillId="3" borderId="0" xfId="1" applyFill="1" applyAlignment="1" applyProtection="1">
      <alignment vertical="top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%202024/FOGI/03/03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AF VerticalHorizontal"/>
      <sheetName val="EA Comparativo"/>
      <sheetName val="ESF Comparativo"/>
    </sheetNames>
    <sheetDataSet>
      <sheetData sheetId="0"/>
      <sheetData sheetId="1">
        <row r="5">
          <cell r="S5">
            <v>410532.11000000685</v>
          </cell>
          <cell r="T5">
            <v>0</v>
          </cell>
          <cell r="U5">
            <v>2707786.84</v>
          </cell>
          <cell r="V5">
            <v>0</v>
          </cell>
        </row>
        <row r="6">
          <cell r="S6">
            <v>4513582.0200000014</v>
          </cell>
          <cell r="T6">
            <v>0</v>
          </cell>
          <cell r="U6">
            <v>0</v>
          </cell>
          <cell r="V6">
            <v>107491.25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S10">
            <v>0</v>
          </cell>
          <cell r="T10">
            <v>0</v>
          </cell>
          <cell r="U10">
            <v>0</v>
          </cell>
          <cell r="V10">
            <v>1715451.0100000002</v>
          </cell>
        </row>
        <row r="11"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U12">
            <v>0</v>
          </cell>
          <cell r="V12">
            <v>0</v>
          </cell>
        </row>
        <row r="16">
          <cell r="S16">
            <v>0</v>
          </cell>
          <cell r="T16">
            <v>0</v>
          </cell>
        </row>
        <row r="17">
          <cell r="S17">
            <v>18299083.319999993</v>
          </cell>
          <cell r="T17">
            <v>0</v>
          </cell>
          <cell r="U17">
            <v>0</v>
          </cell>
          <cell r="V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S19">
            <v>1380.4000000003725</v>
          </cell>
          <cell r="T19">
            <v>0</v>
          </cell>
          <cell r="U19">
            <v>0</v>
          </cell>
          <cell r="V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S21">
            <v>179458.75999999978</v>
          </cell>
          <cell r="T21">
            <v>0</v>
          </cell>
          <cell r="U21">
            <v>0</v>
          </cell>
          <cell r="V21">
            <v>25824865.600000009</v>
          </cell>
        </row>
        <row r="22"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S23">
            <v>2152012.6599999964</v>
          </cell>
          <cell r="T23">
            <v>0</v>
          </cell>
        </row>
        <row r="24">
          <cell r="S24">
            <v>0</v>
          </cell>
          <cell r="T24">
            <v>0</v>
          </cell>
        </row>
        <row r="31">
          <cell r="U31">
            <v>0</v>
          </cell>
          <cell r="V31">
            <v>0</v>
          </cell>
        </row>
        <row r="32">
          <cell r="U32">
            <v>0</v>
          </cell>
          <cell r="V32">
            <v>0</v>
          </cell>
        </row>
        <row r="33">
          <cell r="U33">
            <v>0</v>
          </cell>
          <cell r="V33">
            <v>0</v>
          </cell>
        </row>
        <row r="36">
          <cell r="U36">
            <v>0</v>
          </cell>
          <cell r="V36">
            <v>1772361.1899999697</v>
          </cell>
        </row>
        <row r="37">
          <cell r="U37">
            <v>1156332.9399999976</v>
          </cell>
          <cell r="V37">
            <v>0</v>
          </cell>
        </row>
        <row r="38">
          <cell r="U38">
            <v>0</v>
          </cell>
          <cell r="V38">
            <v>0</v>
          </cell>
        </row>
        <row r="39">
          <cell r="U39">
            <v>0</v>
          </cell>
          <cell r="V39">
            <v>0</v>
          </cell>
        </row>
        <row r="40">
          <cell r="U40">
            <v>0</v>
          </cell>
          <cell r="V40">
            <v>0</v>
          </cell>
        </row>
        <row r="43">
          <cell r="U43">
            <v>0</v>
          </cell>
          <cell r="V43">
            <v>0</v>
          </cell>
        </row>
        <row r="44">
          <cell r="U44">
            <v>0</v>
          </cell>
          <cell r="V44">
            <v>0</v>
          </cell>
        </row>
      </sheetData>
      <sheetData sheetId="2">
        <row r="28">
          <cell r="D28">
            <v>-637704.93999999948</v>
          </cell>
        </row>
        <row r="29">
          <cell r="D29">
            <v>-1134656.2499999702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</sheetData>
      <sheetData sheetId="3"/>
      <sheetData sheetId="4">
        <row r="61">
          <cell r="B61">
            <v>-410532.10999999195</v>
          </cell>
        </row>
      </sheetData>
      <sheetData sheetId="5">
        <row r="5">
          <cell r="F5">
            <v>-410532.11000003666</v>
          </cell>
        </row>
        <row r="6">
          <cell r="F6">
            <v>-4513582.0200000014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3">
          <cell r="F13">
            <v>0</v>
          </cell>
        </row>
        <row r="14">
          <cell r="F14">
            <v>-18299083.319999993</v>
          </cell>
        </row>
        <row r="15">
          <cell r="F15">
            <v>0</v>
          </cell>
        </row>
        <row r="16">
          <cell r="F16">
            <v>-1380.4000000003725</v>
          </cell>
        </row>
        <row r="17">
          <cell r="F17">
            <v>0</v>
          </cell>
        </row>
        <row r="18">
          <cell r="F18">
            <v>-179458.75999999978</v>
          </cell>
        </row>
        <row r="19">
          <cell r="F19">
            <v>0</v>
          </cell>
        </row>
        <row r="20">
          <cell r="F20">
            <v>-2152012.6599999592</v>
          </cell>
        </row>
        <row r="21">
          <cell r="F2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K70"/>
  <sheetViews>
    <sheetView tabSelected="1" topLeftCell="B29" zoomScaleNormal="100" workbookViewId="0">
      <selection activeCell="E52" sqref="E52"/>
    </sheetView>
  </sheetViews>
  <sheetFormatPr baseColWidth="10" defaultRowHeight="12.75" x14ac:dyDescent="0.2"/>
  <cols>
    <col min="1" max="1" width="95.1640625" style="38" customWidth="1"/>
    <col min="2" max="2" width="27.83203125" style="38" customWidth="1"/>
    <col min="3" max="3" width="25.83203125" style="37" customWidth="1"/>
    <col min="4" max="4" width="9.1640625" style="4" customWidth="1"/>
    <col min="5" max="5" width="12" style="4"/>
    <col min="6" max="6" width="14.5" style="4" customWidth="1"/>
    <col min="7" max="7" width="14.83203125" style="4" customWidth="1"/>
    <col min="8" max="9" width="12" style="4"/>
    <col min="10" max="10" width="16.83203125" style="4" bestFit="1" customWidth="1"/>
    <col min="11" max="11" width="20.83203125" style="4" bestFit="1" customWidth="1"/>
    <col min="12" max="16384" width="12" style="4"/>
  </cols>
  <sheetData>
    <row r="1" spans="1:11" ht="60.75" customHeight="1" x14ac:dyDescent="0.2">
      <c r="A1" s="1" t="s">
        <v>0</v>
      </c>
      <c r="B1" s="2"/>
      <c r="C1" s="3"/>
    </row>
    <row r="2" spans="1:11" s="7" customFormat="1" ht="18.75" customHeight="1" x14ac:dyDescent="0.2">
      <c r="A2" s="5" t="s">
        <v>1</v>
      </c>
      <c r="B2" s="6" t="s">
        <v>2</v>
      </c>
      <c r="C2" s="6" t="s">
        <v>3</v>
      </c>
    </row>
    <row r="3" spans="1:11" s="10" customFormat="1" ht="14.25" customHeight="1" x14ac:dyDescent="0.2">
      <c r="A3" s="8" t="s">
        <v>4</v>
      </c>
      <c r="B3" s="9">
        <f>+B4+B13</f>
        <v>25556049.269999996</v>
      </c>
      <c r="C3" s="9">
        <f>+C4+C13</f>
        <v>0</v>
      </c>
      <c r="F3" s="11"/>
      <c r="G3" s="11"/>
      <c r="H3" s="12"/>
    </row>
    <row r="4" spans="1:11" ht="14.25" customHeight="1" x14ac:dyDescent="0.2">
      <c r="A4" s="13" t="s">
        <v>5</v>
      </c>
      <c r="B4" s="9">
        <f>SUM(B5:B11)</f>
        <v>4924114.1300000083</v>
      </c>
      <c r="C4" s="9">
        <f>SUM(C5:C11)</f>
        <v>0</v>
      </c>
    </row>
    <row r="5" spans="1:11" ht="15" customHeight="1" x14ac:dyDescent="0.2">
      <c r="A5" s="14" t="s">
        <v>6</v>
      </c>
      <c r="B5" s="15">
        <f>[1]ESF!$S$5</f>
        <v>410532.11000000685</v>
      </c>
      <c r="C5" s="15">
        <f>[1]ESF!$T$5</f>
        <v>0</v>
      </c>
      <c r="F5" s="16">
        <f>+$B$5+[1]EFE!$B$61</f>
        <v>1.4901161193847656E-8</v>
      </c>
      <c r="G5" s="17">
        <f>+$C$5-[1]EFE!$B$61</f>
        <v>410532.10999999195</v>
      </c>
      <c r="H5" s="12" t="s">
        <v>7</v>
      </c>
      <c r="J5" s="11">
        <f>+$B$5+$C$5+[1]EAA!$F$5</f>
        <v>-2.9802322387695313E-8</v>
      </c>
      <c r="K5" s="12" t="s">
        <v>8</v>
      </c>
    </row>
    <row r="6" spans="1:11" ht="15" customHeight="1" x14ac:dyDescent="0.2">
      <c r="A6" s="18" t="s">
        <v>9</v>
      </c>
      <c r="B6" s="19">
        <f>[1]ESF!$S$6</f>
        <v>4513582.0200000014</v>
      </c>
      <c r="C6" s="20">
        <f>[1]ESF!$T$6</f>
        <v>0</v>
      </c>
      <c r="J6" s="11">
        <f>+$B$6+$C$6+[1]EAA!$F$6</f>
        <v>0</v>
      </c>
      <c r="K6" s="12" t="s">
        <v>8</v>
      </c>
    </row>
    <row r="7" spans="1:11" x14ac:dyDescent="0.2">
      <c r="A7" s="21" t="s">
        <v>10</v>
      </c>
      <c r="B7" s="19">
        <f>[1]ESF!$S$7</f>
        <v>0</v>
      </c>
      <c r="C7" s="20">
        <f>[1]ESF!$T$7</f>
        <v>0</v>
      </c>
      <c r="J7" s="11">
        <f>+$B$7+$C$7+[1]EAA!$F$7</f>
        <v>0</v>
      </c>
      <c r="K7" s="12" t="s">
        <v>8</v>
      </c>
    </row>
    <row r="8" spans="1:11" x14ac:dyDescent="0.2">
      <c r="A8" s="21" t="s">
        <v>11</v>
      </c>
      <c r="B8" s="19">
        <f>[1]ESF!$S$8</f>
        <v>0</v>
      </c>
      <c r="C8" s="20">
        <f>[1]ESF!$T$8</f>
        <v>0</v>
      </c>
      <c r="J8" s="11">
        <f>+$B$8+$C$8+[1]EAA!$F$8</f>
        <v>0</v>
      </c>
      <c r="K8" s="12" t="s">
        <v>8</v>
      </c>
    </row>
    <row r="9" spans="1:11" x14ac:dyDescent="0.2">
      <c r="A9" s="22" t="s">
        <v>12</v>
      </c>
      <c r="B9" s="19">
        <f>[1]ESF!$S$9</f>
        <v>0</v>
      </c>
      <c r="C9" s="20">
        <f>[1]ESF!$T$9</f>
        <v>0</v>
      </c>
      <c r="J9" s="11">
        <f>+$B$9+$C$9+[1]EAA!$F$9</f>
        <v>0</v>
      </c>
      <c r="K9" s="12" t="s">
        <v>8</v>
      </c>
    </row>
    <row r="10" spans="1:11" ht="15" customHeight="1" x14ac:dyDescent="0.2">
      <c r="A10" s="18" t="s">
        <v>13</v>
      </c>
      <c r="B10" s="19">
        <f>[1]ESF!$S$10</f>
        <v>0</v>
      </c>
      <c r="C10" s="20">
        <f>[1]ESF!$T$10</f>
        <v>0</v>
      </c>
      <c r="J10" s="11">
        <f>+$B$10+$C$10+[1]EAA!$F$10</f>
        <v>0</v>
      </c>
      <c r="K10" s="12" t="s">
        <v>8</v>
      </c>
    </row>
    <row r="11" spans="1:11" x14ac:dyDescent="0.2">
      <c r="A11" s="18" t="s">
        <v>14</v>
      </c>
      <c r="B11" s="19">
        <f>[1]ESF!$S$11</f>
        <v>0</v>
      </c>
      <c r="C11" s="20">
        <f>[1]ESF!$T$11</f>
        <v>0</v>
      </c>
      <c r="J11" s="11">
        <f>+$B$11+$C$11+[1]EAA!$F$11</f>
        <v>0</v>
      </c>
      <c r="K11" s="12" t="s">
        <v>8</v>
      </c>
    </row>
    <row r="12" spans="1:11" ht="11.25" customHeight="1" x14ac:dyDescent="0.2">
      <c r="A12" s="23"/>
      <c r="B12" s="24"/>
      <c r="C12" s="24"/>
    </row>
    <row r="13" spans="1:11" ht="14.25" customHeight="1" x14ac:dyDescent="0.2">
      <c r="A13" s="13" t="s">
        <v>15</v>
      </c>
      <c r="B13" s="9">
        <f>SUM(B14:B22)</f>
        <v>20631935.139999986</v>
      </c>
      <c r="C13" s="9">
        <f>SUM(C14:C22)</f>
        <v>0</v>
      </c>
    </row>
    <row r="14" spans="1:11" ht="15" customHeight="1" x14ac:dyDescent="0.2">
      <c r="A14" s="25" t="s">
        <v>16</v>
      </c>
      <c r="B14" s="15">
        <f>[1]ESF!$S$16</f>
        <v>0</v>
      </c>
      <c r="C14" s="15">
        <f>[1]ESF!$T$16</f>
        <v>0</v>
      </c>
      <c r="J14" s="11">
        <f>+$B$14+$C$14+[1]EAA!$F$13</f>
        <v>0</v>
      </c>
      <c r="K14" s="12" t="s">
        <v>8</v>
      </c>
    </row>
    <row r="15" spans="1:11" ht="15.75" customHeight="1" x14ac:dyDescent="0.2">
      <c r="A15" s="18" t="s">
        <v>17</v>
      </c>
      <c r="B15" s="20">
        <f>[1]ESF!$S$17</f>
        <v>18299083.319999993</v>
      </c>
      <c r="C15" s="20">
        <f>[1]ESF!$T$17</f>
        <v>0</v>
      </c>
      <c r="J15" s="26">
        <f>+$B$15+$C$15+[1]EAA!$F$14</f>
        <v>0</v>
      </c>
      <c r="K15" s="12" t="s">
        <v>8</v>
      </c>
    </row>
    <row r="16" spans="1:11" ht="16.5" customHeight="1" x14ac:dyDescent="0.2">
      <c r="A16" s="18" t="s">
        <v>18</v>
      </c>
      <c r="B16" s="20">
        <f>[1]ESF!$S$18</f>
        <v>0</v>
      </c>
      <c r="C16" s="20">
        <f>[1]ESF!$T$18</f>
        <v>0</v>
      </c>
      <c r="J16" s="11">
        <f>+$B$16+$C$16+[1]EAA!$F$15</f>
        <v>0</v>
      </c>
      <c r="K16" s="12" t="s">
        <v>8</v>
      </c>
    </row>
    <row r="17" spans="1:11" ht="13.5" customHeight="1" x14ac:dyDescent="0.2">
      <c r="A17" s="18" t="s">
        <v>19</v>
      </c>
      <c r="B17" s="20">
        <f>[1]ESF!$S$19</f>
        <v>1380.4000000003725</v>
      </c>
      <c r="C17" s="20">
        <f>[1]ESF!$T$19</f>
        <v>0</v>
      </c>
      <c r="J17" s="11">
        <f>+$B$17+$C$17+[1]EAA!$F$16</f>
        <v>0</v>
      </c>
      <c r="K17" s="12" t="s">
        <v>8</v>
      </c>
    </row>
    <row r="18" spans="1:11" ht="15" customHeight="1" x14ac:dyDescent="0.2">
      <c r="A18" s="18" t="s">
        <v>20</v>
      </c>
      <c r="B18" s="20">
        <f>[1]ESF!$S$20</f>
        <v>0</v>
      </c>
      <c r="C18" s="20">
        <f>[1]ESF!$T$20</f>
        <v>0</v>
      </c>
      <c r="J18" s="11">
        <f>+$B$18+$C$18+[1]EAA!$F$17</f>
        <v>0</v>
      </c>
      <c r="K18" s="12" t="s">
        <v>8</v>
      </c>
    </row>
    <row r="19" spans="1:11" ht="15" customHeight="1" x14ac:dyDescent="0.2">
      <c r="A19" s="21" t="s">
        <v>21</v>
      </c>
      <c r="B19" s="20">
        <f>[1]ESF!$S$21</f>
        <v>179458.75999999978</v>
      </c>
      <c r="C19" s="20">
        <f>[1]ESF!$T$21</f>
        <v>0</v>
      </c>
      <c r="J19" s="11">
        <f>+$B$19+$C$19+[1]EAA!$F$18</f>
        <v>0</v>
      </c>
      <c r="K19" s="12" t="s">
        <v>8</v>
      </c>
    </row>
    <row r="20" spans="1:11" ht="14.25" customHeight="1" x14ac:dyDescent="0.2">
      <c r="A20" s="21" t="s">
        <v>22</v>
      </c>
      <c r="B20" s="20">
        <f>[1]ESF!$S$22</f>
        <v>0</v>
      </c>
      <c r="C20" s="20">
        <f>[1]ESF!$T$22</f>
        <v>0</v>
      </c>
      <c r="J20" s="11">
        <f>+$B$20+$C$20+[1]EAA!$F$19</f>
        <v>0</v>
      </c>
      <c r="K20" s="12" t="s">
        <v>8</v>
      </c>
    </row>
    <row r="21" spans="1:11" ht="15" customHeight="1" x14ac:dyDescent="0.2">
      <c r="A21" s="21" t="s">
        <v>23</v>
      </c>
      <c r="B21" s="20">
        <f>[1]ESF!$S$23</f>
        <v>2152012.6599999964</v>
      </c>
      <c r="C21" s="20">
        <f>[1]ESF!$T$23</f>
        <v>0</v>
      </c>
      <c r="J21" s="11">
        <f>+$B$21+$C$21+[1]EAA!$F$20</f>
        <v>3.7252902984619141E-8</v>
      </c>
      <c r="K21" s="12" t="s">
        <v>8</v>
      </c>
    </row>
    <row r="22" spans="1:11" ht="15" customHeight="1" x14ac:dyDescent="0.2">
      <c r="A22" s="22" t="s">
        <v>24</v>
      </c>
      <c r="B22" s="20">
        <f>[1]ESF!$S$24</f>
        <v>0</v>
      </c>
      <c r="C22" s="20">
        <f>[1]ESF!$T$24</f>
        <v>0</v>
      </c>
      <c r="J22" s="11">
        <f>+$B$22+$C$22+[1]EAA!$F$21</f>
        <v>0</v>
      </c>
      <c r="K22" s="12" t="s">
        <v>8</v>
      </c>
    </row>
    <row r="23" spans="1:11" s="10" customFormat="1" ht="11.25" customHeight="1" x14ac:dyDescent="0.2">
      <c r="A23" s="27"/>
      <c r="B23" s="24"/>
      <c r="C23" s="24"/>
    </row>
    <row r="24" spans="1:11" s="10" customFormat="1" ht="14.25" customHeight="1" x14ac:dyDescent="0.2">
      <c r="A24" s="28" t="s">
        <v>25</v>
      </c>
      <c r="B24" s="9">
        <f>+B25+B35</f>
        <v>2707786.84</v>
      </c>
      <c r="C24" s="9">
        <f>+C25+C35</f>
        <v>27647807.860000011</v>
      </c>
    </row>
    <row r="25" spans="1:11" ht="14.25" customHeight="1" x14ac:dyDescent="0.2">
      <c r="A25" s="13" t="s">
        <v>26</v>
      </c>
      <c r="B25" s="9">
        <f>SUM(B26:B33)</f>
        <v>2707786.84</v>
      </c>
      <c r="C25" s="9">
        <f>SUM(C26:C33)</f>
        <v>1822942.2600000002</v>
      </c>
    </row>
    <row r="26" spans="1:11" ht="16.5" customHeight="1" x14ac:dyDescent="0.2">
      <c r="A26" s="25" t="s">
        <v>27</v>
      </c>
      <c r="B26" s="15">
        <f>[1]ESF!$U$5</f>
        <v>2707786.84</v>
      </c>
      <c r="C26" s="15">
        <f>[1]ESF!$V$5</f>
        <v>0</v>
      </c>
    </row>
    <row r="27" spans="1:11" ht="15" customHeight="1" x14ac:dyDescent="0.2">
      <c r="A27" s="18" t="s">
        <v>28</v>
      </c>
      <c r="B27" s="20">
        <f>[1]ESF!$U$6</f>
        <v>0</v>
      </c>
      <c r="C27" s="20">
        <f>[1]ESF!$V$6</f>
        <v>107491.25</v>
      </c>
    </row>
    <row r="28" spans="1:11" ht="15" customHeight="1" x14ac:dyDescent="0.2">
      <c r="A28" s="21" t="s">
        <v>29</v>
      </c>
      <c r="B28" s="20">
        <f>[1]ESF!$U$7</f>
        <v>0</v>
      </c>
      <c r="C28" s="20">
        <f>[1]ESF!$V$7</f>
        <v>0</v>
      </c>
    </row>
    <row r="29" spans="1:11" ht="15" customHeight="1" x14ac:dyDescent="0.2">
      <c r="A29" s="22" t="s">
        <v>30</v>
      </c>
      <c r="B29" s="20">
        <f>[1]ESF!$U$8</f>
        <v>0</v>
      </c>
      <c r="C29" s="20">
        <f>[1]ESF!$V$8</f>
        <v>0</v>
      </c>
    </row>
    <row r="30" spans="1:11" ht="15" customHeight="1" x14ac:dyDescent="0.2">
      <c r="A30" s="18" t="s">
        <v>31</v>
      </c>
      <c r="B30" s="20">
        <f>[1]ESF!$U$9</f>
        <v>0</v>
      </c>
      <c r="C30" s="20">
        <f>[1]ESF!$V$9</f>
        <v>0</v>
      </c>
    </row>
    <row r="31" spans="1:11" ht="15.75" customHeight="1" x14ac:dyDescent="0.2">
      <c r="A31" s="18" t="s">
        <v>32</v>
      </c>
      <c r="B31" s="20">
        <f>[1]ESF!$U$10</f>
        <v>0</v>
      </c>
      <c r="C31" s="20">
        <f>[1]ESF!$V$10</f>
        <v>1715451.0100000002</v>
      </c>
    </row>
    <row r="32" spans="1:11" ht="14.25" customHeight="1" x14ac:dyDescent="0.2">
      <c r="A32" s="18" t="s">
        <v>33</v>
      </c>
      <c r="B32" s="20">
        <f>[1]ESF!$U$11</f>
        <v>0</v>
      </c>
      <c r="C32" s="20">
        <f>[1]ESF!$V$11</f>
        <v>0</v>
      </c>
    </row>
    <row r="33" spans="1:3" ht="14.25" customHeight="1" x14ac:dyDescent="0.2">
      <c r="A33" s="21" t="s">
        <v>34</v>
      </c>
      <c r="B33" s="20">
        <f>[1]ESF!$U$12</f>
        <v>0</v>
      </c>
      <c r="C33" s="20">
        <f>[1]ESF!$V$12</f>
        <v>0</v>
      </c>
    </row>
    <row r="34" spans="1:3" ht="11.25" customHeight="1" x14ac:dyDescent="0.2">
      <c r="A34" s="23"/>
      <c r="B34" s="24"/>
      <c r="C34" s="24"/>
    </row>
    <row r="35" spans="1:3" ht="14.25" customHeight="1" x14ac:dyDescent="0.2">
      <c r="A35" s="13" t="s">
        <v>35</v>
      </c>
      <c r="B35" s="9">
        <f>SUM(B36:B41)</f>
        <v>0</v>
      </c>
      <c r="C35" s="9">
        <f>SUM(C36:C41)</f>
        <v>25824865.600000009</v>
      </c>
    </row>
    <row r="36" spans="1:3" ht="15" customHeight="1" x14ac:dyDescent="0.2">
      <c r="A36" s="25" t="s">
        <v>36</v>
      </c>
      <c r="B36" s="15">
        <f>[1]ESF!$U$17</f>
        <v>0</v>
      </c>
      <c r="C36" s="15">
        <f>[1]ESF!$V$17</f>
        <v>0</v>
      </c>
    </row>
    <row r="37" spans="1:3" ht="14.25" customHeight="1" x14ac:dyDescent="0.2">
      <c r="A37" s="21" t="s">
        <v>37</v>
      </c>
      <c r="B37" s="20">
        <f>[1]ESF!$U$18</f>
        <v>0</v>
      </c>
      <c r="C37" s="20">
        <f>[1]ESF!$V$18</f>
        <v>0</v>
      </c>
    </row>
    <row r="38" spans="1:3" ht="15" customHeight="1" x14ac:dyDescent="0.2">
      <c r="A38" s="21" t="s">
        <v>38</v>
      </c>
      <c r="B38" s="20">
        <f>[1]ESF!$U$19</f>
        <v>0</v>
      </c>
      <c r="C38" s="20">
        <f>[1]ESF!$V$19</f>
        <v>0</v>
      </c>
    </row>
    <row r="39" spans="1:3" ht="15" customHeight="1" x14ac:dyDescent="0.2">
      <c r="A39" s="22" t="s">
        <v>39</v>
      </c>
      <c r="B39" s="20">
        <f>[1]ESF!$U$20</f>
        <v>0</v>
      </c>
      <c r="C39" s="20">
        <f>[1]ESF!$V$20</f>
        <v>0</v>
      </c>
    </row>
    <row r="40" spans="1:3" ht="15" customHeight="1" x14ac:dyDescent="0.2">
      <c r="A40" s="18" t="s">
        <v>40</v>
      </c>
      <c r="B40" s="20">
        <f>[1]ESF!$U$21</f>
        <v>0</v>
      </c>
      <c r="C40" s="20">
        <f>[1]ESF!$V$21</f>
        <v>25824865.600000009</v>
      </c>
    </row>
    <row r="41" spans="1:3" ht="15" customHeight="1" x14ac:dyDescent="0.2">
      <c r="A41" s="21" t="s">
        <v>41</v>
      </c>
      <c r="B41" s="20">
        <f>[1]ESF!$U$22</f>
        <v>0</v>
      </c>
      <c r="C41" s="20">
        <f>[1]ESF!$V$22</f>
        <v>0</v>
      </c>
    </row>
    <row r="42" spans="1:3" ht="11.25" customHeight="1" x14ac:dyDescent="0.2">
      <c r="A42" s="23"/>
      <c r="B42" s="24"/>
      <c r="C42" s="24"/>
    </row>
    <row r="43" spans="1:3" s="10" customFormat="1" ht="15.75" customHeight="1" x14ac:dyDescent="0.2">
      <c r="A43" s="28" t="s">
        <v>42</v>
      </c>
      <c r="B43" s="9">
        <f>+B45+B50+B57</f>
        <v>1156332.9399999976</v>
      </c>
      <c r="C43" s="9">
        <f>+C45+C50+C57</f>
        <v>1772361.1899999697</v>
      </c>
    </row>
    <row r="44" spans="1:3" s="10" customFormat="1" ht="11.25" customHeight="1" x14ac:dyDescent="0.2">
      <c r="A44" s="28"/>
      <c r="B44" s="29"/>
      <c r="C44" s="29"/>
    </row>
    <row r="45" spans="1:3" ht="14.25" customHeight="1" x14ac:dyDescent="0.2">
      <c r="A45" s="13" t="s">
        <v>43</v>
      </c>
      <c r="B45" s="9">
        <f>SUM(B46:B48)</f>
        <v>0</v>
      </c>
      <c r="C45" s="9">
        <f>SUM(C46:C48)</f>
        <v>0</v>
      </c>
    </row>
    <row r="46" spans="1:3" ht="15.75" customHeight="1" x14ac:dyDescent="0.2">
      <c r="A46" s="25" t="s">
        <v>44</v>
      </c>
      <c r="B46" s="30">
        <f>[1]ESF!$U$31</f>
        <v>0</v>
      </c>
      <c r="C46" s="15">
        <f>[1]ESF!$V$31</f>
        <v>0</v>
      </c>
    </row>
    <row r="47" spans="1:3" ht="15" customHeight="1" x14ac:dyDescent="0.2">
      <c r="A47" s="18" t="s">
        <v>45</v>
      </c>
      <c r="B47" s="31">
        <f>[1]ESF!$U$32</f>
        <v>0</v>
      </c>
      <c r="C47" s="19">
        <f>[1]ESF!$V$32</f>
        <v>0</v>
      </c>
    </row>
    <row r="48" spans="1:3" ht="15" customHeight="1" x14ac:dyDescent="0.2">
      <c r="A48" s="18" t="s">
        <v>46</v>
      </c>
      <c r="B48" s="20">
        <f>[1]ESF!$U$33</f>
        <v>0</v>
      </c>
      <c r="C48" s="19">
        <f>[1]ESF!$V$33</f>
        <v>0</v>
      </c>
    </row>
    <row r="49" spans="1:8" ht="11.25" customHeight="1" x14ac:dyDescent="0.2">
      <c r="A49" s="23"/>
      <c r="B49" s="24"/>
      <c r="C49" s="24"/>
    </row>
    <row r="50" spans="1:8" ht="15.75" customHeight="1" x14ac:dyDescent="0.2">
      <c r="A50" s="13" t="s">
        <v>47</v>
      </c>
      <c r="B50" s="9">
        <f>SUM(B51:B55)</f>
        <v>1156332.9399999976</v>
      </c>
      <c r="C50" s="9">
        <f>SUM(C51:C55)</f>
        <v>1772361.1899999697</v>
      </c>
      <c r="F50" s="32"/>
      <c r="G50" s="32"/>
    </row>
    <row r="51" spans="1:8" ht="15" customHeight="1" x14ac:dyDescent="0.2">
      <c r="A51" s="14" t="s">
        <v>48</v>
      </c>
      <c r="B51" s="15">
        <f>[1]ESF!$U$36</f>
        <v>0</v>
      </c>
      <c r="C51" s="15">
        <f>[1]ESF!$V$36</f>
        <v>1772361.1899999697</v>
      </c>
      <c r="F51" s="11">
        <f>+$B$51-([1]VHP!$D$28+[1]VHP!$D$29)</f>
        <v>1772361.1899999697</v>
      </c>
      <c r="G51" s="33">
        <f>+$B$51+([1]VHP!$D$28+[1]VHP!$D$29)</f>
        <v>-1772361.1899999697</v>
      </c>
      <c r="H51" s="12" t="s">
        <v>49</v>
      </c>
    </row>
    <row r="52" spans="1:8" ht="15.75" customHeight="1" x14ac:dyDescent="0.2">
      <c r="A52" s="22" t="s">
        <v>50</v>
      </c>
      <c r="B52" s="20">
        <f>[1]ESF!$U$37</f>
        <v>1156332.9399999976</v>
      </c>
      <c r="C52" s="19">
        <f>[1]ESF!$V$37</f>
        <v>0</v>
      </c>
    </row>
    <row r="53" spans="1:8" ht="15" customHeight="1" x14ac:dyDescent="0.2">
      <c r="A53" s="21" t="s">
        <v>51</v>
      </c>
      <c r="B53" s="20">
        <f>[1]ESF!$U$38</f>
        <v>0</v>
      </c>
      <c r="C53" s="19">
        <f>[1]ESF!$V$38</f>
        <v>0</v>
      </c>
      <c r="F53" s="11">
        <f>+$B$53-[1]VHP!$D$30</f>
        <v>0</v>
      </c>
      <c r="G53" s="11">
        <f>+$C$53-[1]VHP!$D$30</f>
        <v>0</v>
      </c>
      <c r="H53" s="12" t="s">
        <v>52</v>
      </c>
    </row>
    <row r="54" spans="1:8" ht="15" customHeight="1" x14ac:dyDescent="0.2">
      <c r="A54" s="21" t="s">
        <v>53</v>
      </c>
      <c r="B54" s="20">
        <f>[1]ESF!$U$39</f>
        <v>0</v>
      </c>
      <c r="C54" s="19">
        <f>[1]ESF!$V$39</f>
        <v>0</v>
      </c>
      <c r="F54" s="11">
        <f>+$B$54-[1]VHP!$D$31</f>
        <v>0</v>
      </c>
      <c r="G54" s="11">
        <f>+$C$54-[1]VHP!$D$31</f>
        <v>0</v>
      </c>
      <c r="H54" s="12" t="s">
        <v>52</v>
      </c>
    </row>
    <row r="55" spans="1:8" ht="16.5" customHeight="1" x14ac:dyDescent="0.2">
      <c r="A55" s="21" t="s">
        <v>54</v>
      </c>
      <c r="B55" s="20">
        <f>[1]ESF!$U$40</f>
        <v>0</v>
      </c>
      <c r="C55" s="19">
        <f>[1]ESF!$V$40</f>
        <v>0</v>
      </c>
      <c r="F55" s="11">
        <f>+$B$55-[1]VHP!$D$32</f>
        <v>0</v>
      </c>
      <c r="G55" s="11">
        <f>+$C$55-[1]VHP!$D$32</f>
        <v>0</v>
      </c>
      <c r="H55" s="12" t="s">
        <v>52</v>
      </c>
    </row>
    <row r="56" spans="1:8" ht="11.25" customHeight="1" x14ac:dyDescent="0.2">
      <c r="A56" s="23"/>
      <c r="B56" s="24"/>
      <c r="C56" s="24"/>
    </row>
    <row r="57" spans="1:8" ht="16.5" customHeight="1" x14ac:dyDescent="0.2">
      <c r="A57" s="13" t="s">
        <v>55</v>
      </c>
      <c r="B57" s="9">
        <f>SUM(B58:B59)</f>
        <v>0</v>
      </c>
      <c r="C57" s="9">
        <f>SUM(C58:C59)</f>
        <v>0</v>
      </c>
    </row>
    <row r="58" spans="1:8" ht="17.25" customHeight="1" x14ac:dyDescent="0.2">
      <c r="A58" s="25" t="s">
        <v>56</v>
      </c>
      <c r="B58" s="15">
        <f>[1]ESF!$U$43</f>
        <v>0</v>
      </c>
      <c r="C58" s="15">
        <f>[1]ESF!$V$43</f>
        <v>0</v>
      </c>
    </row>
    <row r="59" spans="1:8" ht="16.5" customHeight="1" x14ac:dyDescent="0.2">
      <c r="A59" s="18" t="s">
        <v>57</v>
      </c>
      <c r="B59" s="19">
        <f>[1]ESF!$U$44</f>
        <v>0</v>
      </c>
      <c r="C59" s="20">
        <f>[1]ESF!$V$44</f>
        <v>0</v>
      </c>
    </row>
    <row r="60" spans="1:8" ht="11.25" customHeight="1" x14ac:dyDescent="0.2">
      <c r="A60" s="27"/>
      <c r="B60" s="24"/>
      <c r="C60" s="24"/>
    </row>
    <row r="62" spans="1:8" ht="16.5" customHeight="1" x14ac:dyDescent="0.2">
      <c r="A62" s="4" t="s">
        <v>58</v>
      </c>
      <c r="B62" s="34"/>
      <c r="C62" s="34"/>
    </row>
    <row r="69" spans="1:2" x14ac:dyDescent="0.2">
      <c r="A69" s="35" t="s">
        <v>59</v>
      </c>
      <c r="B69" s="36" t="s">
        <v>60</v>
      </c>
    </row>
    <row r="70" spans="1:2" x14ac:dyDescent="0.2">
      <c r="A70" s="35" t="s">
        <v>61</v>
      </c>
      <c r="B70" s="36" t="s">
        <v>62</v>
      </c>
    </row>
  </sheetData>
  <mergeCells count="1">
    <mergeCell ref="A1:C1"/>
  </mergeCells>
  <printOptions horizontalCentered="1"/>
  <pageMargins left="0.59055118110236227" right="0.39370078740157483" top="0.59055118110236227" bottom="0.59055118110236227" header="0.31496062992125984" footer="0.31496062992125984"/>
  <pageSetup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Fondos Gto</dc:creator>
  <cp:lastModifiedBy>Fondos Gto</cp:lastModifiedBy>
  <dcterms:created xsi:type="dcterms:W3CDTF">2024-04-19T03:06:15Z</dcterms:created>
  <dcterms:modified xsi:type="dcterms:W3CDTF">2024-04-19T03:07:05Z</dcterms:modified>
</cp:coreProperties>
</file>