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F0FE6F74-1A51-4292-8736-12E2187ED90A}" xr6:coauthVersionLast="47" xr6:coauthVersionMax="47" xr10:uidLastSave="{00000000-0000-0000-0000-000000000000}"/>
  <bookViews>
    <workbookView xWindow="-120" yWindow="-120" windowWidth="29040" windowHeight="15840" xr2:uid="{4EFCE4AB-749A-40A7-9889-7F40C3561B85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58" i="1"/>
  <c r="B56" i="1"/>
  <c r="B55" i="1" s="1"/>
  <c r="B50" i="1"/>
  <c r="B49" i="1" s="1"/>
  <c r="B44" i="1"/>
  <c r="B43" i="1"/>
  <c r="B42" i="1"/>
  <c r="B39" i="1"/>
  <c r="B38" i="1"/>
  <c r="B36" i="1" s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6" i="1" s="1"/>
  <c r="B19" i="1"/>
  <c r="B18" i="1"/>
  <c r="B17" i="1"/>
  <c r="B14" i="1"/>
  <c r="B13" i="1"/>
  <c r="B12" i="1"/>
  <c r="B11" i="1"/>
  <c r="B4" i="1" s="1"/>
  <c r="B33" i="1" s="1"/>
  <c r="B10" i="1"/>
  <c r="B9" i="1"/>
  <c r="B8" i="1"/>
  <c r="B7" i="1"/>
  <c r="B6" i="1"/>
  <c r="B5" i="1"/>
  <c r="B41" i="1" l="1"/>
  <c r="B54" i="1"/>
  <c r="B45" i="1"/>
  <c r="B52" i="1"/>
  <c r="B48" i="1" s="1"/>
  <c r="B59" i="1" s="1"/>
  <c r="B61" i="1" s="1"/>
  <c r="B65" i="1" l="1"/>
</calcChain>
</file>

<file path=xl/sharedStrings.xml><?xml version="1.0" encoding="utf-8"?>
<sst xmlns="http://schemas.openxmlformats.org/spreadsheetml/2006/main" count="62" uniqueCount="54">
  <si>
    <t>Fondo Guanajuato de Inversión en Zonas Marginadas
Estado de Flujos de Efectivo
Del 1 de Enero al 30 de Junio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</si>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</sst>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3" borderId="7" xfId="1" applyNumberFormat="1" applyFill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3" fontId="1" fillId="3" borderId="12" xfId="1" applyNumberFormat="1" applyFill="1" applyBorder="1" applyAlignment="1" applyProtection="1">
      <alignment horizontal="center" vertical="top" wrapText="1"/>
      <protection locked="0"/>
    </xf>
    <xf numFmtId="3" fontId="1" fillId="3" borderId="12" xfId="1" applyNumberFormat="1" applyFill="1" applyBorder="1" applyAlignment="1">
      <alignment vertical="top" wrapText="1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2D6792A7-1CE5-4253-BD75-336B16D13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8478406.6300000027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3963170.7500000005</v>
          </cell>
        </row>
        <row r="29">
          <cell r="B29">
            <v>224281.12</v>
          </cell>
        </row>
        <row r="30">
          <cell r="B30">
            <v>1703417.5199999998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6524066.080000001</v>
          </cell>
        </row>
        <row r="61">
          <cell r="B61">
            <v>0</v>
          </cell>
        </row>
      </sheetData>
      <sheetData sheetId="1">
        <row r="5">
          <cell r="C5">
            <v>96809300.210000008</v>
          </cell>
          <cell r="U5">
            <v>347042.71000000276</v>
          </cell>
          <cell r="V5">
            <v>0</v>
          </cell>
        </row>
        <row r="6">
          <cell r="S6">
            <v>0</v>
          </cell>
          <cell r="T6">
            <v>119982.1100000001</v>
          </cell>
          <cell r="U6">
            <v>0</v>
          </cell>
          <cell r="V6">
            <v>615692.60000000056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1742461.54</v>
          </cell>
          <cell r="V10">
            <v>0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38809757.129999995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2931859.2799999993</v>
          </cell>
          <cell r="T19">
            <v>0</v>
          </cell>
        </row>
        <row r="20">
          <cell r="S20">
            <v>0</v>
          </cell>
          <cell r="U20">
            <v>0</v>
          </cell>
          <cell r="V20">
            <v>0</v>
          </cell>
        </row>
        <row r="21">
          <cell r="S21">
            <v>0</v>
          </cell>
          <cell r="T21">
            <v>2556757.1900000013</v>
          </cell>
          <cell r="U21">
            <v>0</v>
          </cell>
          <cell r="V21">
            <v>544504.56999999285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S23">
            <v>5622879.1399999708</v>
          </cell>
          <cell r="T23">
            <v>0</v>
          </cell>
        </row>
        <row r="24">
          <cell r="S24">
            <v>0</v>
          </cell>
          <cell r="T24">
            <v>0</v>
          </cell>
        </row>
        <row r="31">
          <cell r="U31">
            <v>0</v>
          </cell>
          <cell r="V31">
            <v>26400000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10205617.16</v>
          </cell>
          <cell r="V36">
            <v>0</v>
          </cell>
        </row>
        <row r="37">
          <cell r="U37">
            <v>0</v>
          </cell>
          <cell r="V37">
            <v>14142146.090000004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4EF3-6CDE-4A86-9A8E-6AE3036C2BE2}">
  <sheetPr>
    <tabColor rgb="FF0000FF"/>
    <pageSetUpPr fitToPage="1"/>
  </sheetPr>
  <dimension ref="A1:C78"/>
  <sheetViews>
    <sheetView tabSelected="1" topLeftCell="A40" zoomScaleNormal="100" workbookViewId="0">
      <selection activeCell="A43" sqref="A43"/>
    </sheetView>
  </sheetViews>
  <sheetFormatPr baseColWidth="10" defaultRowHeight="12.75" x14ac:dyDescent="0.2"/>
  <cols>
    <col min="1" max="1" width="96.83203125" style="4" customWidth="1"/>
    <col min="2" max="3" width="25.83203125" style="4" customWidth="1"/>
    <col min="4" max="16384" width="12" style="4"/>
  </cols>
  <sheetData>
    <row r="1" spans="1:3" ht="61.5" customHeight="1" x14ac:dyDescent="0.2">
      <c r="A1" s="1" t="s">
        <v>0</v>
      </c>
      <c r="B1" s="2"/>
      <c r="C1" s="3"/>
    </row>
    <row r="2" spans="1:3" ht="18" customHeight="1" x14ac:dyDescent="0.2">
      <c r="A2" s="5" t="s">
        <v>1</v>
      </c>
      <c r="B2" s="6">
        <v>2025</v>
      </c>
      <c r="C2" s="6">
        <v>2024</v>
      </c>
    </row>
    <row r="3" spans="1:3" ht="16.5" customHeight="1" x14ac:dyDescent="0.2">
      <c r="A3" s="7" t="s">
        <v>2</v>
      </c>
      <c r="B3" s="8"/>
      <c r="C3" s="8"/>
    </row>
    <row r="4" spans="1:3" ht="15.75" customHeight="1" x14ac:dyDescent="0.2">
      <c r="A4" s="9" t="s">
        <v>3</v>
      </c>
      <c r="B4" s="10">
        <f>SUM(B5:B14)</f>
        <v>8478406.6300000027</v>
      </c>
      <c r="C4" s="10">
        <v>24816701.909999989</v>
      </c>
    </row>
    <row r="5" spans="1:3" ht="14.25" customHeight="1" x14ac:dyDescent="0.2">
      <c r="A5" s="11" t="s">
        <v>4</v>
      </c>
      <c r="B5" s="12">
        <f>[1]ACT!$B$5</f>
        <v>0</v>
      </c>
      <c r="C5" s="13">
        <v>0</v>
      </c>
    </row>
    <row r="6" spans="1:3" ht="15.75" customHeight="1" x14ac:dyDescent="0.2">
      <c r="A6" s="14" t="s">
        <v>5</v>
      </c>
      <c r="B6" s="15">
        <f>[1]ACT!$B$6</f>
        <v>0</v>
      </c>
      <c r="C6" s="16">
        <v>0</v>
      </c>
    </row>
    <row r="7" spans="1:3" ht="15" customHeight="1" x14ac:dyDescent="0.2">
      <c r="A7" s="14" t="s">
        <v>6</v>
      </c>
      <c r="B7" s="17">
        <f>[1]ACT!$B$7</f>
        <v>0</v>
      </c>
      <c r="C7" s="18">
        <v>0</v>
      </c>
    </row>
    <row r="8" spans="1:3" x14ac:dyDescent="0.2">
      <c r="A8" s="14" t="s">
        <v>7</v>
      </c>
      <c r="B8" s="15">
        <f>[1]ACT!$B$8</f>
        <v>0</v>
      </c>
      <c r="C8" s="18">
        <v>0</v>
      </c>
    </row>
    <row r="9" spans="1:3" x14ac:dyDescent="0.2">
      <c r="A9" s="14" t="s">
        <v>8</v>
      </c>
      <c r="B9" s="17">
        <f>[1]ACT!$B$9</f>
        <v>0</v>
      </c>
      <c r="C9" s="18">
        <v>0</v>
      </c>
    </row>
    <row r="10" spans="1:3" ht="14.25" customHeight="1" x14ac:dyDescent="0.2">
      <c r="A10" s="14" t="s">
        <v>9</v>
      </c>
      <c r="B10" s="17">
        <f>[1]ACT!$B$10</f>
        <v>0</v>
      </c>
      <c r="C10" s="18">
        <v>0</v>
      </c>
    </row>
    <row r="11" spans="1:3" ht="15.75" customHeight="1" x14ac:dyDescent="0.2">
      <c r="A11" s="14" t="s">
        <v>10</v>
      </c>
      <c r="B11" s="17">
        <f>[1]ACT!$B$11</f>
        <v>8478406.6300000027</v>
      </c>
      <c r="C11" s="15">
        <v>24816701.909999989</v>
      </c>
    </row>
    <row r="12" spans="1:3" ht="27.75" customHeight="1" x14ac:dyDescent="0.2">
      <c r="A12" s="14" t="s">
        <v>11</v>
      </c>
      <c r="B12" s="19">
        <f>[1]ACT!$B$14</f>
        <v>0</v>
      </c>
      <c r="C12" s="20">
        <v>0</v>
      </c>
    </row>
    <row r="13" spans="1:3" ht="15" customHeight="1" x14ac:dyDescent="0.2">
      <c r="A13" s="21" t="s">
        <v>12</v>
      </c>
      <c r="B13" s="22">
        <f>[1]ACT!$B$15</f>
        <v>0</v>
      </c>
      <c r="C13" s="16">
        <v>0</v>
      </c>
    </row>
    <row r="14" spans="1:3" ht="15" customHeight="1" x14ac:dyDescent="0.2">
      <c r="A14" s="21" t="s">
        <v>13</v>
      </c>
      <c r="B14" s="15">
        <f>[1]ACT!$B$17</f>
        <v>0</v>
      </c>
      <c r="C14" s="18">
        <v>0</v>
      </c>
    </row>
    <row r="15" spans="1:3" ht="11.25" customHeight="1" x14ac:dyDescent="0.2">
      <c r="A15" s="23"/>
      <c r="B15" s="24"/>
      <c r="C15" s="24"/>
    </row>
    <row r="16" spans="1:3" ht="15.75" customHeight="1" x14ac:dyDescent="0.2">
      <c r="A16" s="9" t="s">
        <v>14</v>
      </c>
      <c r="B16" s="10">
        <f>SUM(B17:B32)</f>
        <v>12414935.470000003</v>
      </c>
      <c r="C16" s="10">
        <v>38958848</v>
      </c>
    </row>
    <row r="17" spans="1:3" ht="13.5" customHeight="1" x14ac:dyDescent="0.2">
      <c r="A17" s="11" t="s">
        <v>15</v>
      </c>
      <c r="B17" s="25">
        <f>[1]ACT!$B$28</f>
        <v>3963170.7500000005</v>
      </c>
      <c r="C17" s="25">
        <v>21821273.669999998</v>
      </c>
    </row>
    <row r="18" spans="1:3" ht="15" customHeight="1" x14ac:dyDescent="0.2">
      <c r="A18" s="14" t="s">
        <v>16</v>
      </c>
      <c r="B18" s="26">
        <f>[1]ACT!$B$29</f>
        <v>224281.12</v>
      </c>
      <c r="C18" s="17">
        <v>994694.47</v>
      </c>
    </row>
    <row r="19" spans="1:3" ht="13.5" customHeight="1" x14ac:dyDescent="0.2">
      <c r="A19" s="14" t="s">
        <v>17</v>
      </c>
      <c r="B19" s="26">
        <f>[1]ACT!$B$30</f>
        <v>1703417.5199999998</v>
      </c>
      <c r="C19" s="15">
        <v>5426698.3899999997</v>
      </c>
    </row>
    <row r="20" spans="1:3" ht="15" customHeight="1" x14ac:dyDescent="0.2">
      <c r="A20" s="14" t="s">
        <v>18</v>
      </c>
      <c r="B20" s="17">
        <f>[1]ACT!$B$33</f>
        <v>0</v>
      </c>
      <c r="C20" s="27">
        <v>0</v>
      </c>
    </row>
    <row r="21" spans="1:3" x14ac:dyDescent="0.2">
      <c r="A21" s="14" t="s">
        <v>19</v>
      </c>
      <c r="B21" s="17">
        <f>[1]ACT!$B$34</f>
        <v>0</v>
      </c>
      <c r="C21" s="27">
        <v>0</v>
      </c>
    </row>
    <row r="22" spans="1:3" ht="15" customHeight="1" x14ac:dyDescent="0.2">
      <c r="A22" s="14" t="s">
        <v>20</v>
      </c>
      <c r="B22" s="17">
        <f>[1]ACT!$B$35</f>
        <v>0</v>
      </c>
      <c r="C22" s="27">
        <v>0</v>
      </c>
    </row>
    <row r="23" spans="1:3" ht="15" customHeight="1" x14ac:dyDescent="0.2">
      <c r="A23" s="14" t="s">
        <v>21</v>
      </c>
      <c r="B23" s="17">
        <f>[1]ACT!$B$36</f>
        <v>0</v>
      </c>
      <c r="C23" s="18">
        <v>0</v>
      </c>
    </row>
    <row r="24" spans="1:3" ht="15.75" customHeight="1" x14ac:dyDescent="0.2">
      <c r="A24" s="21" t="s">
        <v>22</v>
      </c>
      <c r="B24" s="17">
        <f>[1]ACT!$B$37</f>
        <v>0</v>
      </c>
      <c r="C24" s="16">
        <v>0</v>
      </c>
    </row>
    <row r="25" spans="1:3" ht="16.5" customHeight="1" x14ac:dyDescent="0.2">
      <c r="A25" s="28" t="s">
        <v>23</v>
      </c>
      <c r="B25" s="17">
        <f>[1]ACT!$B$38</f>
        <v>0</v>
      </c>
      <c r="C25" s="27">
        <v>0</v>
      </c>
    </row>
    <row r="26" spans="1:3" ht="15.75" customHeight="1" x14ac:dyDescent="0.2">
      <c r="A26" s="14" t="s">
        <v>24</v>
      </c>
      <c r="B26" s="17">
        <f>[1]ACT!$B$39</f>
        <v>0</v>
      </c>
      <c r="C26" s="27">
        <v>0</v>
      </c>
    </row>
    <row r="27" spans="1:3" x14ac:dyDescent="0.2">
      <c r="A27" s="14" t="s">
        <v>25</v>
      </c>
      <c r="B27" s="17">
        <f>[1]ACT!$B$40</f>
        <v>0</v>
      </c>
      <c r="C27" s="27">
        <v>0</v>
      </c>
    </row>
    <row r="28" spans="1:3" x14ac:dyDescent="0.2">
      <c r="A28" s="21" t="s">
        <v>26</v>
      </c>
      <c r="B28" s="17">
        <f>[1]ACT!$B$41</f>
        <v>0</v>
      </c>
      <c r="C28" s="18">
        <v>0</v>
      </c>
    </row>
    <row r="29" spans="1:3" ht="15" customHeight="1" x14ac:dyDescent="0.2">
      <c r="A29" s="28" t="s">
        <v>27</v>
      </c>
      <c r="B29" s="26">
        <f>[1]ACT!$B$44</f>
        <v>0</v>
      </c>
      <c r="C29" s="16">
        <v>0</v>
      </c>
    </row>
    <row r="30" spans="1:3" ht="15" customHeight="1" x14ac:dyDescent="0.2">
      <c r="A30" s="21" t="s">
        <v>28</v>
      </c>
      <c r="B30" s="26">
        <f>[1]ACT!$B$45</f>
        <v>0</v>
      </c>
      <c r="C30" s="18">
        <v>0</v>
      </c>
    </row>
    <row r="31" spans="1:3" x14ac:dyDescent="0.2">
      <c r="A31" s="28" t="s">
        <v>29</v>
      </c>
      <c r="B31" s="26">
        <f>[1]ACT!$B$46</f>
        <v>0</v>
      </c>
      <c r="C31" s="18">
        <v>0</v>
      </c>
    </row>
    <row r="32" spans="1:3" ht="15.75" customHeight="1" x14ac:dyDescent="0.2">
      <c r="A32" s="29" t="s">
        <v>30</v>
      </c>
      <c r="B32" s="30">
        <f>+[1]ACT!$B$48+[1]ACT!$B$55+[1]ACT!$B$61</f>
        <v>6524066.080000001</v>
      </c>
      <c r="C32" s="30">
        <v>10716181.469999999</v>
      </c>
    </row>
    <row r="33" spans="1:3" ht="16.5" customHeight="1" x14ac:dyDescent="0.2">
      <c r="A33" s="7" t="s">
        <v>31</v>
      </c>
      <c r="B33" s="10">
        <f>+B4-B16</f>
        <v>-3936528.84</v>
      </c>
      <c r="C33" s="10">
        <v>-14142146.090000011</v>
      </c>
    </row>
    <row r="34" spans="1:3" ht="11.25" customHeight="1" x14ac:dyDescent="0.2">
      <c r="A34" s="31"/>
      <c r="B34" s="8"/>
      <c r="C34" s="8"/>
    </row>
    <row r="35" spans="1:3" ht="15.75" customHeight="1" x14ac:dyDescent="0.2">
      <c r="A35" s="7" t="s">
        <v>32</v>
      </c>
      <c r="B35" s="8"/>
      <c r="C35" s="8"/>
    </row>
    <row r="36" spans="1:3" ht="15.75" customHeight="1" x14ac:dyDescent="0.2">
      <c r="A36" s="9" t="s">
        <v>3</v>
      </c>
      <c r="B36" s="10">
        <f>SUM(B37:B39)</f>
        <v>-23468140.719999999</v>
      </c>
      <c r="C36" s="10">
        <v>0</v>
      </c>
    </row>
    <row r="37" spans="1:3" ht="14.25" customHeight="1" x14ac:dyDescent="0.2">
      <c r="A37" s="32" t="s">
        <v>33</v>
      </c>
      <c r="B37" s="25">
        <f>[1]ESF!$S$18</f>
        <v>0</v>
      </c>
      <c r="C37" s="25">
        <v>0</v>
      </c>
    </row>
    <row r="38" spans="1:3" x14ac:dyDescent="0.2">
      <c r="A38" s="28" t="s">
        <v>34</v>
      </c>
      <c r="B38" s="17">
        <f>[1]ESF!$S$19</f>
        <v>2931859.2799999993</v>
      </c>
      <c r="C38" s="17">
        <v>0</v>
      </c>
    </row>
    <row r="39" spans="1:3" ht="15.75" customHeight="1" x14ac:dyDescent="0.2">
      <c r="A39" s="14" t="s">
        <v>35</v>
      </c>
      <c r="B39" s="22">
        <f>+[1]ESF!$S$20+[1]ESF!$U$31+[1]ESF!$U$32+[1]ESF!$U$33-[1]ESF!$V$31-[1]ESF!$V$32-[1]ESF!$V$33</f>
        <v>-26400000</v>
      </c>
      <c r="C39" s="17">
        <v>0</v>
      </c>
    </row>
    <row r="40" spans="1:3" ht="11.25" customHeight="1" x14ac:dyDescent="0.2">
      <c r="A40" s="23"/>
      <c r="B40" s="33"/>
      <c r="C40" s="24"/>
    </row>
    <row r="41" spans="1:3" ht="15" customHeight="1" x14ac:dyDescent="0.2">
      <c r="A41" s="9" t="s">
        <v>14</v>
      </c>
      <c r="B41" s="10">
        <f>SUM(B42:B44)</f>
        <v>0</v>
      </c>
      <c r="C41" s="10">
        <v>0</v>
      </c>
    </row>
    <row r="42" spans="1:3" ht="15" customHeight="1" x14ac:dyDescent="0.2">
      <c r="A42" s="11" t="s">
        <v>33</v>
      </c>
      <c r="B42" s="25">
        <f>[1]ESF!$T$18</f>
        <v>0</v>
      </c>
      <c r="C42" s="25">
        <v>0</v>
      </c>
    </row>
    <row r="43" spans="1:3" x14ac:dyDescent="0.2">
      <c r="A43" s="14" t="s">
        <v>34</v>
      </c>
      <c r="B43" s="26">
        <f>[1]ESF!$T$19</f>
        <v>0</v>
      </c>
      <c r="C43" s="17">
        <v>0</v>
      </c>
    </row>
    <row r="44" spans="1:3" ht="15.75" customHeight="1" x14ac:dyDescent="0.2">
      <c r="A44" s="29" t="s">
        <v>36</v>
      </c>
      <c r="B44" s="30">
        <f>+[1]ESF!$T$16-[1]ESF!$S$16</f>
        <v>0</v>
      </c>
      <c r="C44" s="30">
        <v>0</v>
      </c>
    </row>
    <row r="45" spans="1:3" ht="15.75" customHeight="1" x14ac:dyDescent="0.2">
      <c r="A45" s="7" t="s">
        <v>37</v>
      </c>
      <c r="B45" s="10">
        <f>+B36-B41</f>
        <v>-23468140.719999999</v>
      </c>
      <c r="C45" s="10">
        <v>0</v>
      </c>
    </row>
    <row r="46" spans="1:3" ht="11.25" customHeight="1" x14ac:dyDescent="0.2">
      <c r="A46" s="31"/>
      <c r="B46" s="8"/>
      <c r="C46" s="8"/>
    </row>
    <row r="47" spans="1:3" ht="15" customHeight="1" x14ac:dyDescent="0.2">
      <c r="A47" s="7" t="s">
        <v>38</v>
      </c>
      <c r="B47" s="8"/>
      <c r="C47" s="8"/>
    </row>
    <row r="48" spans="1:3" ht="15" customHeight="1" x14ac:dyDescent="0.2">
      <c r="A48" s="9" t="s">
        <v>3</v>
      </c>
      <c r="B48" s="10">
        <f>+B49+B52</f>
        <v>60664286.519999966</v>
      </c>
      <c r="C48" s="10">
        <v>14142146.090000011</v>
      </c>
    </row>
    <row r="49" spans="1:3" x14ac:dyDescent="0.2">
      <c r="A49" s="11" t="s">
        <v>39</v>
      </c>
      <c r="B49" s="25">
        <f>SUM(B50:B51)</f>
        <v>0</v>
      </c>
      <c r="C49" s="25">
        <v>0</v>
      </c>
    </row>
    <row r="50" spans="1:3" x14ac:dyDescent="0.2">
      <c r="A50" s="14" t="s">
        <v>40</v>
      </c>
      <c r="B50" s="17">
        <f>+[1]ESF!$U$17-[1]ESF!$V$17</f>
        <v>0</v>
      </c>
      <c r="C50" s="26">
        <v>0</v>
      </c>
    </row>
    <row r="51" spans="1:3" x14ac:dyDescent="0.2">
      <c r="A51" s="14" t="s">
        <v>41</v>
      </c>
      <c r="B51" s="18">
        <v>0</v>
      </c>
      <c r="C51" s="27">
        <v>0</v>
      </c>
    </row>
    <row r="52" spans="1:3" ht="15" customHeight="1" x14ac:dyDescent="0.2">
      <c r="A52" s="14" t="s">
        <v>42</v>
      </c>
      <c r="B52" s="15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$44)-($B$33)</f>
        <v>60664286.519999966</v>
      </c>
      <c r="C52" s="26">
        <v>14142146.090000011</v>
      </c>
    </row>
    <row r="53" spans="1:3" ht="11.25" customHeight="1" x14ac:dyDescent="0.2">
      <c r="A53" s="23"/>
      <c r="B53" s="24"/>
      <c r="C53" s="24"/>
    </row>
    <row r="54" spans="1:3" ht="15.75" customHeight="1" x14ac:dyDescent="0.2">
      <c r="A54" s="9" t="s">
        <v>14</v>
      </c>
      <c r="B54" s="10">
        <f>+B55+B58</f>
        <v>17979082.559999999</v>
      </c>
      <c r="C54" s="10">
        <v>0</v>
      </c>
    </row>
    <row r="55" spans="1:3" x14ac:dyDescent="0.2">
      <c r="A55" s="11" t="s">
        <v>43</v>
      </c>
      <c r="B55" s="25">
        <f>SUM(B56:B57)</f>
        <v>0</v>
      </c>
      <c r="C55" s="25">
        <v>0</v>
      </c>
    </row>
    <row r="56" spans="1:3" x14ac:dyDescent="0.2">
      <c r="A56" s="14" t="s">
        <v>40</v>
      </c>
      <c r="B56" s="17">
        <f>+[1]ESF!$V$7-[1]ESF!$U$7</f>
        <v>0</v>
      </c>
      <c r="C56" s="26">
        <v>0</v>
      </c>
    </row>
    <row r="57" spans="1:3" x14ac:dyDescent="0.2">
      <c r="A57" s="14" t="s">
        <v>41</v>
      </c>
      <c r="B57" s="18">
        <v>0</v>
      </c>
      <c r="C57" s="27">
        <v>0</v>
      </c>
    </row>
    <row r="58" spans="1:3" ht="15" customHeight="1" x14ac:dyDescent="0.2">
      <c r="A58" s="29" t="s">
        <v>44</v>
      </c>
      <c r="B58" s="34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17979082.559999999</v>
      </c>
      <c r="C58" s="30">
        <v>0</v>
      </c>
    </row>
    <row r="59" spans="1:3" ht="16.5" customHeight="1" x14ac:dyDescent="0.2">
      <c r="A59" s="7" t="s">
        <v>45</v>
      </c>
      <c r="B59" s="10">
        <f>+B48-B54</f>
        <v>42685203.959999964</v>
      </c>
      <c r="C59" s="10">
        <v>14142146.090000011</v>
      </c>
    </row>
    <row r="60" spans="1:3" ht="11.25" customHeight="1" x14ac:dyDescent="0.2">
      <c r="A60" s="31"/>
      <c r="B60" s="8"/>
      <c r="C60" s="8"/>
    </row>
    <row r="61" spans="1:3" ht="15.75" customHeight="1" x14ac:dyDescent="0.2">
      <c r="A61" s="7" t="s">
        <v>46</v>
      </c>
      <c r="B61" s="10">
        <f>+B33+B45+B59</f>
        <v>15280534.399999965</v>
      </c>
      <c r="C61" s="10">
        <v>0</v>
      </c>
    </row>
    <row r="62" spans="1:3" ht="11.25" customHeight="1" x14ac:dyDescent="0.2">
      <c r="A62" s="31"/>
      <c r="B62" s="8"/>
      <c r="C62" s="8"/>
    </row>
    <row r="63" spans="1:3" ht="18" customHeight="1" x14ac:dyDescent="0.2">
      <c r="A63" s="7" t="s">
        <v>47</v>
      </c>
      <c r="B63" s="10">
        <f>[1]ESF!$C$5</f>
        <v>96809300.210000008</v>
      </c>
      <c r="C63" s="10">
        <v>96809300.210000008</v>
      </c>
    </row>
    <row r="64" spans="1:3" ht="11.25" customHeight="1" x14ac:dyDescent="0.2">
      <c r="A64" s="31"/>
      <c r="B64" s="8"/>
      <c r="C64" s="8"/>
    </row>
    <row r="65" spans="1:3" ht="15.75" customHeight="1" x14ac:dyDescent="0.2">
      <c r="A65" s="7" t="s">
        <v>48</v>
      </c>
      <c r="B65" s="10">
        <f>+B61+B63</f>
        <v>112089834.60999997</v>
      </c>
      <c r="C65" s="10">
        <v>96809300.210000008</v>
      </c>
    </row>
    <row r="66" spans="1:3" ht="11.25" customHeight="1" x14ac:dyDescent="0.2">
      <c r="A66" s="35"/>
      <c r="B66" s="36"/>
      <c r="C66" s="37"/>
    </row>
    <row r="68" spans="1:3" ht="15.75" customHeight="1" x14ac:dyDescent="0.2">
      <c r="A68" s="38" t="s">
        <v>49</v>
      </c>
      <c r="B68" s="39"/>
      <c r="C68" s="39"/>
    </row>
    <row r="77" spans="1:3" x14ac:dyDescent="0.2">
      <c r="A77" s="40" t="s">
        <v>50</v>
      </c>
      <c r="B77" s="41" t="s">
        <v>51</v>
      </c>
    </row>
    <row r="78" spans="1:3" x14ac:dyDescent="0.2">
      <c r="A78" s="40" t="s">
        <v>52</v>
      </c>
      <c r="B78" s="42" t="s">
        <v>53</v>
      </c>
    </row>
  </sheetData>
  <mergeCells count="1">
    <mergeCell ref="A1:C1"/>
  </mergeCells>
  <printOptions horizontalCentered="1"/>
  <pageMargins left="0.59055118110236227" right="0.39370078740157483" top="0.59055118110236227" bottom="0.98425196850393704" header="0.31496062992125984" footer="0.31496062992125984"/>
  <pageSetup scale="64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2025-07-09T20:26:22Z</dcterms:created>
  <dcterms:modified xsi:type="dcterms:W3CDTF">2025-07-09T20:26:51Z</dcterms:modified>
</cp:coreProperties>
</file>