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os Financieros 2024\SIRET\FOGI\"/>
    </mc:Choice>
  </mc:AlternateContent>
  <bookViews>
    <workbookView xWindow="0" yWindow="0" windowWidth="10245" windowHeight="6990"/>
  </bookViews>
  <sheets>
    <sheet name="EFE" sheetId="1" r:id="rId1"/>
  </sheets>
  <externalReferences>
    <externalReference r:id="rId2"/>
  </externalReferences>
  <definedNames>
    <definedName name="_xlnm.Print_Area" localSheetId="0">EFE!$A$1:$C$78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F63" i="1" s="1"/>
  <c r="C58" i="1"/>
  <c r="B58" i="1"/>
  <c r="C56" i="1"/>
  <c r="C55" i="1" s="1"/>
  <c r="C54" i="1" s="1"/>
  <c r="B56" i="1"/>
  <c r="B55" i="1"/>
  <c r="B54" i="1" s="1"/>
  <c r="C50" i="1"/>
  <c r="C49" i="1" s="1"/>
  <c r="B50" i="1"/>
  <c r="B49" i="1"/>
  <c r="C44" i="1"/>
  <c r="B44" i="1"/>
  <c r="C43" i="1"/>
  <c r="B43" i="1"/>
  <c r="C42" i="1"/>
  <c r="C41" i="1" s="1"/>
  <c r="B42" i="1"/>
  <c r="B41" i="1"/>
  <c r="C39" i="1"/>
  <c r="B39" i="1"/>
  <c r="C38" i="1"/>
  <c r="B38" i="1"/>
  <c r="C37" i="1"/>
  <c r="C36" i="1" s="1"/>
  <c r="C45" i="1" s="1"/>
  <c r="B37" i="1"/>
  <c r="B36" i="1"/>
  <c r="B45" i="1" s="1"/>
  <c r="C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6" i="1" s="1"/>
  <c r="B17" i="1"/>
  <c r="C16" i="1"/>
  <c r="B14" i="1"/>
  <c r="B13" i="1"/>
  <c r="B12" i="1"/>
  <c r="B11" i="1"/>
  <c r="B10" i="1"/>
  <c r="B9" i="1"/>
  <c r="B8" i="1"/>
  <c r="B7" i="1"/>
  <c r="B6" i="1"/>
  <c r="B4" i="1" s="1"/>
  <c r="B5" i="1"/>
  <c r="C4" i="1"/>
  <c r="B33" i="1" l="1"/>
  <c r="C52" i="1"/>
  <c r="C48" i="1" s="1"/>
  <c r="C59" i="1" s="1"/>
  <c r="C61" i="1" s="1"/>
  <c r="C65" i="1" s="1"/>
  <c r="G65" i="1" s="1"/>
  <c r="B52" i="1" l="1"/>
  <c r="B48" i="1" s="1"/>
  <c r="B59" i="1" s="1"/>
  <c r="B61" i="1" s="1"/>
  <c r="F61" i="1" l="1"/>
  <c r="B65" i="1"/>
  <c r="F65" i="1" s="1"/>
  <c r="G61" i="1"/>
</calcChain>
</file>

<file path=xl/comments1.xml><?xml version="1.0" encoding="utf-8"?>
<comments xmlns="http://schemas.openxmlformats.org/spreadsheetml/2006/main">
  <authors>
    <author>ylugof</author>
  </authors>
  <commentList>
    <comment ref="F61" authorId="0" shapeId="0">
      <text>
        <r>
          <rPr>
            <b/>
            <sz val="9"/>
            <color indexed="81"/>
            <rFont val="Tahoma"/>
            <family val="2"/>
          </rPr>
          <t>C.P.:</t>
        </r>
        <r>
          <rPr>
            <sz val="9"/>
            <color indexed="81"/>
            <rFont val="Tahoma"/>
            <family val="2"/>
          </rPr>
          <t xml:space="preserve">
Debe ser Origen o Aplicación</t>
        </r>
      </text>
    </comment>
  </commentList>
</comments>
</file>

<file path=xl/sharedStrings.xml><?xml version="1.0" encoding="utf-8"?>
<sst xmlns="http://schemas.openxmlformats.org/spreadsheetml/2006/main" count="65" uniqueCount="57">
  <si>
    <t>Fondo Guanajuato de Inversión en Zonas Marginadas
Estado de Flujos de Efectivo
Del 1 de Enero al 31 de Marzo de 2024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</si>
  <si>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</si>
  <si>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</si>
  <si>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</si>
  <si>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</si>
  <si>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</si>
  <si>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</si>
  <si>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</si>
  <si>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</si>
  <si>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</si>
  <si>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</si>
  <si>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</si>
  <si>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</si>
  <si>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</si>
  <si>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</si>
  <si>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</si>
  <si>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</si>
  <si>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</si>
  <si>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</si>
  <si>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</si>
  <si>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</si>
  <si>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</si>
  <si>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</si>
  <si>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</si>
  <si>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</si>
  <si>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</si>
  <si>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</si>
  <si>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</si>
  <si>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</si>
  <si>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</si>
  <si>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</si>
  <si>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</si>
  <si>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</si>
  <si>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</si>
  <si>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</si>
  <si>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</si>
  <si>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</si>
  <si>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</si>
  <si>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</si>
  <si>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</si>
  <si>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</si>
  <si>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</si>
  <si>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</si>
  <si>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</si>
  <si>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</si>
  <si>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</si>
  <si>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</si>
  <si>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16 EFE-CSF 01</t>
  </si>
  <si>
    <t>Efectivo y Equivalentes al Efectivo al Inicio del Ejercicio</t>
  </si>
  <si>
    <t>17 EFE-ESF 02</t>
  </si>
  <si>
    <t>Efectivo y Equivalentes al Efectivo al Final del Ejercicio</t>
  </si>
  <si>
    <t>17 EFE-ESF 01</t>
  </si>
  <si>
    <t>Bajo protesta de decir verdad declaramos que los Estados Financieros y sus notas, son razonablemente correctos y son responsabilidad del emisor.</t>
  </si>
  <si>
    <t>Juan Antonio Guzmán Acosta</t>
  </si>
  <si>
    <t>Fátima Karina López Jiménez</t>
  </si>
  <si>
    <t>Director General</t>
  </si>
  <si>
    <t xml:space="preserve">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</si>
</sst>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top" wrapText="1" inden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3" fontId="2" fillId="3" borderId="4" xfId="1" applyNumberFormat="1" applyFont="1" applyFill="1" applyBorder="1" applyAlignment="1">
      <alignment vertical="top" wrapText="1"/>
    </xf>
    <xf numFmtId="0" fontId="1" fillId="3" borderId="5" xfId="1" applyFill="1" applyBorder="1" applyAlignment="1">
      <alignment horizontal="left" vertical="top" wrapText="1" indent="3"/>
    </xf>
    <xf numFmtId="3" fontId="1" fillId="3" borderId="6" xfId="1" applyNumberFormat="1" applyFill="1" applyBorder="1" applyAlignment="1">
      <alignment vertical="top" wrapText="1"/>
    </xf>
    <xf numFmtId="3" fontId="1" fillId="3" borderId="6" xfId="1" applyNumberFormat="1" applyFill="1" applyBorder="1" applyAlignment="1" applyProtection="1">
      <alignment vertical="top" wrapText="1"/>
      <protection locked="0"/>
    </xf>
    <xf numFmtId="0" fontId="1" fillId="3" borderId="7" xfId="1" applyFill="1" applyBorder="1" applyAlignment="1">
      <alignment horizontal="left" vertical="top" wrapText="1" indent="3"/>
    </xf>
    <xf numFmtId="3" fontId="1" fillId="3" borderId="8" xfId="1" applyNumberFormat="1" applyFill="1" applyBorder="1" applyAlignment="1">
      <alignment vertical="top" wrapText="1"/>
    </xf>
    <xf numFmtId="3" fontId="1" fillId="3" borderId="8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top" wrapText="1"/>
    </xf>
    <xf numFmtId="3" fontId="1" fillId="3" borderId="9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center" wrapText="1"/>
    </xf>
    <xf numFmtId="3" fontId="1" fillId="3" borderId="9" xfId="1" applyNumberFormat="1" applyFill="1" applyBorder="1" applyAlignment="1" applyProtection="1">
      <alignment vertical="center" wrapText="1"/>
      <protection locked="0"/>
    </xf>
    <xf numFmtId="0" fontId="1" fillId="3" borderId="9" xfId="1" applyFill="1" applyBorder="1" applyAlignment="1">
      <alignment horizontal="left" vertical="top" wrapText="1" indent="3"/>
    </xf>
    <xf numFmtId="3" fontId="1" fillId="3" borderId="10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>
      <alignment vertical="top" wrapText="1"/>
    </xf>
    <xf numFmtId="3" fontId="1" fillId="3" borderId="7" xfId="1" applyNumberFormat="1" applyFill="1" applyBorder="1" applyAlignment="1">
      <alignment vertical="top" wrapText="1"/>
    </xf>
    <xf numFmtId="3" fontId="1" fillId="3" borderId="7" xfId="1" applyNumberFormat="1" applyFill="1" applyBorder="1" applyAlignment="1" applyProtection="1">
      <alignment vertical="top" wrapText="1"/>
      <protection locked="0"/>
    </xf>
    <xf numFmtId="0" fontId="1" fillId="3" borderId="8" xfId="1" applyFill="1" applyBorder="1" applyAlignment="1">
      <alignment horizontal="left" vertical="top" wrapText="1" indent="3"/>
    </xf>
    <xf numFmtId="0" fontId="1" fillId="3" borderId="11" xfId="1" applyFill="1" applyBorder="1" applyAlignment="1">
      <alignment horizontal="left" vertical="top" wrapText="1" indent="3"/>
    </xf>
    <xf numFmtId="3" fontId="1" fillId="3" borderId="11" xfId="1" applyNumberFormat="1" applyFill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0" fontId="1" fillId="3" borderId="6" xfId="1" applyFill="1" applyBorder="1" applyAlignment="1">
      <alignment horizontal="left" vertical="top" wrapText="1" indent="3"/>
    </xf>
    <xf numFmtId="3" fontId="1" fillId="3" borderId="12" xfId="1" applyNumberFormat="1" applyFill="1" applyBorder="1" applyAlignment="1" applyProtection="1">
      <alignment horizontal="center" vertical="top" wrapText="1"/>
      <protection locked="0"/>
    </xf>
    <xf numFmtId="3" fontId="1" fillId="3" borderId="12" xfId="1" applyNumberFormat="1" applyFill="1" applyBorder="1" applyAlignment="1">
      <alignment vertical="top" wrapText="1"/>
    </xf>
    <xf numFmtId="164" fontId="3" fillId="4" borderId="0" xfId="1" applyNumberFormat="1" applyFont="1" applyFill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1" applyFont="1" applyFill="1" applyAlignment="1" applyProtection="1">
      <alignment vertical="center"/>
      <protection locked="0"/>
    </xf>
    <xf numFmtId="164" fontId="2" fillId="3" borderId="0" xfId="1" applyNumberFormat="1" applyFont="1" applyFill="1" applyAlignment="1">
      <alignment vertical="center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horizontal="center" vertical="top"/>
    </xf>
    <xf numFmtId="0" fontId="1" fillId="3" borderId="0" xfId="1" applyFill="1" applyAlignment="1" applyProtection="1">
      <alignment vertical="top"/>
      <protection locked="0"/>
    </xf>
    <xf numFmtId="0" fontId="5" fillId="3" borderId="0" xfId="0" applyFont="1" applyFill="1"/>
    <xf numFmtId="0" fontId="1" fillId="3" borderId="0" xfId="1" applyFill="1" applyAlignment="1" applyProtection="1">
      <alignment horizontal="center"/>
      <protection locked="0"/>
    </xf>
    <xf numFmtId="0" fontId="1" fillId="3" borderId="0" xfId="1" applyFill="1" applyAlignment="1" applyProtection="1">
      <alignment horizontal="left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24/FOGI/03/03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7796260.3499999996</v>
          </cell>
        </row>
        <row r="14">
          <cell r="B14">
            <v>0</v>
          </cell>
        </row>
        <row r="15">
          <cell r="B15">
            <v>0</v>
          </cell>
        </row>
        <row r="17">
          <cell r="B17">
            <v>0</v>
          </cell>
        </row>
        <row r="28">
          <cell r="B28">
            <v>4473399.3</v>
          </cell>
        </row>
        <row r="29">
          <cell r="B29">
            <v>253663.69999999995</v>
          </cell>
        </row>
        <row r="30">
          <cell r="B30">
            <v>770680.04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8">
          <cell r="B48">
            <v>0</v>
          </cell>
        </row>
        <row r="55">
          <cell r="B55">
            <v>2936222.2499999995</v>
          </cell>
        </row>
        <row r="61">
          <cell r="B61">
            <v>0</v>
          </cell>
        </row>
      </sheetData>
      <sheetData sheetId="1">
        <row r="5">
          <cell r="B5">
            <v>41541059.589999996</v>
          </cell>
          <cell r="C5">
            <v>41951591.700000003</v>
          </cell>
          <cell r="M5">
            <v>92087698.689999998</v>
          </cell>
          <cell r="U5">
            <v>2707786.84</v>
          </cell>
          <cell r="V5">
            <v>0</v>
          </cell>
          <cell r="Z5">
            <v>0</v>
          </cell>
          <cell r="AA5">
            <v>5418358.9500000067</v>
          </cell>
        </row>
        <row r="6">
          <cell r="S6">
            <v>4513582.0200000014</v>
          </cell>
          <cell r="T6">
            <v>0</v>
          </cell>
          <cell r="U6">
            <v>0</v>
          </cell>
          <cell r="V6">
            <v>107491.25</v>
          </cell>
          <cell r="X6">
            <v>22513342.359999999</v>
          </cell>
          <cell r="Y6">
            <v>0</v>
          </cell>
          <cell r="Z6">
            <v>1998485.54</v>
          </cell>
          <cell r="AA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1715451.0100000002</v>
          </cell>
          <cell r="X10">
            <v>0</v>
          </cell>
          <cell r="Y10">
            <v>0</v>
          </cell>
          <cell r="Z10">
            <v>0</v>
          </cell>
          <cell r="AA10">
            <v>32480667.929999992</v>
          </cell>
        </row>
        <row r="11"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U12">
            <v>0</v>
          </cell>
          <cell r="V12">
            <v>0</v>
          </cell>
          <cell r="Z12">
            <v>0</v>
          </cell>
          <cell r="AA12">
            <v>0</v>
          </cell>
        </row>
        <row r="16">
          <cell r="S16">
            <v>0</v>
          </cell>
          <cell r="T16">
            <v>0</v>
          </cell>
          <cell r="X16">
            <v>0</v>
          </cell>
          <cell r="Y16">
            <v>0</v>
          </cell>
        </row>
        <row r="17">
          <cell r="S17">
            <v>18299083.319999993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49087442.019999862</v>
          </cell>
          <cell r="Z17">
            <v>0</v>
          </cell>
          <cell r="AA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S19">
            <v>1380.4000000003725</v>
          </cell>
          <cell r="T19">
            <v>0</v>
          </cell>
          <cell r="X19">
            <v>0</v>
          </cell>
          <cell r="Y19">
            <v>2922850</v>
          </cell>
        </row>
        <row r="20">
          <cell r="S20">
            <v>0</v>
          </cell>
          <cell r="U20">
            <v>0</v>
          </cell>
          <cell r="V20">
            <v>0</v>
          </cell>
          <cell r="X20">
            <v>0</v>
          </cell>
          <cell r="Z20">
            <v>0</v>
          </cell>
          <cell r="AA20">
            <v>0</v>
          </cell>
        </row>
        <row r="21">
          <cell r="S21">
            <v>179458.75999999978</v>
          </cell>
          <cell r="T21">
            <v>0</v>
          </cell>
          <cell r="U21">
            <v>0</v>
          </cell>
          <cell r="V21">
            <v>25824865.600000009</v>
          </cell>
          <cell r="X21">
            <v>439995.36999999732</v>
          </cell>
          <cell r="Y21">
            <v>0</v>
          </cell>
          <cell r="Z21">
            <v>12934016.399999976</v>
          </cell>
          <cell r="AA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1145772.3699999992</v>
          </cell>
          <cell r="AA22">
            <v>0</v>
          </cell>
        </row>
        <row r="23">
          <cell r="S23">
            <v>2152012.6599999964</v>
          </cell>
          <cell r="T23">
            <v>0</v>
          </cell>
          <cell r="X23">
            <v>6970767.150000006</v>
          </cell>
          <cell r="Y23">
            <v>0</v>
          </cell>
        </row>
        <row r="24">
          <cell r="S24">
            <v>0</v>
          </cell>
          <cell r="T24">
            <v>0</v>
          </cell>
          <cell r="X24">
            <v>0</v>
          </cell>
          <cell r="Y24">
            <v>0</v>
          </cell>
        </row>
        <row r="31">
          <cell r="U31">
            <v>0</v>
          </cell>
          <cell r="V31">
            <v>0</v>
          </cell>
          <cell r="Z31">
            <v>0</v>
          </cell>
          <cell r="AA31">
            <v>0</v>
          </cell>
        </row>
        <row r="32">
          <cell r="U32">
            <v>0</v>
          </cell>
          <cell r="V32">
            <v>0</v>
          </cell>
          <cell r="Z32">
            <v>0</v>
          </cell>
          <cell r="AA32">
            <v>0</v>
          </cell>
        </row>
        <row r="33">
          <cell r="U33">
            <v>0</v>
          </cell>
          <cell r="V33">
            <v>0</v>
          </cell>
          <cell r="Z33">
            <v>0</v>
          </cell>
          <cell r="AA33">
            <v>0</v>
          </cell>
        </row>
        <row r="36">
          <cell r="U36">
            <v>0</v>
          </cell>
          <cell r="V36">
            <v>1772361.1899999697</v>
          </cell>
          <cell r="Z36">
            <v>13352850.699999966</v>
          </cell>
          <cell r="AA36">
            <v>0</v>
          </cell>
        </row>
        <row r="37">
          <cell r="U37">
            <v>1156332.9399999976</v>
          </cell>
          <cell r="V37">
            <v>0</v>
          </cell>
          <cell r="Z37">
            <v>0</v>
          </cell>
          <cell r="AA37">
            <v>19582017.979999989</v>
          </cell>
        </row>
        <row r="38">
          <cell r="U38">
            <v>0</v>
          </cell>
          <cell r="V38">
            <v>0</v>
          </cell>
          <cell r="Z38">
            <v>0</v>
          </cell>
          <cell r="AA38">
            <v>0</v>
          </cell>
        </row>
        <row r="39">
          <cell r="U39">
            <v>0</v>
          </cell>
          <cell r="V39">
            <v>0</v>
          </cell>
          <cell r="Z39">
            <v>0</v>
          </cell>
          <cell r="AA39">
            <v>0</v>
          </cell>
        </row>
        <row r="40">
          <cell r="U40">
            <v>0</v>
          </cell>
          <cell r="V40">
            <v>0</v>
          </cell>
          <cell r="Z40">
            <v>0</v>
          </cell>
          <cell r="AA40">
            <v>0</v>
          </cell>
        </row>
        <row r="43">
          <cell r="U43">
            <v>0</v>
          </cell>
          <cell r="V43">
            <v>0</v>
          </cell>
          <cell r="Z43">
            <v>0</v>
          </cell>
          <cell r="AA43">
            <v>0</v>
          </cell>
        </row>
        <row r="44">
          <cell r="U44">
            <v>0</v>
          </cell>
          <cell r="V44">
            <v>0</v>
          </cell>
          <cell r="Z44">
            <v>0</v>
          </cell>
          <cell r="AA44">
            <v>0</v>
          </cell>
        </row>
      </sheetData>
      <sheetData sheetId="2"/>
      <sheetData sheetId="3">
        <row r="5">
          <cell r="B5">
            <v>410532.11000000685</v>
          </cell>
          <cell r="C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78"/>
  <sheetViews>
    <sheetView tabSelected="1" topLeftCell="A10" zoomScaleNormal="100" workbookViewId="0">
      <selection activeCell="F54" sqref="F54"/>
    </sheetView>
  </sheetViews>
  <sheetFormatPr baseColWidth="10" defaultRowHeight="12.75" x14ac:dyDescent="0.2"/>
  <cols>
    <col min="1" max="1" width="96.83203125" style="4" customWidth="1"/>
    <col min="2" max="3" width="25.83203125" style="4" customWidth="1"/>
    <col min="4" max="5" width="12" style="4"/>
    <col min="6" max="6" width="13.6640625" style="4" customWidth="1"/>
    <col min="7" max="7" width="13.83203125" style="4" bestFit="1" customWidth="1"/>
    <col min="8" max="16384" width="12" style="4"/>
  </cols>
  <sheetData>
    <row r="1" spans="1:3" ht="61.5" customHeight="1" x14ac:dyDescent="0.2">
      <c r="A1" s="1" t="s">
        <v>0</v>
      </c>
      <c r="B1" s="2"/>
      <c r="C1" s="3"/>
    </row>
    <row r="2" spans="1:3" ht="18" customHeight="1" x14ac:dyDescent="0.2">
      <c r="A2" s="5" t="s">
        <v>1</v>
      </c>
      <c r="B2" s="6">
        <v>2024</v>
      </c>
      <c r="C2" s="6">
        <v>2023</v>
      </c>
    </row>
    <row r="3" spans="1:3" ht="16.5" customHeight="1" x14ac:dyDescent="0.2">
      <c r="A3" s="7" t="s">
        <v>2</v>
      </c>
      <c r="B3" s="8"/>
      <c r="C3" s="8"/>
    </row>
    <row r="4" spans="1:3" ht="15.75" customHeight="1" x14ac:dyDescent="0.2">
      <c r="A4" s="9" t="s">
        <v>3</v>
      </c>
      <c r="B4" s="10">
        <f>SUM(B5:B14)</f>
        <v>7796260.3499999996</v>
      </c>
      <c r="C4" s="10">
        <f>SUM(C5:C14)</f>
        <v>31562672.59</v>
      </c>
    </row>
    <row r="5" spans="1:3" ht="14.25" customHeight="1" x14ac:dyDescent="0.2">
      <c r="A5" s="11" t="s">
        <v>4</v>
      </c>
      <c r="B5" s="12">
        <f>[1]ACT!$B$5</f>
        <v>0</v>
      </c>
      <c r="C5" s="13">
        <v>0</v>
      </c>
    </row>
    <row r="6" spans="1:3" ht="15.75" customHeight="1" x14ac:dyDescent="0.2">
      <c r="A6" s="14" t="s">
        <v>5</v>
      </c>
      <c r="B6" s="15">
        <f>[1]ACT!$B$6</f>
        <v>0</v>
      </c>
      <c r="C6" s="16">
        <v>0</v>
      </c>
    </row>
    <row r="7" spans="1:3" ht="15" customHeight="1" x14ac:dyDescent="0.2">
      <c r="A7" s="14" t="s">
        <v>6</v>
      </c>
      <c r="B7" s="17">
        <f>[1]ACT!$B$7</f>
        <v>0</v>
      </c>
      <c r="C7" s="18">
        <v>0</v>
      </c>
    </row>
    <row r="8" spans="1:3" x14ac:dyDescent="0.2">
      <c r="A8" s="14" t="s">
        <v>7</v>
      </c>
      <c r="B8" s="15">
        <f>[1]ACT!$B$8</f>
        <v>0</v>
      </c>
      <c r="C8" s="18">
        <v>0</v>
      </c>
    </row>
    <row r="9" spans="1:3" x14ac:dyDescent="0.2">
      <c r="A9" s="14" t="s">
        <v>8</v>
      </c>
      <c r="B9" s="17">
        <f>[1]ACT!$B$9</f>
        <v>0</v>
      </c>
      <c r="C9" s="18">
        <v>0</v>
      </c>
    </row>
    <row r="10" spans="1:3" ht="14.25" customHeight="1" x14ac:dyDescent="0.2">
      <c r="A10" s="14" t="s">
        <v>9</v>
      </c>
      <c r="B10" s="17">
        <f>[1]ACT!$B$10</f>
        <v>0</v>
      </c>
      <c r="C10" s="18">
        <v>0</v>
      </c>
    </row>
    <row r="11" spans="1:3" ht="15.75" customHeight="1" x14ac:dyDescent="0.2">
      <c r="A11" s="14" t="s">
        <v>10</v>
      </c>
      <c r="B11" s="17">
        <f>[1]ACT!$B$11</f>
        <v>7796260.3499999996</v>
      </c>
      <c r="C11" s="15">
        <v>31562672.59</v>
      </c>
    </row>
    <row r="12" spans="1:3" ht="27.75" customHeight="1" x14ac:dyDescent="0.2">
      <c r="A12" s="14" t="s">
        <v>11</v>
      </c>
      <c r="B12" s="19">
        <f>[1]ACT!$B$14</f>
        <v>0</v>
      </c>
      <c r="C12" s="20">
        <v>0</v>
      </c>
    </row>
    <row r="13" spans="1:3" ht="15" customHeight="1" x14ac:dyDescent="0.2">
      <c r="A13" s="21" t="s">
        <v>12</v>
      </c>
      <c r="B13" s="22">
        <f>[1]ACT!$B$15</f>
        <v>0</v>
      </c>
      <c r="C13" s="16">
        <v>0</v>
      </c>
    </row>
    <row r="14" spans="1:3" ht="15" customHeight="1" x14ac:dyDescent="0.2">
      <c r="A14" s="21" t="s">
        <v>13</v>
      </c>
      <c r="B14" s="15">
        <f>[1]ACT!$B$17</f>
        <v>0</v>
      </c>
      <c r="C14" s="18">
        <v>0</v>
      </c>
    </row>
    <row r="15" spans="1:3" ht="11.25" customHeight="1" x14ac:dyDescent="0.2">
      <c r="A15" s="23"/>
      <c r="B15" s="24"/>
      <c r="C15" s="24"/>
    </row>
    <row r="16" spans="1:3" ht="15.75" customHeight="1" x14ac:dyDescent="0.2">
      <c r="A16" s="9" t="s">
        <v>14</v>
      </c>
      <c r="B16" s="10">
        <f>SUM(B17:B32)</f>
        <v>8433965.2899999991</v>
      </c>
      <c r="C16" s="10">
        <f>SUM(C17:C32)</f>
        <v>42608485.689999998</v>
      </c>
    </row>
    <row r="17" spans="1:3" ht="13.5" customHeight="1" x14ac:dyDescent="0.2">
      <c r="A17" s="11" t="s">
        <v>15</v>
      </c>
      <c r="B17" s="25">
        <f>[1]ACT!$B$28</f>
        <v>4473399.3</v>
      </c>
      <c r="C17" s="25">
        <v>19343742.940000001</v>
      </c>
    </row>
    <row r="18" spans="1:3" ht="15" customHeight="1" x14ac:dyDescent="0.2">
      <c r="A18" s="14" t="s">
        <v>16</v>
      </c>
      <c r="B18" s="26">
        <f>[1]ACT!$B$29</f>
        <v>253663.69999999995</v>
      </c>
      <c r="C18" s="17">
        <v>111086.44</v>
      </c>
    </row>
    <row r="19" spans="1:3" ht="13.5" customHeight="1" x14ac:dyDescent="0.2">
      <c r="A19" s="14" t="s">
        <v>17</v>
      </c>
      <c r="B19" s="26">
        <f>[1]ACT!$B$30</f>
        <v>770680.04</v>
      </c>
      <c r="C19" s="15">
        <v>9852908.7699999996</v>
      </c>
    </row>
    <row r="20" spans="1:3" ht="15" customHeight="1" x14ac:dyDescent="0.2">
      <c r="A20" s="14" t="s">
        <v>18</v>
      </c>
      <c r="B20" s="17">
        <f>[1]ACT!$B$33</f>
        <v>0</v>
      </c>
      <c r="C20" s="27">
        <v>0</v>
      </c>
    </row>
    <row r="21" spans="1:3" x14ac:dyDescent="0.2">
      <c r="A21" s="14" t="s">
        <v>19</v>
      </c>
      <c r="B21" s="17">
        <f>[1]ACT!$B$34</f>
        <v>0</v>
      </c>
      <c r="C21" s="27">
        <v>0</v>
      </c>
    </row>
    <row r="22" spans="1:3" ht="15" customHeight="1" x14ac:dyDescent="0.2">
      <c r="A22" s="14" t="s">
        <v>20</v>
      </c>
      <c r="B22" s="17">
        <f>[1]ACT!$B$35</f>
        <v>0</v>
      </c>
      <c r="C22" s="27">
        <v>0</v>
      </c>
    </row>
    <row r="23" spans="1:3" ht="15" customHeight="1" x14ac:dyDescent="0.2">
      <c r="A23" s="14" t="s">
        <v>21</v>
      </c>
      <c r="B23" s="17">
        <f>[1]ACT!$B$36</f>
        <v>0</v>
      </c>
      <c r="C23" s="18">
        <v>0</v>
      </c>
    </row>
    <row r="24" spans="1:3" ht="15.75" customHeight="1" x14ac:dyDescent="0.2">
      <c r="A24" s="21" t="s">
        <v>22</v>
      </c>
      <c r="B24" s="17">
        <f>[1]ACT!$B$37</f>
        <v>0</v>
      </c>
      <c r="C24" s="16">
        <v>0</v>
      </c>
    </row>
    <row r="25" spans="1:3" ht="16.5" customHeight="1" x14ac:dyDescent="0.2">
      <c r="A25" s="28" t="s">
        <v>23</v>
      </c>
      <c r="B25" s="17">
        <f>[1]ACT!$B$38</f>
        <v>0</v>
      </c>
      <c r="C25" s="27">
        <v>0</v>
      </c>
    </row>
    <row r="26" spans="1:3" ht="15.75" customHeight="1" x14ac:dyDescent="0.2">
      <c r="A26" s="14" t="s">
        <v>24</v>
      </c>
      <c r="B26" s="17">
        <f>[1]ACT!$B$39</f>
        <v>0</v>
      </c>
      <c r="C26" s="27">
        <v>0</v>
      </c>
    </row>
    <row r="27" spans="1:3" x14ac:dyDescent="0.2">
      <c r="A27" s="14" t="s">
        <v>25</v>
      </c>
      <c r="B27" s="17">
        <f>[1]ACT!$B$40</f>
        <v>0</v>
      </c>
      <c r="C27" s="27">
        <v>0</v>
      </c>
    </row>
    <row r="28" spans="1:3" x14ac:dyDescent="0.2">
      <c r="A28" s="21" t="s">
        <v>26</v>
      </c>
      <c r="B28" s="17">
        <f>[1]ACT!$B$41</f>
        <v>0</v>
      </c>
      <c r="C28" s="18">
        <v>0</v>
      </c>
    </row>
    <row r="29" spans="1:3" ht="15" customHeight="1" x14ac:dyDescent="0.2">
      <c r="A29" s="28" t="s">
        <v>27</v>
      </c>
      <c r="B29" s="26">
        <f>[1]ACT!$B$44</f>
        <v>0</v>
      </c>
      <c r="C29" s="16">
        <v>0</v>
      </c>
    </row>
    <row r="30" spans="1:3" ht="15" customHeight="1" x14ac:dyDescent="0.2">
      <c r="A30" s="21" t="s">
        <v>28</v>
      </c>
      <c r="B30" s="26">
        <f>[1]ACT!$B$45</f>
        <v>0</v>
      </c>
      <c r="C30" s="18">
        <v>0</v>
      </c>
    </row>
    <row r="31" spans="1:3" x14ac:dyDescent="0.2">
      <c r="A31" s="28" t="s">
        <v>29</v>
      </c>
      <c r="B31" s="26">
        <f>[1]ACT!$B$46</f>
        <v>0</v>
      </c>
      <c r="C31" s="18">
        <v>0</v>
      </c>
    </row>
    <row r="32" spans="1:3" ht="15.75" customHeight="1" x14ac:dyDescent="0.2">
      <c r="A32" s="29" t="s">
        <v>30</v>
      </c>
      <c r="B32" s="30">
        <f>+[1]ACT!$B$48+[1]ACT!$B$55+[1]ACT!$B$61</f>
        <v>2936222.2499999995</v>
      </c>
      <c r="C32" s="30">
        <v>13300747.539999999</v>
      </c>
    </row>
    <row r="33" spans="1:3" ht="16.5" customHeight="1" x14ac:dyDescent="0.2">
      <c r="A33" s="7" t="s">
        <v>31</v>
      </c>
      <c r="B33" s="10">
        <f>+B4-B16</f>
        <v>-637704.93999999948</v>
      </c>
      <c r="C33" s="10">
        <f>+C4-C16</f>
        <v>-11045813.099999998</v>
      </c>
    </row>
    <row r="34" spans="1:3" ht="11.25" customHeight="1" x14ac:dyDescent="0.2">
      <c r="A34" s="31"/>
      <c r="B34" s="8"/>
      <c r="C34" s="8"/>
    </row>
    <row r="35" spans="1:3" ht="15.75" customHeight="1" x14ac:dyDescent="0.2">
      <c r="A35" s="7" t="s">
        <v>32</v>
      </c>
      <c r="B35" s="8"/>
      <c r="C35" s="8"/>
    </row>
    <row r="36" spans="1:3" ht="15.75" customHeight="1" x14ac:dyDescent="0.2">
      <c r="A36" s="9" t="s">
        <v>3</v>
      </c>
      <c r="B36" s="10">
        <f>SUM(B37:B39)</f>
        <v>1380.4000000003725</v>
      </c>
      <c r="C36" s="10">
        <f>SUM(C37:C39)</f>
        <v>0</v>
      </c>
    </row>
    <row r="37" spans="1:3" ht="14.25" customHeight="1" x14ac:dyDescent="0.2">
      <c r="A37" s="32" t="s">
        <v>33</v>
      </c>
      <c r="B37" s="25">
        <f>[1]ESF!$S$18</f>
        <v>0</v>
      </c>
      <c r="C37" s="25">
        <f>[1]ESF!$X$18</f>
        <v>0</v>
      </c>
    </row>
    <row r="38" spans="1:3" x14ac:dyDescent="0.2">
      <c r="A38" s="28" t="s">
        <v>34</v>
      </c>
      <c r="B38" s="17">
        <f>[1]ESF!$S$19</f>
        <v>1380.4000000003725</v>
      </c>
      <c r="C38" s="17">
        <f>[1]ESF!$X$19</f>
        <v>0</v>
      </c>
    </row>
    <row r="39" spans="1:3" ht="15.75" customHeight="1" x14ac:dyDescent="0.2">
      <c r="A39" s="14" t="s">
        <v>35</v>
      </c>
      <c r="B39" s="22">
        <f>+[1]ESF!$S$20+[1]ESF!$U$31+[1]ESF!$U$32+[1]ESF!$U$33-[1]ESF!$V$31-[1]ESF!$V$32-[1]ESF!$V$33</f>
        <v>0</v>
      </c>
      <c r="C39" s="17">
        <f>+[1]ESF!$X$20+[1]ESF!$Z$31+[1]ESF!$Z$32+[1]ESF!$Z$33-[1]ESF!$AA$31-[1]ESF!$AA$32-[1]ESF!$AA$33</f>
        <v>0</v>
      </c>
    </row>
    <row r="40" spans="1:3" ht="11.25" customHeight="1" x14ac:dyDescent="0.2">
      <c r="A40" s="23"/>
      <c r="B40" s="33"/>
      <c r="C40" s="24"/>
    </row>
    <row r="41" spans="1:3" ht="15" customHeight="1" x14ac:dyDescent="0.2">
      <c r="A41" s="9" t="s">
        <v>14</v>
      </c>
      <c r="B41" s="10">
        <f>SUM(B42:B44)</f>
        <v>0</v>
      </c>
      <c r="C41" s="10">
        <f>SUM(C42:C44)</f>
        <v>2922850</v>
      </c>
    </row>
    <row r="42" spans="1:3" ht="15" customHeight="1" x14ac:dyDescent="0.2">
      <c r="A42" s="11" t="s">
        <v>33</v>
      </c>
      <c r="B42" s="25">
        <f>[1]ESF!$T$18</f>
        <v>0</v>
      </c>
      <c r="C42" s="25">
        <f>[1]ESF!$Y$18</f>
        <v>0</v>
      </c>
    </row>
    <row r="43" spans="1:3" x14ac:dyDescent="0.2">
      <c r="A43" s="14" t="s">
        <v>34</v>
      </c>
      <c r="B43" s="26">
        <f>[1]ESF!$T$19</f>
        <v>0</v>
      </c>
      <c r="C43" s="17">
        <f>[1]ESF!$Y$19</f>
        <v>2922850</v>
      </c>
    </row>
    <row r="44" spans="1:3" ht="15.75" customHeight="1" x14ac:dyDescent="0.2">
      <c r="A44" s="29" t="s">
        <v>36</v>
      </c>
      <c r="B44" s="30">
        <f>+[1]ESF!$T$16-[1]ESF!$S$16</f>
        <v>0</v>
      </c>
      <c r="C44" s="30">
        <f>+[1]ESF!$Y$16-[1]ESF!$X$16</f>
        <v>0</v>
      </c>
    </row>
    <row r="45" spans="1:3" ht="15.75" customHeight="1" x14ac:dyDescent="0.2">
      <c r="A45" s="7" t="s">
        <v>37</v>
      </c>
      <c r="B45" s="10">
        <f>+B36-B41</f>
        <v>1380.4000000003725</v>
      </c>
      <c r="C45" s="10">
        <f>+C36-C41</f>
        <v>-2922850</v>
      </c>
    </row>
    <row r="46" spans="1:3" ht="11.25" customHeight="1" x14ac:dyDescent="0.2">
      <c r="A46" s="31"/>
      <c r="B46" s="8"/>
      <c r="C46" s="8"/>
    </row>
    <row r="47" spans="1:3" ht="15" customHeight="1" x14ac:dyDescent="0.2">
      <c r="A47" s="7" t="s">
        <v>38</v>
      </c>
      <c r="B47" s="8"/>
      <c r="C47" s="8"/>
    </row>
    <row r="48" spans="1:3" ht="15" customHeight="1" x14ac:dyDescent="0.2">
      <c r="A48" s="9" t="s">
        <v>3</v>
      </c>
      <c r="B48" s="10">
        <f>+B49+B52</f>
        <v>29645961.479999989</v>
      </c>
      <c r="C48" s="10">
        <f>+C49+C52</f>
        <v>70401042.989999935</v>
      </c>
    </row>
    <row r="49" spans="1:8" x14ac:dyDescent="0.2">
      <c r="A49" s="11" t="s">
        <v>39</v>
      </c>
      <c r="B49" s="25">
        <f>SUM(B50:B51)</f>
        <v>0</v>
      </c>
      <c r="C49" s="25">
        <f>SUM(C50:C51)</f>
        <v>0</v>
      </c>
    </row>
    <row r="50" spans="1:8" x14ac:dyDescent="0.2">
      <c r="A50" s="14" t="s">
        <v>40</v>
      </c>
      <c r="B50" s="17">
        <f>+[1]ESF!$U$17-[1]ESF!$V$17</f>
        <v>0</v>
      </c>
      <c r="C50" s="26">
        <f>+[1]ESF!$Z$17-[1]ESF!$AA$17</f>
        <v>0</v>
      </c>
    </row>
    <row r="51" spans="1:8" x14ac:dyDescent="0.2">
      <c r="A51" s="14" t="s">
        <v>41</v>
      </c>
      <c r="B51" s="18">
        <v>0</v>
      </c>
      <c r="C51" s="27">
        <v>0</v>
      </c>
    </row>
    <row r="52" spans="1:8" ht="15" customHeight="1" x14ac:dyDescent="0.2">
      <c r="A52" s="14" t="s">
        <v>42</v>
      </c>
      <c r="B52" s="15">
        <f>(+[1]ESF!$S$6+[1]ESF!$S$7+[1]ESF!$S$8+[1]ESF!$S$9+[1]ESF!$S$10+[1]ESF!$S$11+[1]ESF!$S$17+[1]ESF!$S$21+[1]ESF!$S$22+[1]ESF!$S$23+[1]ESF!$S$24+[1]ESF!$U$5+[1]ESF!$U$6+[1]ESF!$U$8+[1]ESF!$U$9+[1]ESF!$U$10+[1]ESF!$U$11+[1]ESF!$U$12+[1]ESF!$U$17+[1]ESF!$U$18+[1]ESF!$U$20+[1]ESF!$U$21+[1]ESF!$U$22+[1]ESF!$U$36+[1]ESF!$U$37+[1]ESF!$U$38+[1]ESF!$U$39+[1]ESF!$U$40+[1]ESF!$U$43+[1]ESF!$U$44)-($B$33)</f>
        <v>29645961.479999989</v>
      </c>
      <c r="C52" s="26">
        <f>(+[1]ESF!$X$6+[1]ESF!$X$7+[1]ESF!$X$8+[1]ESF!$X$9+[1]ESF!$X$10+[1]ESF!$X$11+[1]ESF!$X$17+[1]ESF!$X$21+[1]ESF!$X$22+[1]ESF!$X$23+[1]ESF!$X$24+[1]ESF!$Z$5+[1]ESF!$Z$6+[1]ESF!$Z$8+[1]ESF!$Z$9+[1]ESF!$Z$10+[1]ESF!$Z$11+[1]ESF!$Z$12+[1]ESF!$Z$17+[1]ESF!$Z$18+[1]ESF!$Z$20+[1]ESF!$Z$21+[1]ESF!$Z$22+[1]ESF!$Z$36+[1]ESF!$Z$37+[1]ESF!$Z$38+[1]ESF!$Z$39+[1]ESF!$Z$40+[1]ESF!$Z$43+[1]ESF!$Z$44)-($C$33)</f>
        <v>70401042.989999935</v>
      </c>
    </row>
    <row r="53" spans="1:8" ht="11.25" customHeight="1" x14ac:dyDescent="0.2">
      <c r="A53" s="23"/>
      <c r="B53" s="24"/>
      <c r="C53" s="24"/>
    </row>
    <row r="54" spans="1:8" ht="15.75" customHeight="1" x14ac:dyDescent="0.2">
      <c r="A54" s="9" t="s">
        <v>14</v>
      </c>
      <c r="B54" s="10">
        <f>+B55+B58</f>
        <v>29420169.049999982</v>
      </c>
      <c r="C54" s="10">
        <f>+C55+C58</f>
        <v>106568486.87999985</v>
      </c>
    </row>
    <row r="55" spans="1:8" x14ac:dyDescent="0.2">
      <c r="A55" s="11" t="s">
        <v>43</v>
      </c>
      <c r="B55" s="25">
        <f>SUM(B56:B57)</f>
        <v>0</v>
      </c>
      <c r="C55" s="25">
        <f>SUM(C56:C57)</f>
        <v>0</v>
      </c>
    </row>
    <row r="56" spans="1:8" x14ac:dyDescent="0.2">
      <c r="A56" s="14" t="s">
        <v>40</v>
      </c>
      <c r="B56" s="17">
        <f>+[1]ESF!$V$7-[1]ESF!$U$7</f>
        <v>0</v>
      </c>
      <c r="C56" s="26">
        <f>+[1]ESF!$AA$7-[1]ESF!$Z$7</f>
        <v>0</v>
      </c>
    </row>
    <row r="57" spans="1:8" x14ac:dyDescent="0.2">
      <c r="A57" s="14" t="s">
        <v>41</v>
      </c>
      <c r="B57" s="18">
        <v>0</v>
      </c>
      <c r="C57" s="27">
        <v>0</v>
      </c>
    </row>
    <row r="58" spans="1:8" ht="15" customHeight="1" x14ac:dyDescent="0.2">
      <c r="A58" s="29" t="s">
        <v>44</v>
      </c>
      <c r="B58" s="34">
        <f>(+[1]ESF!$T$6+[1]ESF!$T$7+[1]ESF!$T$8+[1]ESF!$T$9+[1]ESF!$T$10+[1]ESF!$T$11+[1]ESF!$T$17+[1]ESF!$T$21+[1]ESF!$T$22+[1]ESF!$T$23+[1]ESF!$T$24+[1]ESF!$V$5+[1]ESF!$V$6+[1]ESF!$V$8+[1]ESF!$V$9+[1]ESF!$V$10+[1]ESF!$V$11+[1]ESF!$V$12+[1]ESF!$V$17+[1]ESF!$V$18+[1]ESF!$V$20+[1]ESF!$V$21+[1]ESF!$V$22+[1]ESF!$V$36+[1]ESF!$V$37+[1]ESF!$V$38+[1]ESF!$V$39+[1]ESF!$V$40+[1]ESF!$V$43+[1]ESF!$V$44)</f>
        <v>29420169.049999982</v>
      </c>
      <c r="C58" s="30">
        <f>(+[1]ESF!$Y$6+[1]ESF!$Y$7+[1]ESF!$Y$8+[1]ESF!$Y$9+[1]ESF!$Y$10+[1]ESF!$Y$11+[1]ESF!$Y$17+[1]ESF!$Y$21+[1]ESF!$Y$22+[1]ESF!$Y$23+[1]ESF!$Y$24+[1]ESF!$AA$5+[1]ESF!$AA$6+[1]ESF!$AA$8+[1]ESF!$AA$9+[1]ESF!$AA$10+[1]ESF!$AA$11+[1]ESF!$AA$12+[1]ESF!$AA$17+[1]ESF!$AA$18+[1]ESF!$AA$20+[1]ESF!$AA$21+[1]ESF!$AA$22+[1]ESF!$AA$36+[1]ESF!$AA$37+[1]ESF!$AA$38+[1]ESF!$AA$39+[1]ESF!$AA$40+[1]ESF!$AA$43+[1]ESF!$AA$44)</f>
        <v>106568486.87999985</v>
      </c>
    </row>
    <row r="59" spans="1:8" ht="16.5" customHeight="1" x14ac:dyDescent="0.2">
      <c r="A59" s="7" t="s">
        <v>45</v>
      </c>
      <c r="B59" s="10">
        <f>+B48-B54</f>
        <v>225792.43000000715</v>
      </c>
      <c r="C59" s="10">
        <f>+C48-C54</f>
        <v>-36167443.889999911</v>
      </c>
    </row>
    <row r="60" spans="1:8" ht="11.25" customHeight="1" x14ac:dyDescent="0.2">
      <c r="A60" s="31"/>
      <c r="B60" s="8"/>
      <c r="C60" s="8"/>
    </row>
    <row r="61" spans="1:8" ht="15.75" customHeight="1" x14ac:dyDescent="0.2">
      <c r="A61" s="7" t="s">
        <v>46</v>
      </c>
      <c r="B61" s="10">
        <f>+B33+B45+B59</f>
        <v>-410532.10999999195</v>
      </c>
      <c r="C61" s="10">
        <f>+C33+C45+C59</f>
        <v>-50136106.989999905</v>
      </c>
      <c r="F61" s="35">
        <f>+$B$61+[1]CSF!$B$5</f>
        <v>1.4901161193847656E-8</v>
      </c>
      <c r="G61" s="36">
        <f>+$B$61-[1]CSF!$C$5</f>
        <v>-410532.10999999195</v>
      </c>
      <c r="H61" s="37" t="s">
        <v>47</v>
      </c>
    </row>
    <row r="62" spans="1:8" ht="11.25" customHeight="1" x14ac:dyDescent="0.2">
      <c r="A62" s="31"/>
      <c r="B62" s="8"/>
      <c r="C62" s="8"/>
    </row>
    <row r="63" spans="1:8" ht="18" customHeight="1" x14ac:dyDescent="0.2">
      <c r="A63" s="7" t="s">
        <v>48</v>
      </c>
      <c r="B63" s="10">
        <f>[1]ESF!$C$5</f>
        <v>41951591.700000003</v>
      </c>
      <c r="C63" s="10">
        <f>[1]ESF!$M$5</f>
        <v>92087698.689999998</v>
      </c>
      <c r="F63" s="38">
        <f>+$B$63-[1]ESF!$C$5</f>
        <v>0</v>
      </c>
      <c r="G63" s="38"/>
      <c r="H63" s="37" t="s">
        <v>49</v>
      </c>
    </row>
    <row r="64" spans="1:8" ht="11.25" customHeight="1" x14ac:dyDescent="0.2">
      <c r="A64" s="31"/>
      <c r="B64" s="8"/>
      <c r="C64" s="8"/>
    </row>
    <row r="65" spans="1:8" ht="15.75" customHeight="1" x14ac:dyDescent="0.2">
      <c r="A65" s="7" t="s">
        <v>50</v>
      </c>
      <c r="B65" s="10">
        <f>+B61+B63</f>
        <v>41541059.590000011</v>
      </c>
      <c r="C65" s="10">
        <f>+C61+C63</f>
        <v>41951591.700000092</v>
      </c>
      <c r="F65" s="38">
        <f>+$B$65-[1]ESF!$B$5</f>
        <v>0</v>
      </c>
      <c r="G65" s="38">
        <f>+$C$65-[1]ESF!$C$5</f>
        <v>8.9406967163085938E-8</v>
      </c>
      <c r="H65" s="37" t="s">
        <v>51</v>
      </c>
    </row>
    <row r="66" spans="1:8" ht="11.25" customHeight="1" x14ac:dyDescent="0.2">
      <c r="A66" s="39"/>
      <c r="B66" s="40"/>
      <c r="C66" s="41"/>
    </row>
    <row r="68" spans="1:8" ht="15.75" customHeight="1" x14ac:dyDescent="0.2">
      <c r="A68" s="42" t="s">
        <v>52</v>
      </c>
      <c r="B68" s="43"/>
      <c r="C68" s="43"/>
    </row>
    <row r="77" spans="1:8" x14ac:dyDescent="0.2">
      <c r="A77" s="44" t="s">
        <v>53</v>
      </c>
      <c r="B77" s="45" t="s">
        <v>54</v>
      </c>
    </row>
    <row r="78" spans="1:8" x14ac:dyDescent="0.2">
      <c r="A78" s="44" t="s">
        <v>55</v>
      </c>
      <c r="B78" s="44" t="s">
        <v>56</v>
      </c>
    </row>
  </sheetData>
  <mergeCells count="1">
    <mergeCell ref="A1:C1"/>
  </mergeCells>
  <printOptions horizontalCentered="1"/>
  <pageMargins left="0.59055118110236227" right="0.39370078740157483" top="0.59055118110236227" bottom="0.59055118110236227" header="0.31496062992125984" footer="0.31496062992125984"/>
  <pageSetup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 Gto</dc:creator>
  <cp:lastModifiedBy>Fondos Gto</cp:lastModifiedBy>
  <dcterms:created xsi:type="dcterms:W3CDTF">2024-04-19T03:07:19Z</dcterms:created>
  <dcterms:modified xsi:type="dcterms:W3CDTF">2024-04-19T03:08:29Z</dcterms:modified>
</cp:coreProperties>
</file>