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06 Aportación Federal para Seguridad Pública\"/>
    </mc:Choice>
  </mc:AlternateContent>
  <xr:revisionPtr revIDLastSave="0" documentId="13_ncr:1_{2DBADD29-FB0D-49B8-907B-A20D644B1342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FORMATO GENERAL" sheetId="1" r:id="rId1"/>
    <sheet name="FORMATO ESPECÍFICO" sheetId="2" r:id="rId2"/>
  </sheets>
  <definedNames>
    <definedName name="_xlnm._FilterDatabase" localSheetId="1" hidden="1">'FORMATO ESPECÍFICO'!$A$11:$BD$359</definedName>
    <definedName name="_xlnm._FilterDatabase" localSheetId="0" hidden="1">'FORMATO GENERAL'!$A$11:$S$149</definedName>
    <definedName name="_xlnm.Print_Area" localSheetId="1">'FORMATO ESPECÍFICO'!$A$2:$BD$526</definedName>
    <definedName name="_xlnm.Print_Area" localSheetId="0">'FORMATO GENERAL'!$A$2:$S$149</definedName>
    <definedName name="_xlnm.Print_Titles" localSheetId="1">'FORMATO ESPECÍFICO'!$A:$N,'FORMATO ESPECÍFICO'!$2:$10</definedName>
    <definedName name="_xlnm.Print_Titles" localSheetId="0">'FORMATO GENERAL'!$A:$D,'FORMATO GENERAL'!$2:$10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O87" i="1" l="1"/>
  <c r="N87" i="1"/>
  <c r="L87" i="1"/>
  <c r="K87" i="1"/>
  <c r="I87" i="1"/>
  <c r="H87" i="1"/>
  <c r="F87" i="1"/>
  <c r="E87" i="1"/>
  <c r="O77" i="1"/>
  <c r="N77" i="1"/>
  <c r="M77" i="1"/>
  <c r="L77" i="1"/>
  <c r="K77" i="1"/>
  <c r="I77" i="1"/>
  <c r="H77" i="1"/>
  <c r="F77" i="1"/>
  <c r="E77" i="1"/>
  <c r="O59" i="1"/>
  <c r="N59" i="1"/>
  <c r="L59" i="1"/>
  <c r="K59" i="1"/>
  <c r="I59" i="1"/>
  <c r="H59" i="1"/>
  <c r="F59" i="1"/>
  <c r="E59" i="1"/>
  <c r="O92" i="1"/>
  <c r="N92" i="1"/>
  <c r="L92" i="1"/>
  <c r="K92" i="1"/>
  <c r="I92" i="1"/>
  <c r="H92" i="1"/>
  <c r="F92" i="1"/>
  <c r="E92" i="1"/>
  <c r="R136" i="1"/>
  <c r="Q136" i="1"/>
  <c r="S136" i="1" s="1"/>
  <c r="P136" i="1"/>
  <c r="M136" i="1"/>
  <c r="J136" i="1"/>
  <c r="G136" i="1"/>
  <c r="R135" i="1"/>
  <c r="Q135" i="1"/>
  <c r="P135" i="1"/>
  <c r="M135" i="1"/>
  <c r="J135" i="1"/>
  <c r="G135" i="1"/>
  <c r="R134" i="1"/>
  <c r="Q134" i="1"/>
  <c r="S134" i="1" s="1"/>
  <c r="P134" i="1"/>
  <c r="M134" i="1"/>
  <c r="J134" i="1"/>
  <c r="G134" i="1"/>
  <c r="R133" i="1"/>
  <c r="Q133" i="1"/>
  <c r="P133" i="1"/>
  <c r="M133" i="1"/>
  <c r="J133" i="1"/>
  <c r="G133" i="1"/>
  <c r="O132" i="1"/>
  <c r="N132" i="1"/>
  <c r="L132" i="1"/>
  <c r="K132" i="1"/>
  <c r="I132" i="1"/>
  <c r="H132" i="1"/>
  <c r="F132" i="1"/>
  <c r="E132" i="1"/>
  <c r="R54" i="1"/>
  <c r="Q54" i="1"/>
  <c r="P54" i="1"/>
  <c r="M54" i="1"/>
  <c r="J54" i="1"/>
  <c r="G54" i="1"/>
  <c r="R38" i="1"/>
  <c r="Q38" i="1"/>
  <c r="P38" i="1"/>
  <c r="M38" i="1"/>
  <c r="J38" i="1"/>
  <c r="G38" i="1"/>
  <c r="R39" i="1"/>
  <c r="Q39" i="1"/>
  <c r="P39" i="1"/>
  <c r="M39" i="1"/>
  <c r="J39" i="1"/>
  <c r="G39" i="1"/>
  <c r="R44" i="1"/>
  <c r="Q44" i="1"/>
  <c r="P44" i="1"/>
  <c r="M44" i="1"/>
  <c r="J44" i="1"/>
  <c r="G44" i="1"/>
  <c r="R43" i="1"/>
  <c r="Q43" i="1"/>
  <c r="P43" i="1"/>
  <c r="M43" i="1"/>
  <c r="J43" i="1"/>
  <c r="G43" i="1"/>
  <c r="R61" i="1"/>
  <c r="Q61" i="1"/>
  <c r="P61" i="1"/>
  <c r="M61" i="1"/>
  <c r="J61" i="1"/>
  <c r="G61" i="1"/>
  <c r="R60" i="1"/>
  <c r="Q60" i="1"/>
  <c r="P60" i="1"/>
  <c r="M60" i="1"/>
  <c r="J60" i="1"/>
  <c r="G60" i="1"/>
  <c r="R95" i="1"/>
  <c r="Q95" i="1"/>
  <c r="P95" i="1"/>
  <c r="M95" i="1"/>
  <c r="J95" i="1"/>
  <c r="G95" i="1"/>
  <c r="R94" i="1"/>
  <c r="Q94" i="1"/>
  <c r="P94" i="1"/>
  <c r="M94" i="1"/>
  <c r="J94" i="1"/>
  <c r="G94" i="1"/>
  <c r="R93" i="1"/>
  <c r="Q93" i="1"/>
  <c r="P93" i="1"/>
  <c r="M93" i="1"/>
  <c r="J93" i="1"/>
  <c r="G93" i="1"/>
  <c r="R91" i="1"/>
  <c r="Q91" i="1"/>
  <c r="S91" i="1" s="1"/>
  <c r="P91" i="1"/>
  <c r="M91" i="1"/>
  <c r="J91" i="1"/>
  <c r="G91" i="1"/>
  <c r="R90" i="1"/>
  <c r="Q90" i="1"/>
  <c r="P90" i="1"/>
  <c r="M90" i="1"/>
  <c r="J90" i="1"/>
  <c r="G90" i="1"/>
  <c r="R89" i="1"/>
  <c r="Q89" i="1"/>
  <c r="S89" i="1" s="1"/>
  <c r="P89" i="1"/>
  <c r="M89" i="1"/>
  <c r="J89" i="1"/>
  <c r="G89" i="1"/>
  <c r="R88" i="1"/>
  <c r="Q88" i="1"/>
  <c r="P88" i="1"/>
  <c r="M88" i="1"/>
  <c r="J88" i="1"/>
  <c r="G88" i="1"/>
  <c r="R85" i="1"/>
  <c r="Q85" i="1"/>
  <c r="P85" i="1"/>
  <c r="M85" i="1"/>
  <c r="J85" i="1"/>
  <c r="G85" i="1"/>
  <c r="R84" i="1"/>
  <c r="Q84" i="1"/>
  <c r="P84" i="1"/>
  <c r="M84" i="1"/>
  <c r="J84" i="1"/>
  <c r="G84" i="1"/>
  <c r="R107" i="1"/>
  <c r="Q107" i="1"/>
  <c r="P107" i="1"/>
  <c r="M107" i="1"/>
  <c r="J107" i="1"/>
  <c r="G107" i="1"/>
  <c r="R111" i="1"/>
  <c r="Q111" i="1"/>
  <c r="P111" i="1"/>
  <c r="M111" i="1"/>
  <c r="J111" i="1"/>
  <c r="G111" i="1"/>
  <c r="R117" i="1"/>
  <c r="Q117" i="1"/>
  <c r="P117" i="1"/>
  <c r="M117" i="1"/>
  <c r="J117" i="1"/>
  <c r="G117" i="1"/>
  <c r="R116" i="1"/>
  <c r="Q116" i="1"/>
  <c r="P116" i="1"/>
  <c r="M116" i="1"/>
  <c r="J116" i="1"/>
  <c r="G116" i="1"/>
  <c r="R113" i="1"/>
  <c r="Q113" i="1"/>
  <c r="P113" i="1"/>
  <c r="M113" i="1"/>
  <c r="J113" i="1"/>
  <c r="G113" i="1"/>
  <c r="R112" i="1"/>
  <c r="Q112" i="1"/>
  <c r="P112" i="1"/>
  <c r="M112" i="1"/>
  <c r="J112" i="1"/>
  <c r="G112" i="1"/>
  <c r="R110" i="1"/>
  <c r="Q110" i="1"/>
  <c r="P110" i="1"/>
  <c r="M110" i="1"/>
  <c r="J110" i="1"/>
  <c r="G110" i="1"/>
  <c r="O109" i="1"/>
  <c r="N109" i="1"/>
  <c r="L109" i="1"/>
  <c r="K109" i="1"/>
  <c r="I109" i="1"/>
  <c r="H109" i="1"/>
  <c r="F109" i="1"/>
  <c r="E109" i="1"/>
  <c r="R74" i="1"/>
  <c r="Q74" i="1"/>
  <c r="P74" i="1"/>
  <c r="M74" i="1"/>
  <c r="J74" i="1"/>
  <c r="G74" i="1"/>
  <c r="O66" i="1"/>
  <c r="N66" i="1"/>
  <c r="L66" i="1"/>
  <c r="K66" i="1"/>
  <c r="I66" i="1"/>
  <c r="H66" i="1"/>
  <c r="F66" i="1"/>
  <c r="E66" i="1"/>
  <c r="E65" i="1"/>
  <c r="F65" i="1"/>
  <c r="H65" i="1"/>
  <c r="I65" i="1"/>
  <c r="K65" i="1"/>
  <c r="L65" i="1"/>
  <c r="N65" i="1"/>
  <c r="O65" i="1"/>
  <c r="R70" i="1"/>
  <c r="Q70" i="1"/>
  <c r="P70" i="1"/>
  <c r="M70" i="1"/>
  <c r="J70" i="1"/>
  <c r="G70" i="1"/>
  <c r="R69" i="1"/>
  <c r="Q69" i="1"/>
  <c r="P69" i="1"/>
  <c r="M69" i="1"/>
  <c r="J69" i="1"/>
  <c r="G69" i="1"/>
  <c r="R68" i="1"/>
  <c r="Q68" i="1"/>
  <c r="P68" i="1"/>
  <c r="M68" i="1"/>
  <c r="J68" i="1"/>
  <c r="G68" i="1"/>
  <c r="R47" i="1"/>
  <c r="Q47" i="1"/>
  <c r="P47" i="1"/>
  <c r="M47" i="1"/>
  <c r="J47" i="1"/>
  <c r="G47" i="1"/>
  <c r="O46" i="1"/>
  <c r="N46" i="1"/>
  <c r="L46" i="1"/>
  <c r="K46" i="1"/>
  <c r="I46" i="1"/>
  <c r="H46" i="1"/>
  <c r="F46" i="1"/>
  <c r="E46" i="1"/>
  <c r="R45" i="1"/>
  <c r="Q45" i="1"/>
  <c r="P45" i="1"/>
  <c r="M45" i="1"/>
  <c r="J45" i="1"/>
  <c r="G45" i="1"/>
  <c r="R42" i="1"/>
  <c r="Q42" i="1"/>
  <c r="P42" i="1"/>
  <c r="M42" i="1"/>
  <c r="J42" i="1"/>
  <c r="G42" i="1"/>
  <c r="O41" i="1"/>
  <c r="N41" i="1"/>
  <c r="L41" i="1"/>
  <c r="K41" i="1"/>
  <c r="I41" i="1"/>
  <c r="H41" i="1"/>
  <c r="F41" i="1"/>
  <c r="E41" i="1"/>
  <c r="R40" i="1"/>
  <c r="Q40" i="1"/>
  <c r="P40" i="1"/>
  <c r="M40" i="1"/>
  <c r="J40" i="1"/>
  <c r="G40" i="1"/>
  <c r="R37" i="1"/>
  <c r="Q37" i="1"/>
  <c r="P37" i="1"/>
  <c r="M37" i="1"/>
  <c r="J37" i="1"/>
  <c r="G37" i="1"/>
  <c r="O36" i="1"/>
  <c r="N36" i="1"/>
  <c r="L36" i="1"/>
  <c r="K36" i="1"/>
  <c r="I36" i="1"/>
  <c r="H36" i="1"/>
  <c r="F36" i="1"/>
  <c r="E36" i="1"/>
  <c r="O33" i="1"/>
  <c r="N33" i="1"/>
  <c r="L33" i="1"/>
  <c r="K33" i="1"/>
  <c r="I33" i="1"/>
  <c r="H33" i="1"/>
  <c r="F33" i="1"/>
  <c r="E33" i="1"/>
  <c r="O30" i="1"/>
  <c r="N30" i="1"/>
  <c r="L30" i="1"/>
  <c r="K30" i="1"/>
  <c r="I30" i="1"/>
  <c r="H30" i="1"/>
  <c r="F30" i="1"/>
  <c r="E30" i="1"/>
  <c r="R34" i="1"/>
  <c r="Q34" i="1"/>
  <c r="P34" i="1"/>
  <c r="M34" i="1"/>
  <c r="J34" i="1"/>
  <c r="G34" i="1"/>
  <c r="R31" i="1"/>
  <c r="Q31" i="1"/>
  <c r="P31" i="1"/>
  <c r="M31" i="1"/>
  <c r="J31" i="1"/>
  <c r="G31" i="1"/>
  <c r="R15" i="1"/>
  <c r="Q15" i="1"/>
  <c r="P15" i="1"/>
  <c r="M15" i="1"/>
  <c r="J15" i="1"/>
  <c r="G15" i="1"/>
  <c r="R148" i="1"/>
  <c r="Q148" i="1"/>
  <c r="P148" i="1"/>
  <c r="M148" i="1"/>
  <c r="J148" i="1"/>
  <c r="G148" i="1"/>
  <c r="R147" i="1"/>
  <c r="Q147" i="1"/>
  <c r="P147" i="1"/>
  <c r="M147" i="1"/>
  <c r="J147" i="1"/>
  <c r="G147" i="1"/>
  <c r="R146" i="1"/>
  <c r="Q146" i="1"/>
  <c r="P146" i="1"/>
  <c r="M146" i="1"/>
  <c r="J146" i="1"/>
  <c r="G146" i="1"/>
  <c r="R145" i="1"/>
  <c r="Q145" i="1"/>
  <c r="P145" i="1"/>
  <c r="M145" i="1"/>
  <c r="J145" i="1"/>
  <c r="G145" i="1"/>
  <c r="R143" i="1"/>
  <c r="Q143" i="1"/>
  <c r="P143" i="1"/>
  <c r="M143" i="1"/>
  <c r="J143" i="1"/>
  <c r="G143" i="1"/>
  <c r="R141" i="1"/>
  <c r="Q141" i="1"/>
  <c r="P141" i="1"/>
  <c r="M141" i="1"/>
  <c r="J141" i="1"/>
  <c r="G141" i="1"/>
  <c r="R138" i="1"/>
  <c r="Q138" i="1"/>
  <c r="P138" i="1"/>
  <c r="M138" i="1"/>
  <c r="J138" i="1"/>
  <c r="G138" i="1"/>
  <c r="R130" i="1"/>
  <c r="Q130" i="1"/>
  <c r="P130" i="1"/>
  <c r="M130" i="1"/>
  <c r="J130" i="1"/>
  <c r="G130" i="1"/>
  <c r="R129" i="1"/>
  <c r="Q129" i="1"/>
  <c r="P129" i="1"/>
  <c r="M129" i="1"/>
  <c r="J129" i="1"/>
  <c r="G129" i="1"/>
  <c r="R128" i="1"/>
  <c r="Q128" i="1"/>
  <c r="P128" i="1"/>
  <c r="M128" i="1"/>
  <c r="J128" i="1"/>
  <c r="G128" i="1"/>
  <c r="R127" i="1"/>
  <c r="Q127" i="1"/>
  <c r="P127" i="1"/>
  <c r="M127" i="1"/>
  <c r="J127" i="1"/>
  <c r="G127" i="1"/>
  <c r="R125" i="1"/>
  <c r="Q125" i="1"/>
  <c r="P125" i="1"/>
  <c r="M125" i="1"/>
  <c r="J125" i="1"/>
  <c r="G125" i="1"/>
  <c r="R124" i="1"/>
  <c r="Q124" i="1"/>
  <c r="P124" i="1"/>
  <c r="M124" i="1"/>
  <c r="J124" i="1"/>
  <c r="G124" i="1"/>
  <c r="R123" i="1"/>
  <c r="Q123" i="1"/>
  <c r="P123" i="1"/>
  <c r="M123" i="1"/>
  <c r="J123" i="1"/>
  <c r="G123" i="1"/>
  <c r="R122" i="1"/>
  <c r="Q122" i="1"/>
  <c r="P122" i="1"/>
  <c r="M122" i="1"/>
  <c r="J122" i="1"/>
  <c r="G122" i="1"/>
  <c r="R119" i="1"/>
  <c r="Q119" i="1"/>
  <c r="P119" i="1"/>
  <c r="M119" i="1"/>
  <c r="J119" i="1"/>
  <c r="G119" i="1"/>
  <c r="R118" i="1"/>
  <c r="Q118" i="1"/>
  <c r="P118" i="1"/>
  <c r="M118" i="1"/>
  <c r="J118" i="1"/>
  <c r="G118" i="1"/>
  <c r="R115" i="1"/>
  <c r="Q115" i="1"/>
  <c r="P115" i="1"/>
  <c r="M115" i="1"/>
  <c r="J115" i="1"/>
  <c r="G115" i="1"/>
  <c r="R108" i="1"/>
  <c r="Q108" i="1"/>
  <c r="P108" i="1"/>
  <c r="M108" i="1"/>
  <c r="J108" i="1"/>
  <c r="G108" i="1"/>
  <c r="R106" i="1"/>
  <c r="Q106" i="1"/>
  <c r="P106" i="1"/>
  <c r="M106" i="1"/>
  <c r="J106" i="1"/>
  <c r="G106" i="1"/>
  <c r="R105" i="1"/>
  <c r="Q105" i="1"/>
  <c r="P105" i="1"/>
  <c r="M105" i="1"/>
  <c r="J105" i="1"/>
  <c r="G105" i="1"/>
  <c r="R102" i="1"/>
  <c r="Q102" i="1"/>
  <c r="P102" i="1"/>
  <c r="M102" i="1"/>
  <c r="J102" i="1"/>
  <c r="G102" i="1"/>
  <c r="R101" i="1"/>
  <c r="Q101" i="1"/>
  <c r="P101" i="1"/>
  <c r="M101" i="1"/>
  <c r="J101" i="1"/>
  <c r="G101" i="1"/>
  <c r="R100" i="1"/>
  <c r="Q100" i="1"/>
  <c r="P100" i="1"/>
  <c r="M100" i="1"/>
  <c r="J100" i="1"/>
  <c r="G100" i="1"/>
  <c r="R99" i="1"/>
  <c r="Q99" i="1"/>
  <c r="P99" i="1"/>
  <c r="M99" i="1"/>
  <c r="J99" i="1"/>
  <c r="G99" i="1"/>
  <c r="R96" i="1"/>
  <c r="Q96" i="1"/>
  <c r="P96" i="1"/>
  <c r="M96" i="1"/>
  <c r="J96" i="1"/>
  <c r="G96" i="1"/>
  <c r="R86" i="1"/>
  <c r="Q86" i="1"/>
  <c r="P86" i="1"/>
  <c r="M86" i="1"/>
  <c r="J86" i="1"/>
  <c r="G86" i="1"/>
  <c r="R83" i="1"/>
  <c r="Q83" i="1"/>
  <c r="P83" i="1"/>
  <c r="M83" i="1"/>
  <c r="J83" i="1"/>
  <c r="G83" i="1"/>
  <c r="R81" i="1"/>
  <c r="Q81" i="1"/>
  <c r="P81" i="1"/>
  <c r="M81" i="1"/>
  <c r="J81" i="1"/>
  <c r="G81" i="1"/>
  <c r="R80" i="1"/>
  <c r="Q80" i="1"/>
  <c r="P80" i="1"/>
  <c r="M80" i="1"/>
  <c r="J80" i="1"/>
  <c r="G80" i="1"/>
  <c r="R79" i="1"/>
  <c r="Q79" i="1"/>
  <c r="P79" i="1"/>
  <c r="M79" i="1"/>
  <c r="J79" i="1"/>
  <c r="G79" i="1"/>
  <c r="R78" i="1"/>
  <c r="Q78" i="1"/>
  <c r="P78" i="1"/>
  <c r="M78" i="1"/>
  <c r="J78" i="1"/>
  <c r="G78" i="1"/>
  <c r="R75" i="1"/>
  <c r="Q75" i="1"/>
  <c r="P75" i="1"/>
  <c r="M75" i="1"/>
  <c r="J75" i="1"/>
  <c r="G75" i="1"/>
  <c r="R72" i="1"/>
  <c r="Q72" i="1"/>
  <c r="P72" i="1"/>
  <c r="M72" i="1"/>
  <c r="J72" i="1"/>
  <c r="G72" i="1"/>
  <c r="R71" i="1"/>
  <c r="Q71" i="1"/>
  <c r="P71" i="1"/>
  <c r="M71" i="1"/>
  <c r="J71" i="1"/>
  <c r="G71" i="1"/>
  <c r="R67" i="1"/>
  <c r="Q67" i="1"/>
  <c r="P67" i="1"/>
  <c r="M67" i="1"/>
  <c r="J67" i="1"/>
  <c r="G67" i="1"/>
  <c r="R64" i="1"/>
  <c r="Q64" i="1"/>
  <c r="P64" i="1"/>
  <c r="M64" i="1"/>
  <c r="J64" i="1"/>
  <c r="G64" i="1"/>
  <c r="R62" i="1"/>
  <c r="Q62" i="1"/>
  <c r="P62" i="1"/>
  <c r="M62" i="1"/>
  <c r="J62" i="1"/>
  <c r="G62" i="1"/>
  <c r="R57" i="1"/>
  <c r="Q57" i="1"/>
  <c r="P57" i="1"/>
  <c r="M57" i="1"/>
  <c r="J57" i="1"/>
  <c r="G57" i="1"/>
  <c r="R55" i="1"/>
  <c r="Q55" i="1"/>
  <c r="P55" i="1"/>
  <c r="M55" i="1"/>
  <c r="J55" i="1"/>
  <c r="G55" i="1"/>
  <c r="R53" i="1"/>
  <c r="Q53" i="1"/>
  <c r="P53" i="1"/>
  <c r="M53" i="1"/>
  <c r="J53" i="1"/>
  <c r="G53" i="1"/>
  <c r="R50" i="1"/>
  <c r="Q50" i="1"/>
  <c r="P50" i="1"/>
  <c r="M50" i="1"/>
  <c r="J50" i="1"/>
  <c r="G50" i="1"/>
  <c r="R49" i="1"/>
  <c r="Q49" i="1"/>
  <c r="P49" i="1"/>
  <c r="M49" i="1"/>
  <c r="J49" i="1"/>
  <c r="G49" i="1"/>
  <c r="R35" i="1"/>
  <c r="Q35" i="1"/>
  <c r="P35" i="1"/>
  <c r="M35" i="1"/>
  <c r="J35" i="1"/>
  <c r="G35" i="1"/>
  <c r="R32" i="1"/>
  <c r="Q32" i="1"/>
  <c r="P32" i="1"/>
  <c r="M32" i="1"/>
  <c r="J32" i="1"/>
  <c r="G32" i="1"/>
  <c r="R28" i="1"/>
  <c r="Q28" i="1"/>
  <c r="P28" i="1"/>
  <c r="M28" i="1"/>
  <c r="J28" i="1"/>
  <c r="G28" i="1"/>
  <c r="R26" i="1"/>
  <c r="Q26" i="1"/>
  <c r="P26" i="1"/>
  <c r="M26" i="1"/>
  <c r="J26" i="1"/>
  <c r="G26" i="1"/>
  <c r="R25" i="1"/>
  <c r="Q25" i="1"/>
  <c r="P25" i="1"/>
  <c r="M25" i="1"/>
  <c r="J25" i="1"/>
  <c r="G25" i="1"/>
  <c r="R24" i="1"/>
  <c r="Q24" i="1"/>
  <c r="P24" i="1"/>
  <c r="M24" i="1"/>
  <c r="J24" i="1"/>
  <c r="G24" i="1"/>
  <c r="R22" i="1"/>
  <c r="Q22" i="1"/>
  <c r="P22" i="1"/>
  <c r="M22" i="1"/>
  <c r="J22" i="1"/>
  <c r="G22" i="1"/>
  <c r="R20" i="1"/>
  <c r="Q20" i="1"/>
  <c r="P20" i="1"/>
  <c r="M20" i="1"/>
  <c r="J20" i="1"/>
  <c r="G20" i="1"/>
  <c r="R19" i="1"/>
  <c r="Q19" i="1"/>
  <c r="P19" i="1"/>
  <c r="M19" i="1"/>
  <c r="J19" i="1"/>
  <c r="G19" i="1"/>
  <c r="R18" i="1"/>
  <c r="Q18" i="1"/>
  <c r="P18" i="1"/>
  <c r="M18" i="1"/>
  <c r="J18" i="1"/>
  <c r="G18" i="1"/>
  <c r="R16" i="1"/>
  <c r="Q16" i="1"/>
  <c r="P16" i="1"/>
  <c r="M16" i="1"/>
  <c r="J16" i="1"/>
  <c r="G16" i="1"/>
  <c r="M87" i="1" l="1"/>
  <c r="Q77" i="1"/>
  <c r="R77" i="1"/>
  <c r="P77" i="1"/>
  <c r="G77" i="1"/>
  <c r="P59" i="1"/>
  <c r="Q59" i="1"/>
  <c r="G87" i="1"/>
  <c r="G59" i="1"/>
  <c r="G92" i="1"/>
  <c r="J87" i="1"/>
  <c r="J92" i="1"/>
  <c r="M92" i="1"/>
  <c r="M59" i="1"/>
  <c r="J77" i="1"/>
  <c r="P87" i="1"/>
  <c r="P92" i="1"/>
  <c r="Q87" i="1"/>
  <c r="Q92" i="1"/>
  <c r="R87" i="1"/>
  <c r="R92" i="1"/>
  <c r="R59" i="1"/>
  <c r="J59" i="1"/>
  <c r="S133" i="1"/>
  <c r="S135" i="1"/>
  <c r="G132" i="1"/>
  <c r="J132" i="1"/>
  <c r="S116" i="1"/>
  <c r="P132" i="1"/>
  <c r="M132" i="1"/>
  <c r="R132" i="1"/>
  <c r="Q132" i="1"/>
  <c r="S93" i="1"/>
  <c r="S95" i="1"/>
  <c r="S61" i="1"/>
  <c r="S44" i="1"/>
  <c r="S38" i="1"/>
  <c r="S90" i="1"/>
  <c r="S94" i="1"/>
  <c r="S60" i="1"/>
  <c r="S39" i="1"/>
  <c r="S54" i="1"/>
  <c r="S111" i="1"/>
  <c r="S110" i="1"/>
  <c r="S113" i="1"/>
  <c r="S85" i="1"/>
  <c r="S84" i="1"/>
  <c r="S43" i="1"/>
  <c r="S88" i="1"/>
  <c r="S117" i="1"/>
  <c r="S107" i="1"/>
  <c r="S112" i="1"/>
  <c r="G109" i="1"/>
  <c r="J109" i="1"/>
  <c r="R109" i="1"/>
  <c r="P109" i="1"/>
  <c r="M109" i="1"/>
  <c r="M66" i="1"/>
  <c r="Q109" i="1"/>
  <c r="S68" i="1"/>
  <c r="S74" i="1"/>
  <c r="J65" i="1"/>
  <c r="S69" i="1"/>
  <c r="Q66" i="1"/>
  <c r="J66" i="1"/>
  <c r="R66" i="1"/>
  <c r="S70" i="1"/>
  <c r="P66" i="1"/>
  <c r="P65" i="1"/>
  <c r="M65" i="1"/>
  <c r="G65" i="1"/>
  <c r="G66" i="1"/>
  <c r="R65" i="1"/>
  <c r="Q65" i="1"/>
  <c r="J30" i="1"/>
  <c r="P33" i="1"/>
  <c r="P30" i="1"/>
  <c r="S45" i="1"/>
  <c r="J33" i="1"/>
  <c r="P36" i="1"/>
  <c r="S40" i="1"/>
  <c r="S47" i="1"/>
  <c r="P41" i="1"/>
  <c r="M36" i="1"/>
  <c r="S42" i="1"/>
  <c r="P46" i="1"/>
  <c r="S31" i="1"/>
  <c r="S37" i="1"/>
  <c r="G33" i="1"/>
  <c r="M46" i="1"/>
  <c r="G30" i="1"/>
  <c r="M33" i="1"/>
  <c r="S34" i="1"/>
  <c r="M41" i="1"/>
  <c r="R30" i="1"/>
  <c r="J46" i="1"/>
  <c r="M30" i="1"/>
  <c r="Q46" i="1"/>
  <c r="R46" i="1"/>
  <c r="Q41" i="1"/>
  <c r="R41" i="1"/>
  <c r="G46" i="1"/>
  <c r="Q36" i="1"/>
  <c r="J41" i="1"/>
  <c r="G41" i="1"/>
  <c r="R36" i="1"/>
  <c r="Q33" i="1"/>
  <c r="J36" i="1"/>
  <c r="Q30" i="1"/>
  <c r="R33" i="1"/>
  <c r="G36" i="1"/>
  <c r="S24" i="1"/>
  <c r="S119" i="1"/>
  <c r="S123" i="1"/>
  <c r="S145" i="1"/>
  <c r="S147" i="1"/>
  <c r="S15" i="1"/>
  <c r="S102" i="1"/>
  <c r="S106" i="1"/>
  <c r="S118" i="1"/>
  <c r="S122" i="1"/>
  <c r="S124" i="1"/>
  <c r="S127" i="1"/>
  <c r="S130" i="1"/>
  <c r="S138" i="1"/>
  <c r="S146" i="1"/>
  <c r="S148" i="1"/>
  <c r="S79" i="1"/>
  <c r="S83" i="1"/>
  <c r="S49" i="1"/>
  <c r="S80" i="1"/>
  <c r="S26" i="1"/>
  <c r="S99" i="1"/>
  <c r="S101" i="1"/>
  <c r="S16" i="1"/>
  <c r="S20" i="1"/>
  <c r="S28" i="1"/>
  <c r="S35" i="1"/>
  <c r="S50" i="1"/>
  <c r="S62" i="1"/>
  <c r="S64" i="1"/>
  <c r="S71" i="1"/>
  <c r="S75" i="1"/>
  <c r="S115" i="1"/>
  <c r="S18" i="1"/>
  <c r="S57" i="1"/>
  <c r="S67" i="1"/>
  <c r="S72" i="1"/>
  <c r="S100" i="1"/>
  <c r="S108" i="1"/>
  <c r="S129" i="1"/>
  <c r="S55" i="1"/>
  <c r="S19" i="1"/>
  <c r="S22" i="1"/>
  <c r="S81" i="1"/>
  <c r="S86" i="1"/>
  <c r="S125" i="1"/>
  <c r="S25" i="1"/>
  <c r="S32" i="1"/>
  <c r="S105" i="1"/>
  <c r="S141" i="1"/>
  <c r="S53" i="1"/>
  <c r="S143" i="1"/>
  <c r="S78" i="1"/>
  <c r="S96" i="1"/>
  <c r="S128" i="1"/>
  <c r="O82" i="1"/>
  <c r="O76" i="1" s="1"/>
  <c r="N82" i="1"/>
  <c r="N76" i="1" s="1"/>
  <c r="L82" i="1"/>
  <c r="L76" i="1" s="1"/>
  <c r="K82" i="1"/>
  <c r="K76" i="1" s="1"/>
  <c r="I82" i="1"/>
  <c r="I76" i="1" s="1"/>
  <c r="H82" i="1"/>
  <c r="H76" i="1" s="1"/>
  <c r="F82" i="1"/>
  <c r="F76" i="1" s="1"/>
  <c r="E82" i="1"/>
  <c r="E76" i="1" s="1"/>
  <c r="O17" i="1"/>
  <c r="N17" i="1"/>
  <c r="L17" i="1"/>
  <c r="K17" i="1"/>
  <c r="I17" i="1"/>
  <c r="H17" i="1"/>
  <c r="F17" i="1"/>
  <c r="O137" i="1"/>
  <c r="O131" i="1" s="1"/>
  <c r="N137" i="1"/>
  <c r="N131" i="1" s="1"/>
  <c r="L137" i="1"/>
  <c r="L131" i="1" s="1"/>
  <c r="K137" i="1"/>
  <c r="K131" i="1" s="1"/>
  <c r="I137" i="1"/>
  <c r="I131" i="1" s="1"/>
  <c r="H137" i="1"/>
  <c r="H131" i="1" s="1"/>
  <c r="F137" i="1"/>
  <c r="F131" i="1" s="1"/>
  <c r="E137" i="1"/>
  <c r="E131" i="1" s="1"/>
  <c r="O104" i="1"/>
  <c r="N104" i="1"/>
  <c r="L104" i="1"/>
  <c r="K104" i="1"/>
  <c r="I104" i="1"/>
  <c r="H104" i="1"/>
  <c r="F104" i="1"/>
  <c r="E104" i="1"/>
  <c r="S87" i="1" l="1"/>
  <c r="S77" i="1"/>
  <c r="S92" i="1"/>
  <c r="S59" i="1"/>
  <c r="S132" i="1"/>
  <c r="S109" i="1"/>
  <c r="S66" i="1"/>
  <c r="S65" i="1"/>
  <c r="S30" i="1"/>
  <c r="S46" i="1"/>
  <c r="S33" i="1"/>
  <c r="S36" i="1"/>
  <c r="S41" i="1"/>
  <c r="P137" i="1"/>
  <c r="P131" i="1" s="1"/>
  <c r="R137" i="1"/>
  <c r="R131" i="1" s="1"/>
  <c r="Q137" i="1"/>
  <c r="Q131" i="1" s="1"/>
  <c r="J137" i="1"/>
  <c r="J131" i="1" s="1"/>
  <c r="P104" i="1"/>
  <c r="G104" i="1"/>
  <c r="Q104" i="1"/>
  <c r="R104" i="1"/>
  <c r="M104" i="1"/>
  <c r="J104" i="1"/>
  <c r="S137" i="1" l="1"/>
  <c r="S131" i="1" s="1"/>
  <c r="S104" i="1"/>
  <c r="M82" i="1" l="1"/>
  <c r="M76" i="1" s="1"/>
  <c r="G82" i="1" l="1"/>
  <c r="G76" i="1" s="1"/>
  <c r="P82" i="1"/>
  <c r="P76" i="1" s="1"/>
  <c r="J82" i="1"/>
  <c r="J76" i="1" s="1"/>
  <c r="O23" i="1"/>
  <c r="N23" i="1"/>
  <c r="L23" i="1"/>
  <c r="K23" i="1"/>
  <c r="I23" i="1"/>
  <c r="H23" i="1"/>
  <c r="F23" i="1"/>
  <c r="E23" i="1"/>
  <c r="O21" i="1"/>
  <c r="N21" i="1"/>
  <c r="L21" i="1"/>
  <c r="K21" i="1"/>
  <c r="I21" i="1"/>
  <c r="H21" i="1"/>
  <c r="F21" i="1"/>
  <c r="E21" i="1"/>
  <c r="E17" i="1"/>
  <c r="O48" i="1"/>
  <c r="O29" i="1" s="1"/>
  <c r="P17" i="1" l="1"/>
  <c r="M17" i="1"/>
  <c r="G17" i="1"/>
  <c r="J17" i="1"/>
  <c r="J23" i="1"/>
  <c r="J21" i="1"/>
  <c r="P23" i="1"/>
  <c r="P21" i="1"/>
  <c r="M23" i="1"/>
  <c r="Q23" i="1"/>
  <c r="M21" i="1"/>
  <c r="R21" i="1"/>
  <c r="G23" i="1"/>
  <c r="R23" i="1"/>
  <c r="Q21" i="1"/>
  <c r="Q17" i="1"/>
  <c r="R17" i="1"/>
  <c r="G21" i="1"/>
  <c r="E27" i="1"/>
  <c r="E48" i="1"/>
  <c r="E29" i="1" s="1"/>
  <c r="E52" i="1"/>
  <c r="E63" i="1"/>
  <c r="E114" i="1"/>
  <c r="E103" i="1" s="1"/>
  <c r="E121" i="1"/>
  <c r="E140" i="1"/>
  <c r="E142" i="1"/>
  <c r="S21" i="1" l="1"/>
  <c r="S23" i="1"/>
  <c r="S17" i="1"/>
  <c r="E144" i="1" l="1"/>
  <c r="F144" i="1"/>
  <c r="H144" i="1"/>
  <c r="I144" i="1"/>
  <c r="K144" i="1"/>
  <c r="L144" i="1"/>
  <c r="N144" i="1"/>
  <c r="O144" i="1"/>
  <c r="O142" i="1"/>
  <c r="N142" i="1"/>
  <c r="L142" i="1"/>
  <c r="K142" i="1"/>
  <c r="I142" i="1"/>
  <c r="H142" i="1"/>
  <c r="F142" i="1"/>
  <c r="P144" i="1" l="1"/>
  <c r="R144" i="1"/>
  <c r="Q144" i="1"/>
  <c r="J144" i="1"/>
  <c r="R142" i="1"/>
  <c r="J142" i="1"/>
  <c r="M142" i="1"/>
  <c r="Q142" i="1"/>
  <c r="G142" i="1"/>
  <c r="P142" i="1"/>
  <c r="S144" i="1" l="1"/>
  <c r="S142" i="1"/>
  <c r="M73" i="1" l="1"/>
  <c r="O73" i="1"/>
  <c r="N73" i="1"/>
  <c r="L73" i="1"/>
  <c r="K73" i="1"/>
  <c r="I73" i="1"/>
  <c r="H73" i="1"/>
  <c r="F73" i="1"/>
  <c r="E73" i="1"/>
  <c r="J73" i="1" l="1"/>
  <c r="G73" i="1"/>
  <c r="P73" i="1"/>
  <c r="Q73" i="1"/>
  <c r="R73" i="1"/>
  <c r="S73" i="1" l="1"/>
  <c r="F48" i="1" l="1"/>
  <c r="F29" i="1" s="1"/>
  <c r="R14" i="1" l="1"/>
  <c r="Q14" i="1"/>
  <c r="O121" i="1"/>
  <c r="N121" i="1"/>
  <c r="L121" i="1"/>
  <c r="K121" i="1"/>
  <c r="I121" i="1"/>
  <c r="H121" i="1"/>
  <c r="F121" i="1"/>
  <c r="O126" i="1"/>
  <c r="N126" i="1"/>
  <c r="L126" i="1"/>
  <c r="K126" i="1"/>
  <c r="I126" i="1"/>
  <c r="H126" i="1"/>
  <c r="F126" i="1"/>
  <c r="E126" i="1"/>
  <c r="E120" i="1" s="1"/>
  <c r="M63" i="1"/>
  <c r="O63" i="1"/>
  <c r="N63" i="1"/>
  <c r="L63" i="1"/>
  <c r="K63" i="1"/>
  <c r="I63" i="1"/>
  <c r="H63" i="1"/>
  <c r="F63" i="1"/>
  <c r="E58" i="1"/>
  <c r="M56" i="1"/>
  <c r="O56" i="1"/>
  <c r="N56" i="1"/>
  <c r="L56" i="1"/>
  <c r="K56" i="1"/>
  <c r="I56" i="1"/>
  <c r="H56" i="1"/>
  <c r="F56" i="1"/>
  <c r="E56" i="1"/>
  <c r="E51" i="1" s="1"/>
  <c r="H120" i="1" l="1"/>
  <c r="I120" i="1"/>
  <c r="F120" i="1"/>
  <c r="K120" i="1"/>
  <c r="L120" i="1"/>
  <c r="N120" i="1"/>
  <c r="O58" i="1"/>
  <c r="M58" i="1"/>
  <c r="F58" i="1"/>
  <c r="H58" i="1"/>
  <c r="L58" i="1"/>
  <c r="I58" i="1"/>
  <c r="N58" i="1"/>
  <c r="K58" i="1"/>
  <c r="O120" i="1"/>
  <c r="P121" i="1"/>
  <c r="R52" i="1"/>
  <c r="M121" i="1"/>
  <c r="Q121" i="1"/>
  <c r="J121" i="1"/>
  <c r="R121" i="1"/>
  <c r="G121" i="1"/>
  <c r="P63" i="1"/>
  <c r="Q63" i="1"/>
  <c r="J126" i="1"/>
  <c r="P126" i="1"/>
  <c r="P56" i="1"/>
  <c r="Q126" i="1"/>
  <c r="Q56" i="1"/>
  <c r="R126" i="1"/>
  <c r="G126" i="1"/>
  <c r="M126" i="1"/>
  <c r="G63" i="1"/>
  <c r="J56" i="1"/>
  <c r="J63" i="1"/>
  <c r="G56" i="1"/>
  <c r="R63" i="1"/>
  <c r="R56" i="1"/>
  <c r="R51" i="1" l="1"/>
  <c r="G58" i="1"/>
  <c r="Q120" i="1"/>
  <c r="R120" i="1"/>
  <c r="P120" i="1"/>
  <c r="P58" i="1"/>
  <c r="G120" i="1"/>
  <c r="J58" i="1"/>
  <c r="Q58" i="1"/>
  <c r="M120" i="1"/>
  <c r="J120" i="1"/>
  <c r="R58" i="1"/>
  <c r="S63" i="1"/>
  <c r="S121" i="1"/>
  <c r="S126" i="1"/>
  <c r="S56" i="1"/>
  <c r="S120" i="1" l="1"/>
  <c r="S58" i="1"/>
  <c r="S14" i="1"/>
  <c r="M144" i="1"/>
  <c r="I140" i="1"/>
  <c r="I139" i="1" s="1"/>
  <c r="H140" i="1"/>
  <c r="H139" i="1" s="1"/>
  <c r="L140" i="1"/>
  <c r="L139" i="1" s="1"/>
  <c r="K140" i="1"/>
  <c r="K139" i="1" s="1"/>
  <c r="F140" i="1"/>
  <c r="F139" i="1" s="1"/>
  <c r="E139" i="1"/>
  <c r="I114" i="1"/>
  <c r="I103" i="1" s="1"/>
  <c r="H114" i="1"/>
  <c r="H103" i="1" s="1"/>
  <c r="L114" i="1"/>
  <c r="L103" i="1" s="1"/>
  <c r="K114" i="1"/>
  <c r="K103" i="1" s="1"/>
  <c r="F114" i="1"/>
  <c r="F103" i="1" s="1"/>
  <c r="I98" i="1"/>
  <c r="I97" i="1" s="1"/>
  <c r="H98" i="1"/>
  <c r="H97" i="1" s="1"/>
  <c r="M98" i="1"/>
  <c r="M97" i="1" s="1"/>
  <c r="L98" i="1"/>
  <c r="L97" i="1" s="1"/>
  <c r="K98" i="1"/>
  <c r="K97" i="1" s="1"/>
  <c r="F98" i="1"/>
  <c r="F97" i="1" s="1"/>
  <c r="E98" i="1"/>
  <c r="E97" i="1" s="1"/>
  <c r="I52" i="1"/>
  <c r="I51" i="1" s="1"/>
  <c r="H52" i="1"/>
  <c r="H51" i="1" s="1"/>
  <c r="L52" i="1"/>
  <c r="L51" i="1" s="1"/>
  <c r="K52" i="1"/>
  <c r="K51" i="1" s="1"/>
  <c r="O52" i="1"/>
  <c r="O51" i="1" s="1"/>
  <c r="N52" i="1"/>
  <c r="N51" i="1" s="1"/>
  <c r="F52" i="1"/>
  <c r="F51" i="1" s="1"/>
  <c r="I48" i="1"/>
  <c r="I29" i="1" s="1"/>
  <c r="H48" i="1"/>
  <c r="H29" i="1" s="1"/>
  <c r="L48" i="1"/>
  <c r="L29" i="1" s="1"/>
  <c r="K48" i="1"/>
  <c r="K29" i="1" s="1"/>
  <c r="N48" i="1"/>
  <c r="N29" i="1" s="1"/>
  <c r="I27" i="1"/>
  <c r="H27" i="1"/>
  <c r="L27" i="1"/>
  <c r="K27" i="1"/>
  <c r="O27" i="1"/>
  <c r="N27" i="1"/>
  <c r="F27" i="1"/>
  <c r="J14" i="1"/>
  <c r="M14" i="1"/>
  <c r="P14" i="1"/>
  <c r="G14" i="1"/>
  <c r="I13" i="1"/>
  <c r="H13" i="1"/>
  <c r="L13" i="1"/>
  <c r="K13" i="1"/>
  <c r="O13" i="1"/>
  <c r="N13" i="1"/>
  <c r="F13" i="1"/>
  <c r="E13" i="1"/>
  <c r="L12" i="1" l="1"/>
  <c r="N12" i="1"/>
  <c r="H12" i="1"/>
  <c r="I12" i="1"/>
  <c r="O12" i="1"/>
  <c r="K12" i="1"/>
  <c r="K149" i="1" s="1"/>
  <c r="F12" i="1"/>
  <c r="F149" i="1" s="1"/>
  <c r="E12" i="1"/>
  <c r="E149" i="1" s="1"/>
  <c r="G137" i="1"/>
  <c r="G131" i="1" s="1"/>
  <c r="M137" i="1"/>
  <c r="M131" i="1" s="1"/>
  <c r="G52" i="1"/>
  <c r="G51" i="1" s="1"/>
  <c r="Q27" i="1"/>
  <c r="Q13" i="1"/>
  <c r="R27" i="1"/>
  <c r="M13" i="1"/>
  <c r="Q52" i="1"/>
  <c r="Q51" i="1" s="1"/>
  <c r="Q48" i="1"/>
  <c r="Q29" i="1" s="1"/>
  <c r="M140" i="1"/>
  <c r="M139" i="1" s="1"/>
  <c r="M114" i="1"/>
  <c r="M103" i="1" s="1"/>
  <c r="M48" i="1"/>
  <c r="M29" i="1" s="1"/>
  <c r="R48" i="1"/>
  <c r="R29" i="1" s="1"/>
  <c r="R13" i="1"/>
  <c r="J13" i="1"/>
  <c r="G114" i="1"/>
  <c r="G103" i="1" s="1"/>
  <c r="J98" i="1"/>
  <c r="J97" i="1" s="1"/>
  <c r="G13" i="1"/>
  <c r="P27" i="1"/>
  <c r="G27" i="1"/>
  <c r="J52" i="1"/>
  <c r="J51" i="1" s="1"/>
  <c r="M52" i="1"/>
  <c r="M51" i="1" s="1"/>
  <c r="J140" i="1"/>
  <c r="J139" i="1" s="1"/>
  <c r="P48" i="1"/>
  <c r="P29" i="1" s="1"/>
  <c r="J48" i="1"/>
  <c r="J29" i="1" s="1"/>
  <c r="G48" i="1"/>
  <c r="G29" i="1" s="1"/>
  <c r="M27" i="1"/>
  <c r="G98" i="1"/>
  <c r="G97" i="1" s="1"/>
  <c r="G140" i="1"/>
  <c r="G139" i="1" s="1"/>
  <c r="P13" i="1"/>
  <c r="J27" i="1"/>
  <c r="P52" i="1"/>
  <c r="P51" i="1" s="1"/>
  <c r="J114" i="1"/>
  <c r="J103" i="1" s="1"/>
  <c r="I149" i="1" l="1"/>
  <c r="H149" i="1"/>
  <c r="L149" i="1"/>
  <c r="J12" i="1"/>
  <c r="G12" i="1"/>
  <c r="M12" i="1"/>
  <c r="M149" i="1" s="1"/>
  <c r="P12" i="1"/>
  <c r="G144" i="1"/>
  <c r="N98" i="1"/>
  <c r="N97" i="1" s="1"/>
  <c r="S13" i="1"/>
  <c r="Q12" i="1"/>
  <c r="S27" i="1"/>
  <c r="S52" i="1"/>
  <c r="S51" i="1" s="1"/>
  <c r="S48" i="1"/>
  <c r="S29" i="1" s="1"/>
  <c r="R12" i="1"/>
  <c r="G149" i="1" l="1"/>
  <c r="J149" i="1"/>
  <c r="L152" i="1"/>
  <c r="H152" i="1"/>
  <c r="E152" i="1"/>
  <c r="I152" i="1"/>
  <c r="F152" i="1"/>
  <c r="K152" i="1"/>
  <c r="Q98" i="1"/>
  <c r="Q97" i="1" s="1"/>
  <c r="O98" i="1"/>
  <c r="O97" i="1" s="1"/>
  <c r="S12" i="1"/>
  <c r="J152" i="1" l="1"/>
  <c r="G152" i="1"/>
  <c r="M152" i="1"/>
  <c r="P98" i="1"/>
  <c r="P97" i="1" s="1"/>
  <c r="R98" i="1"/>
  <c r="R97" i="1" s="1"/>
  <c r="Q82" i="1" l="1"/>
  <c r="Q76" i="1" s="1"/>
  <c r="S98" i="1"/>
  <c r="S97" i="1" s="1"/>
  <c r="R82" i="1" l="1"/>
  <c r="S82" i="1" l="1"/>
  <c r="S76" i="1" s="1"/>
  <c r="R76" i="1"/>
  <c r="O114" i="1"/>
  <c r="O103" i="1" s="1"/>
  <c r="N114" i="1"/>
  <c r="N103" i="1" s="1"/>
  <c r="Q103" i="1" l="1"/>
  <c r="R103" i="1"/>
  <c r="P114" i="1"/>
  <c r="P103" i="1" s="1"/>
  <c r="Q114" i="1"/>
  <c r="R114" i="1"/>
  <c r="S103" i="1" l="1"/>
  <c r="S114" i="1"/>
  <c r="O140" i="1" l="1"/>
  <c r="O139" i="1" s="1"/>
  <c r="O149" i="1" s="1"/>
  <c r="N140" i="1"/>
  <c r="N139" i="1" s="1"/>
  <c r="N149" i="1" s="1"/>
  <c r="Q139" i="1" l="1"/>
  <c r="Q149" i="1" s="1"/>
  <c r="R139" i="1"/>
  <c r="R149" i="1" s="1"/>
  <c r="Q140" i="1"/>
  <c r="P140" i="1"/>
  <c r="P139" i="1" s="1"/>
  <c r="P149" i="1" s="1"/>
  <c r="R140" i="1"/>
  <c r="S139" i="1" l="1"/>
  <c r="S149" i="1" s="1"/>
  <c r="S140" i="1"/>
  <c r="N152" i="1" l="1"/>
  <c r="O152" i="1"/>
  <c r="P152" i="1" l="1"/>
  <c r="R152" i="1"/>
  <c r="Q152" i="1" l="1"/>
  <c r="S152" i="1"/>
</calcChain>
</file>

<file path=xl/sharedStrings.xml><?xml version="1.0" encoding="utf-8"?>
<sst xmlns="http://schemas.openxmlformats.org/spreadsheetml/2006/main" count="1456" uniqueCount="391">
  <si>
    <t>PROGRAMA</t>
  </si>
  <si>
    <t>CAPÍTULO</t>
  </si>
  <si>
    <t>FINANCIAMIENTO CONJUNTO</t>
  </si>
  <si>
    <t>TOTAL</t>
  </si>
  <si>
    <t>Bienes Muebles, Inmuebles e Intangibles</t>
  </si>
  <si>
    <t>Materiales y Suministros</t>
  </si>
  <si>
    <t>Servicios Generales</t>
  </si>
  <si>
    <t>Transferencias, Asignaciones, Subsidios y Otras Ayudas</t>
  </si>
  <si>
    <t>Inversión Pública</t>
  </si>
  <si>
    <t>Servicios Personales</t>
  </si>
  <si>
    <t>(PESOS)</t>
  </si>
  <si>
    <t xml:space="preserve"> FORMATO GENERAL </t>
  </si>
  <si>
    <t xml:space="preserve"> SISTEMA NACIONAL DE SEGURIDAD PÚBLICA </t>
  </si>
  <si>
    <t xml:space="preserve"> ENTIDAD FEDERATIVA: GUANAJUATO </t>
  </si>
  <si>
    <t>SUBPROGRAMA</t>
  </si>
  <si>
    <t>Anexo Técnico
Programa con Prioridad Nacional y Subprograma</t>
  </si>
  <si>
    <t>COMPROMETIDO</t>
  </si>
  <si>
    <t>DEVENGADO</t>
  </si>
  <si>
    <t>EJERCIDO</t>
  </si>
  <si>
    <t>FEDERAL</t>
  </si>
  <si>
    <t>ESTATAL</t>
  </si>
  <si>
    <t>T O T A L E S</t>
  </si>
  <si>
    <t>SALDO POR EJERCER</t>
  </si>
  <si>
    <t>Estructura</t>
  </si>
  <si>
    <t>Diferencia</t>
  </si>
  <si>
    <t>Seguimiento y Evaluación de los Programas</t>
  </si>
  <si>
    <t>Modernización de la Infraestructura Penitenciaria</t>
  </si>
  <si>
    <t>00</t>
  </si>
  <si>
    <t>Fortalecimiento de las Instancias de Profesionalización y Formación de las y los integrantes de las Instituciones de Seguridad Pública</t>
  </si>
  <si>
    <t>Programas de Formación Inicial y Continua conforme al Programa Rector</t>
  </si>
  <si>
    <t>Equipamiento de las Instancias de Profesionalización de las Instituciones Policiales</t>
  </si>
  <si>
    <t>Infraestructura de las Instancias de Profesionalización de las Instituciones Policiales</t>
  </si>
  <si>
    <t>Equipamiento de las Instancias de Profesionalización de las Instituciones de Procuración de Justicia</t>
  </si>
  <si>
    <t>Infraestructura de las Instancias de Profesionalización de las Instituciones de Procuración de Justicia</t>
  </si>
  <si>
    <t>Servicio Profesional de Carrera</t>
  </si>
  <si>
    <t>Incremento del Estado de Fuerza de las Instituciones Policiales</t>
  </si>
  <si>
    <t>Incremento del Estado de Fuerza de las Instituciones de Procuración de Justicia</t>
  </si>
  <si>
    <t>Evaluaciones de Control de Confianza para las y los Integrantes de las  Instituciones de Seguridad Pública</t>
  </si>
  <si>
    <t>Fortalecimiento del Sistema de Régimen Discilplinario para las y los Integrantes de las Instituciones de Seguridad Pública</t>
  </si>
  <si>
    <t>Mejora Salarial, Incentivos y Reconocimientos para las y los Integrantes de las Instituciones de Seguridad Pública</t>
  </si>
  <si>
    <t>Seguridad Social y Prestaciones para las y los integrantes de las Instituciones de Seguridad Pública</t>
  </si>
  <si>
    <t>Fortalecimiento de las Instituciones Policiales</t>
  </si>
  <si>
    <t>Equipamiento de las Instituciones Policiales</t>
  </si>
  <si>
    <t>Infraestructura de las Instituciones Policiales</t>
  </si>
  <si>
    <t>Equipamiento de las Instituciones de Procuración de Justicia</t>
  </si>
  <si>
    <t>Fortalecimiento de las Instituciones de Procuración de Justicia</t>
  </si>
  <si>
    <t>Infraestructura de las Instituciones de Procuración de Justicia</t>
  </si>
  <si>
    <t>Pevención de la Violencia y el Delito e Implementación de la Justicia Cívica</t>
  </si>
  <si>
    <t>Implementación de Programas Focalizados de Prevención de la Violencia y el Delito</t>
  </si>
  <si>
    <t>Implementación de la Justicia Cívica Conforme al Modelo Nacional de Policía y Justicia Cívica</t>
  </si>
  <si>
    <t xml:space="preserve">Fortalecimiento de las Capacidades de Investigación e Inteligencia </t>
  </si>
  <si>
    <t>Infraestructura y Equipamiento de las Unidades de Investigación e Inteligencia en las Instituciones Policiales</t>
  </si>
  <si>
    <t>Infraestructura y Equipamiento de las Unidades de Investigación e Inteligencia en las Instituciones de Procuración de Justicia</t>
  </si>
  <si>
    <t>Infraestructura y Equipamiento de Áreas Especializadas: Búsqueda e Investigación de Personas Desaparecidas y no Localizadas</t>
  </si>
  <si>
    <t>Infraestructura y Equipamiento de Áreas Especializadas: Investigación Pericial y Forense</t>
  </si>
  <si>
    <t>Fortalecimiento del Sistema Nacional de Información</t>
  </si>
  <si>
    <t>Gestión, Administración y Mantenimiento de las Bases de Datos y de los Registros Nacionales del Sistema Nacional de Información</t>
  </si>
  <si>
    <t>Fortalecimiento Tecnológico y Operativo de los Centros de Comando y Control y las Instituciones de Seguridad Pública</t>
  </si>
  <si>
    <t>Sistemas Tecnológicos para la Atención de Emergencias y Denuncia Anónima</t>
  </si>
  <si>
    <t>Actualización, Modernización y Mantenimiento de la Red Nacional de Radiocomunicación</t>
  </si>
  <si>
    <t>Sistemas de Identificación Vehicular y Videovigilancia Urbana para la Seguridad Pública</t>
  </si>
  <si>
    <t>Modernización de las Instancias Estatales del Registro Público Vehicular (REPUVE)</t>
  </si>
  <si>
    <t>Actualización y Modernización de Equipo Tecnológico de los Módulos de Inscripción Vehicular (MIV) en las Entidades Federativas</t>
  </si>
  <si>
    <t>Fortalecimiento de la Infraestructura de los Puntos de Monitoreo Vehicular (RFID+LPR)</t>
  </si>
  <si>
    <t>Equipamiento de los Centros Penitenciarios</t>
  </si>
  <si>
    <t>Infraestructura de los Centros Penitenciarios</t>
  </si>
  <si>
    <t>Reinserción Social de las Personas Privadas de su Libertad</t>
  </si>
  <si>
    <t>Programas de Reinserción Social para Personas Privadas de su Libertad en Centros Penitenciarios</t>
  </si>
  <si>
    <t>Programas de Atención Postpenitenciaria y de Restitución de Derechos</t>
  </si>
  <si>
    <t xml:space="preserve"> AVANCE EN LA APLICACIÓN DE LOS RECURSOS ASIGNADOS A LOS PROGRAMAS CON PRIORIDAD NACIONAL EN MATERIA DE SEGURIDAD PUBLICA 2026
(cifras a junio de 2026)</t>
  </si>
  <si>
    <t>IMPORTE CONVENIDO</t>
  </si>
  <si>
    <t>FORMATO ESPECIFICO</t>
  </si>
  <si>
    <t>FINANCIAMIENTO CONJUNTO PARA LA SEGURIDAD PÚBLICA</t>
  </si>
  <si>
    <t>ESTRUCTURA PROGRAMÁTICA PARA EL SEGUIMIENTO DE LOS RECURSOS 2026</t>
  </si>
  <si>
    <t>ENTIDAD FEDERATIVA: GUANAJUATO
(cifras a junio 2026)</t>
  </si>
  <si>
    <t>AÑO</t>
  </si>
  <si>
    <t>ENTIDAD</t>
  </si>
  <si>
    <t>CLAVE MUNICPIO</t>
  </si>
  <si>
    <t>MUNICIPIO</t>
  </si>
  <si>
    <t>EJE</t>
  </si>
  <si>
    <t>Subtema</t>
  </si>
  <si>
    <t>CAPUTULO</t>
  </si>
  <si>
    <t>CONCEPTO</t>
  </si>
  <si>
    <t>PARTIDA GENÉRICA</t>
  </si>
  <si>
    <t>BIEN</t>
  </si>
  <si>
    <t>Área Ejecutora</t>
  </si>
  <si>
    <t>PROGRAMAS CON PRIORIDAD NACIONAL</t>
  </si>
  <si>
    <t xml:space="preserve">ORIGEN DE LOS RECURSOS </t>
  </si>
  <si>
    <t>RECURSOS EJERCIDOS</t>
  </si>
  <si>
    <t>RECURSOS DEVENGADOS</t>
  </si>
  <si>
    <t>RECURSOS COMPROMETIDOS</t>
  </si>
  <si>
    <t>RECURSOS DISPONIBLES</t>
  </si>
  <si>
    <t>META CONVENIDA Y MODIFCADA</t>
  </si>
  <si>
    <t>META ALCANZADA</t>
  </si>
  <si>
    <t>META POR ALCANZAR</t>
  </si>
  <si>
    <t>APORTACIONES FEDERALES (FASP)</t>
  </si>
  <si>
    <t>APORTACIONES ESTATALES</t>
  </si>
  <si>
    <t>FINANCIAMIENTO</t>
  </si>
  <si>
    <t>UNIDAD DE MEDIDA</t>
  </si>
  <si>
    <t>CANTIDAD</t>
  </si>
  <si>
    <t>PERSONA</t>
  </si>
  <si>
    <t>MUNICIPAL</t>
  </si>
  <si>
    <t>SUB TOTAL</t>
  </si>
  <si>
    <t>Desarrollo de las y los integrantes de las Instituciones de la Seguridad Pública</t>
  </si>
  <si>
    <t/>
  </si>
  <si>
    <t>Servicios Profesionales, Científicos, Técnicos y Otros Servicios</t>
  </si>
  <si>
    <t>Servicios de capacitación</t>
  </si>
  <si>
    <t>Curso de capacitación para Policía Estatal_Formación Continua</t>
  </si>
  <si>
    <t>Servicio</t>
  </si>
  <si>
    <t>11007</t>
  </si>
  <si>
    <t>Celaya</t>
  </si>
  <si>
    <t xml:space="preserve">Curso de capacitación para Policía Municipal_Formación Inicial (Aspirantes) </t>
  </si>
  <si>
    <t>11015</t>
  </si>
  <si>
    <t>Guanajuato</t>
  </si>
  <si>
    <t>11031</t>
  </si>
  <si>
    <t>San Francisco del Rincón</t>
  </si>
  <si>
    <t>11003</t>
  </si>
  <si>
    <t>San Miguel de Allende</t>
  </si>
  <si>
    <t>11001</t>
  </si>
  <si>
    <t>Abasolo</t>
  </si>
  <si>
    <t xml:space="preserve">Curso de capacitación para Policía Municipal_Formación Inicial (Activos) </t>
  </si>
  <si>
    <t>11018</t>
  </si>
  <si>
    <t>Jaral del Progreso</t>
  </si>
  <si>
    <t>11008</t>
  </si>
  <si>
    <t>Manuel Doblado</t>
  </si>
  <si>
    <t>11026</t>
  </si>
  <si>
    <t>Romita</t>
  </si>
  <si>
    <t>11029</t>
  </si>
  <si>
    <t>San Diego de la Unión</t>
  </si>
  <si>
    <t>11035</t>
  </si>
  <si>
    <t>Santa Cruz de Juventino Rosas</t>
  </si>
  <si>
    <t>11042</t>
  </si>
  <si>
    <t>Valle de Santiago</t>
  </si>
  <si>
    <t>11043</t>
  </si>
  <si>
    <t>Victoria</t>
  </si>
  <si>
    <t>11044</t>
  </si>
  <si>
    <t>Villagrán</t>
  </si>
  <si>
    <t>11046</t>
  </si>
  <si>
    <t>Yuriria</t>
  </si>
  <si>
    <t>11009</t>
  </si>
  <si>
    <t>Comonfort</t>
  </si>
  <si>
    <t>Curso de capacitación para Policía Municipal_Formación Continua</t>
  </si>
  <si>
    <t>11012</t>
  </si>
  <si>
    <t>Cuerámaro</t>
  </si>
  <si>
    <t>11037</t>
  </si>
  <si>
    <t>Silao de la Victoria</t>
  </si>
  <si>
    <t xml:space="preserve">Curso de capacitación para Personal del Sistema Penitenciario_Formación Inicial (Aspirantes) </t>
  </si>
  <si>
    <t>Curso de capacitación para Personal del Sistema Penitenciario_Formación Continua</t>
  </si>
  <si>
    <t>Curso de capacitación en temas de Justicia para Adolescentes_ Formación Inicial</t>
  </si>
  <si>
    <t>Servicios profesionales, científicos y técnicos integrales</t>
  </si>
  <si>
    <t>Subcontratación de servicios con terceros_Evaluación de Competencias Básicas de la Función para Personal de Custodia Penitenciaria</t>
  </si>
  <si>
    <t>Evaluación</t>
  </si>
  <si>
    <t>Subcontratación de servicios con terceros_Evaluación de Competencias Básicas de la Función para Policías Estatales</t>
  </si>
  <si>
    <t>Subcontratación de servicios con terceros_Evaluación de Competencias Básicas de la Función para Policías Municipales</t>
  </si>
  <si>
    <t>Vestuario, Blancos, Prendas de Protección y Artículos Deportivos</t>
  </si>
  <si>
    <t>Vestuario y uniformes</t>
  </si>
  <si>
    <t>Botas</t>
  </si>
  <si>
    <t>Par</t>
  </si>
  <si>
    <t>Camisola</t>
  </si>
  <si>
    <t>Pieza</t>
  </si>
  <si>
    <t>Chamarra</t>
  </si>
  <si>
    <t>Chanchomón</t>
  </si>
  <si>
    <t>Gorra tipo beisbolera</t>
  </si>
  <si>
    <t>Pantalón</t>
  </si>
  <si>
    <t>Pants (completo)</t>
  </si>
  <si>
    <t>Juego/Pieza</t>
  </si>
  <si>
    <t>Playera interior</t>
  </si>
  <si>
    <t>Short</t>
  </si>
  <si>
    <t>Sombrero</t>
  </si>
  <si>
    <t>Sudadera</t>
  </si>
  <si>
    <t>Tenis</t>
  </si>
  <si>
    <t>Playera tipo polo</t>
  </si>
  <si>
    <t>Prendas de seguridad y protección personal</t>
  </si>
  <si>
    <t>Fornitura</t>
  </si>
  <si>
    <t>Artículos deportivos</t>
  </si>
  <si>
    <t>Domi (cojín para golpeo)</t>
  </si>
  <si>
    <t>Palchagui (cojín para pateo)</t>
  </si>
  <si>
    <t>Materiales y Suministros para Seguridad</t>
  </si>
  <si>
    <t>Prendas de protección para seguridad pública y nacional</t>
  </si>
  <si>
    <t>Casco (Especificar)</t>
  </si>
  <si>
    <t>Chaleco balístico mínimo nivel III-A, con dos placas balísticas nivel IV</t>
  </si>
  <si>
    <t>Cinturón</t>
  </si>
  <si>
    <t>Cuerdas de rescate</t>
  </si>
  <si>
    <t>Descensor de rescate</t>
  </si>
  <si>
    <t>Mosquetón</t>
  </si>
  <si>
    <t>Ocho de rescate</t>
  </si>
  <si>
    <t>Protección guantes</t>
  </si>
  <si>
    <t>Rodilleras (ciclista, motociclista y tácticas)</t>
  </si>
  <si>
    <t>Ascensor de rappel</t>
  </si>
  <si>
    <t>Polea para rappel</t>
  </si>
  <si>
    <t>Arnés de rappel</t>
  </si>
  <si>
    <t>Servicios de Instalación, Reparación, Mantenimiento y Conservación</t>
  </si>
  <si>
    <t>Instalación, reparación y mantenimiento de maquinaria, otros equipos y herramienta</t>
  </si>
  <si>
    <t>Mantenimiento y conservación de maquinaria y equipo</t>
  </si>
  <si>
    <t>Mobiliario y Equipo de Administración</t>
  </si>
  <si>
    <t>Muebles de oficina y estantería</t>
  </si>
  <si>
    <t>Archivero</t>
  </si>
  <si>
    <t>Banco</t>
  </si>
  <si>
    <t>Escritorio</t>
  </si>
  <si>
    <t>Mesa</t>
  </si>
  <si>
    <t>Mostrador para recepción</t>
  </si>
  <si>
    <t>Silla</t>
  </si>
  <si>
    <t>Equipo de cómputo y de tecnologías de la información</t>
  </si>
  <si>
    <t>Access point</t>
  </si>
  <si>
    <t>Computadora de escritorio (Aulas de capacitación, laboratorios y sala de cómputo)</t>
  </si>
  <si>
    <t>Computadora portátil (Aulas de capacitación, laboratorios y sala de cómputo)</t>
  </si>
  <si>
    <t>Escáner (Aulas de capacitación, laboratorios y sala de cómputo)</t>
  </si>
  <si>
    <t>Ruteador</t>
  </si>
  <si>
    <t>Unidad de protección y respaldo de energía (UPS) (Aulas de capacitación, laboratorios y sala de cómputo)</t>
  </si>
  <si>
    <t>Otros mobiliarios y equipos de administración</t>
  </si>
  <si>
    <t>Enfriador y calentador de agua</t>
  </si>
  <si>
    <t>Pantalla para proyector (Aulas de capacitación, laboratorios, sala de cómputo y auditorio)</t>
  </si>
  <si>
    <t>Mobiliario y Equipo Educacional y Recreativo</t>
  </si>
  <si>
    <t>Aparatos deportivos</t>
  </si>
  <si>
    <t>Guantes de box</t>
  </si>
  <si>
    <t>Guantes mma</t>
  </si>
  <si>
    <t>Manoplas</t>
  </si>
  <si>
    <t xml:space="preserve">Peto para taekwondo </t>
  </si>
  <si>
    <t>Equipo e Instrumental Médico y de Laboratorio</t>
  </si>
  <si>
    <t>Equipo médico y de laboratorio</t>
  </si>
  <si>
    <t>Maniquíes para RCP (hombre, mujer y bebé)</t>
  </si>
  <si>
    <t>Pieza/Kit</t>
  </si>
  <si>
    <t>Aire acondicionado</t>
  </si>
  <si>
    <t>Productos Químicos, Farmacéuticos y de Laboratorio</t>
  </si>
  <si>
    <t>Materiales, accesorios y suministros de laboratorio</t>
  </si>
  <si>
    <t>Lote</t>
  </si>
  <si>
    <t>Otros productos químicos</t>
  </si>
  <si>
    <t>Computadora portátil</t>
  </si>
  <si>
    <t>Escáner</t>
  </si>
  <si>
    <t>Impresora</t>
  </si>
  <si>
    <t>Desarrollo  de las Capacidades de las Instituciones de Seguridad Pública</t>
  </si>
  <si>
    <t>Botas (especificar)_Seguridad Pública Estatal</t>
  </si>
  <si>
    <t>Camisola (especificar)_Seguridad Pública Estatal</t>
  </si>
  <si>
    <t>Fornitura_Seguridad Pública Municipal</t>
  </si>
  <si>
    <t>11005</t>
  </si>
  <si>
    <t>Apaseo el Grande</t>
  </si>
  <si>
    <t>11010</t>
  </si>
  <si>
    <t>Coroneo</t>
  </si>
  <si>
    <t>11027</t>
  </si>
  <si>
    <t>Salamanca</t>
  </si>
  <si>
    <t>11033</t>
  </si>
  <si>
    <t>San Luis de la Paz</t>
  </si>
  <si>
    <t>11036</t>
  </si>
  <si>
    <t>Santiago Maravatío</t>
  </si>
  <si>
    <t>11038</t>
  </si>
  <si>
    <t>Tarandacuao</t>
  </si>
  <si>
    <t>Chaleco balístico mínimo nivel III-A, con dos placas balísticas nivel IV_Seguridad Pública Estatal</t>
  </si>
  <si>
    <t>Casco balístico mínimo nivel III-A_Seguridad Pública Municipal</t>
  </si>
  <si>
    <t>Chaleco balístico mínimo nivel III-A, con dos placas balísticas nivel IV_Seguridad Pública Municipal</t>
  </si>
  <si>
    <t>Escudo balístico_Seguridad Pública Municipal</t>
  </si>
  <si>
    <t xml:space="preserve">Silla_Seguridad Pública Estatal </t>
  </si>
  <si>
    <t>Computadora de escritorio_Seguridad Pública Estatal</t>
  </si>
  <si>
    <t>Vehículos y Equipo de Transporte</t>
  </si>
  <si>
    <t>Vehículos y equipo terrestre</t>
  </si>
  <si>
    <t>Pick up doble cabina tipo patrulla equipada con balizamiento (especificar)_Seguridad Pública Estatal</t>
  </si>
  <si>
    <t>Pick up doble cabina tipo patrulla equipada con balizamiento (especificar)_Seguridad Pública Municipal</t>
  </si>
  <si>
    <t>Instalación, Reparación y Mantenimiento de Equipo de Cómputo y Tecnología de la Información</t>
  </si>
  <si>
    <t>Mantenimiento y conservación de bienes informáticos</t>
  </si>
  <si>
    <t>Archivero_Procuración de Justicia</t>
  </si>
  <si>
    <t>Credenza_Procuración de Justicia</t>
  </si>
  <si>
    <t>Escritorio_Procuración de Justicia</t>
  </si>
  <si>
    <t>Estación de trabajo_Procuración de Justicia</t>
  </si>
  <si>
    <t>Gabinete_Procuración de Justicia</t>
  </si>
  <si>
    <t>Locker_Procuración de Justicia</t>
  </si>
  <si>
    <t>Mesa_Procuración de Justicia</t>
  </si>
  <si>
    <t>Sala_Procuración de Justicia</t>
  </si>
  <si>
    <t>Silla_Procuración de Justicia</t>
  </si>
  <si>
    <t>Sillón_Procuración de Justicia</t>
  </si>
  <si>
    <t>Muebles, excepto de oficina y estantería</t>
  </si>
  <si>
    <t>Rack_Procuración de Justicia</t>
  </si>
  <si>
    <t>Computadora de escritorio_Procuración de Justicia</t>
  </si>
  <si>
    <t>Computadora portátil_Procuración de Justicia</t>
  </si>
  <si>
    <t>Escáner_Procuración de Justicia</t>
  </si>
  <si>
    <t>Servidor_Procuración de Justicia</t>
  </si>
  <si>
    <t>Teléfono_Procuración de Justicia</t>
  </si>
  <si>
    <t>Unidad de protección y respaldo de energía (UPS)_Procuración de Justicia</t>
  </si>
  <si>
    <t>Aire acondicionado_Procuración de Justicia</t>
  </si>
  <si>
    <t>Enfriador y calentador de agua_Procuración de Justicia</t>
  </si>
  <si>
    <t>Triturador de papel_Procuración de Justicia</t>
  </si>
  <si>
    <t>Ventilador_Procuración de Justicia</t>
  </si>
  <si>
    <t>Equipos y aparatos audiovisuales</t>
  </si>
  <si>
    <t>Pantalla_Procuración de Justicia</t>
  </si>
  <si>
    <t>Cámaras fotográficas y de video</t>
  </si>
  <si>
    <t>Lentes cámara y/o video_Procuración de Justicia</t>
  </si>
  <si>
    <t>Videoproyector_Procuración de Justicia</t>
  </si>
  <si>
    <t>Servicios de Comunicación Social y Publicidad</t>
  </si>
  <si>
    <t>Difusión por radio, televisión y otros medios de mensajes sobre programas y actividades gubernamentales</t>
  </si>
  <si>
    <t>Difusión de mensajes sobre programas y actividades gubernamentales</t>
  </si>
  <si>
    <t>Servicios Oficiales</t>
  </si>
  <si>
    <t>Congresos y Convenciones</t>
  </si>
  <si>
    <t>Chaleco balístico</t>
  </si>
  <si>
    <t>Vehículo (sedán, Pick UP)</t>
  </si>
  <si>
    <t>Materiales, accesorios y suministros médicos</t>
  </si>
  <si>
    <t>Botiquín táctico</t>
  </si>
  <si>
    <t>Camisa</t>
  </si>
  <si>
    <t>Playera</t>
  </si>
  <si>
    <t>Traje táctico completo</t>
  </si>
  <si>
    <t>Linterna</t>
  </si>
  <si>
    <t>Mochila</t>
  </si>
  <si>
    <t>Herramientas, Refacciones y Accesorios Menores</t>
  </si>
  <si>
    <t>Refacciones y accesorios menores de equipo de defensa y seguridad</t>
  </si>
  <si>
    <t>Pieza/Lote</t>
  </si>
  <si>
    <t>Servicios de Arrendamiento</t>
  </si>
  <si>
    <t>Arrendamiento de activos intangibles</t>
  </si>
  <si>
    <t>Renovación de licencias</t>
  </si>
  <si>
    <t>Litera</t>
  </si>
  <si>
    <t>Impresora láser</t>
  </si>
  <si>
    <t>Conmutador de datos (switch)</t>
  </si>
  <si>
    <t>Cámara de solapa</t>
  </si>
  <si>
    <t>Cargador para cámara de solapa</t>
  </si>
  <si>
    <t>Equipo de Defensa y Seguridad</t>
  </si>
  <si>
    <t>Equipo de defensa y seguridad</t>
  </si>
  <si>
    <t>Equipo de intervención (Equipo de emergencia cerebro con sirena)</t>
  </si>
  <si>
    <t>Pieza/Juego</t>
  </si>
  <si>
    <t>Activos Intangibles</t>
  </si>
  <si>
    <t>Licencias informáticas e intelectuales</t>
  </si>
  <si>
    <t>Licencias</t>
  </si>
  <si>
    <t>Licencia</t>
  </si>
  <si>
    <t>Infraestructura y Equipamiento de Áreas Especializadas</t>
  </si>
  <si>
    <t>Búsqueda e Investigación de Personas Desaparecidas y no Localizadas</t>
  </si>
  <si>
    <t>Bata</t>
  </si>
  <si>
    <t xml:space="preserve">Campo quirúrgico paquete con 5 piezas </t>
  </si>
  <si>
    <t>Paquete</t>
  </si>
  <si>
    <t>Cubrebocas</t>
  </si>
  <si>
    <t xml:space="preserve">Guantes de nitrilo </t>
  </si>
  <si>
    <t>Caja</t>
  </si>
  <si>
    <t>Sábanas quirúrgicas desechables con 10 piezas</t>
  </si>
  <si>
    <t>Traje de bioseguridad  (Overol de bioseguridad personal)</t>
  </si>
  <si>
    <t xml:space="preserve">Uniforme quirúrgico </t>
  </si>
  <si>
    <t>Porta cargador para pistola para chaleco</t>
  </si>
  <si>
    <t>Cámara fotográfica</t>
  </si>
  <si>
    <t>Equipo de rayos X</t>
  </si>
  <si>
    <t>Luz UV 295 nm megaMAXX™</t>
  </si>
  <si>
    <t>Mesa de trabajo</t>
  </si>
  <si>
    <t>Investigación Pericial y Forense</t>
  </si>
  <si>
    <t>Trajes quirúrgicos</t>
  </si>
  <si>
    <t>Conjuntos impermeables triple capa</t>
  </si>
  <si>
    <t>Instalación, Reparación y Mantenimiento de Equipo e Instrumental Médico y de Laboratorio</t>
  </si>
  <si>
    <t>Computadora de escritorio</t>
  </si>
  <si>
    <t>Monitor</t>
  </si>
  <si>
    <t>Radar de penetración o georradar</t>
  </si>
  <si>
    <t>Tablet</t>
  </si>
  <si>
    <t>Triturador de papel</t>
  </si>
  <si>
    <t>Pantalla Led</t>
  </si>
  <si>
    <t>Equipo/Pieza</t>
  </si>
  <si>
    <t>Videoproyector</t>
  </si>
  <si>
    <t>Balanza electrónica de precisión</t>
  </si>
  <si>
    <t>Banco giratorio</t>
  </si>
  <si>
    <t>Báscula analítica</t>
  </si>
  <si>
    <t>Brújula</t>
  </si>
  <si>
    <t>Congelador</t>
  </si>
  <si>
    <t>Equipo de colposcopía digital</t>
  </si>
  <si>
    <t>Estación total para topografía con distanciómetro</t>
  </si>
  <si>
    <t>Lámpara</t>
  </si>
  <si>
    <t>Mesa de exploración con pierneras</t>
  </si>
  <si>
    <t>Mesa Mayo</t>
  </si>
  <si>
    <t>Forcep para extracción dental</t>
  </si>
  <si>
    <t>Equipo aeroespacial</t>
  </si>
  <si>
    <t>Vehículos y equipo aéreo para la ejecución de programas de seguridad pública</t>
  </si>
  <si>
    <t>Modernización  y Estandarización de la Infraestructura Tecnológica para la Seguridad Pública</t>
  </si>
  <si>
    <t>Remuneraciones al Personal de Carácter Transitorio</t>
  </si>
  <si>
    <t>Honorarios asimilables a salarios</t>
  </si>
  <si>
    <t>Honorarios</t>
  </si>
  <si>
    <t>Persona</t>
  </si>
  <si>
    <t>Sueldos base al personal eventual</t>
  </si>
  <si>
    <t>Sueldo base al personal eventual</t>
  </si>
  <si>
    <t>Combustibles, lubricantes y aditivos</t>
  </si>
  <si>
    <t>Gasolina y diésel</t>
  </si>
  <si>
    <t>Litro</t>
  </si>
  <si>
    <t>Servicios Básicos</t>
  </si>
  <si>
    <t>Servicios de acceso de internet, redes y procesamiento de información</t>
  </si>
  <si>
    <t>Servicios de conducción de señales analógicas y digitales</t>
  </si>
  <si>
    <t>Equipo de cómputo abordo de uso rudo</t>
  </si>
  <si>
    <t>Switch para red de transporte</t>
  </si>
  <si>
    <t>Desarrollo del Sistema Penitenciario Nacional </t>
  </si>
  <si>
    <t>Conmutador de datos (Switch)</t>
  </si>
  <si>
    <t>Unidad de protección y respaldo de energía (UPS)</t>
  </si>
  <si>
    <t>Cámara de circuito cerrado (Tipo domo)</t>
  </si>
  <si>
    <t>Cámara de circuito cerrado (Tipo PTZ)</t>
  </si>
  <si>
    <t>Camioneta</t>
  </si>
  <si>
    <t>Camioneta para traslado de reos</t>
  </si>
  <si>
    <t>Vehículo</t>
  </si>
  <si>
    <t>Maquinaria, Otros Equipos y Herramientas</t>
  </si>
  <si>
    <t>Equipo de comunicación y telecomunicación</t>
  </si>
  <si>
    <t>Radio portátil</t>
  </si>
  <si>
    <t>Materiales de Administración, Emisión de Documentos y Artículos Oficiales</t>
  </si>
  <si>
    <t>Materiales, útiles y equipos menores de tecnologías de la información y comunicaciones</t>
  </si>
  <si>
    <t>Materiales y útiles para el procesamiento en equipos y bienes informáticos</t>
  </si>
  <si>
    <t>Servicios legales, de contabilidad, auditoría y relacionados</t>
  </si>
  <si>
    <t>Servicios Integrales de levantamiento de información</t>
  </si>
  <si>
    <t>Cámara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</si>
</sst>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00"/>
    <numFmt numFmtId="166" formatCode="_-[$€-2]* #,##0.00_-;\-[$€-2]* #,##0.00_-;_-[$€-2]* &quot;-&quot;??_-"/>
    <numFmt numFmtId="167" formatCode="0#"/>
    <numFmt numFmtId="168" formatCode="_-* #,##0.00\ _€_-;\-* #,##0.00\ _€_-;_-* &quot;-&quot;??\ _€_-;_-@_-"/>
    <numFmt numFmtId="169" formatCode="#,##0.0"/>
    <numFmt numFmtId="172" formatCode="&quot;$&quot;#,##0.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18"/>
      <name val="Gotham Book"/>
      <family val="3"/>
    </font>
    <font>
      <b/>
      <sz val="20"/>
      <color indexed="8"/>
      <name val="Arial"/>
      <family val="2"/>
    </font>
    <font>
      <b/>
      <sz val="24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"/>
    </font>
    <font>
      <u/>
      <sz val="10"/>
      <color indexed="20"/>
      <name val="Arial"/>
      <family val="2"/>
    </font>
    <font>
      <u/>
      <sz val="10"/>
      <color indexed="12"/>
      <name val="Arial"/>
      <family val="2"/>
    </font>
    <font>
      <sz val="11"/>
      <color theme="1"/>
      <name val="Gotham Book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0"/>
      <color theme="1"/>
      <name val="Gotham Book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b/>
      <sz val="20"/>
      <color theme="0"/>
      <name val="Arial"/>
      <family val="2"/>
    </font>
    <font>
      <sz val="12"/>
      <color theme="1"/>
      <name val="Montserrat Light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indexed="8"/>
      <name val="Gotham Book"/>
      <family val="2"/>
    </font>
    <font>
      <b/>
      <sz val="18"/>
      <color indexed="62"/>
      <name val="Cambria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b/>
      <sz val="35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theme="1" tint="0.49998474074526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CC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45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22" borderId="7" applyNumberFormat="0" applyFont="0" applyAlignment="0" applyProtection="0"/>
    <xf numFmtId="0" fontId="16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3" fillId="0" borderId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32" fillId="25" borderId="0" applyNumberFormat="0" applyBorder="0" applyAlignment="0" applyProtection="0"/>
    <xf numFmtId="0" fontId="33" fillId="26" borderId="0" applyNumberFormat="0" applyBorder="0" applyAlignment="0" applyProtection="0"/>
    <xf numFmtId="0" fontId="34" fillId="27" borderId="19" applyNumberFormat="0" applyAlignment="0" applyProtection="0"/>
    <xf numFmtId="0" fontId="35" fillId="28" borderId="20" applyNumberFormat="0" applyAlignment="0" applyProtection="0"/>
    <xf numFmtId="0" fontId="36" fillId="28" borderId="19" applyNumberFormat="0" applyAlignment="0" applyProtection="0"/>
    <xf numFmtId="0" fontId="37" fillId="0" borderId="21" applyNumberFormat="0" applyFill="0" applyAlignment="0" applyProtection="0"/>
    <xf numFmtId="0" fontId="38" fillId="29" borderId="22" applyNumberFormat="0" applyAlignment="0" applyProtection="0"/>
    <xf numFmtId="0" fontId="39" fillId="0" borderId="0" applyNumberFormat="0" applyFill="0" applyBorder="0" applyAlignment="0" applyProtection="0"/>
    <xf numFmtId="0" fontId="1" fillId="30" borderId="23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2" fillId="5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0" fillId="4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15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43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3" fillId="0" borderId="5" applyNumberFormat="0" applyFill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6" fillId="3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8" fillId="55" borderId="0" applyNumberFormat="0" applyBorder="0" applyAlignment="0" applyProtection="0"/>
    <xf numFmtId="0" fontId="4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4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49" fillId="0" borderId="0"/>
    <xf numFmtId="0" fontId="49" fillId="0" borderId="0"/>
    <xf numFmtId="166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" fillId="0" borderId="0"/>
    <xf numFmtId="0" fontId="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49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9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9" fontId="1" fillId="0" borderId="0" applyFont="0" applyFill="0" applyBorder="0" applyAlignment="0" applyProtection="0"/>
    <xf numFmtId="0" fontId="2" fillId="0" borderId="0"/>
    <xf numFmtId="0" fontId="54" fillId="0" borderId="0"/>
    <xf numFmtId="0" fontId="55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31" borderId="0" applyNumberFormat="0" applyBorder="0" applyAlignment="0" applyProtection="0"/>
    <xf numFmtId="0" fontId="42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39" borderId="0" applyNumberFormat="0" applyBorder="0" applyAlignment="0" applyProtection="0"/>
    <xf numFmtId="0" fontId="42" fillId="47" borderId="0" applyNumberFormat="0" applyBorder="0" applyAlignment="0" applyProtection="0"/>
    <xf numFmtId="0" fontId="42" fillId="51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32" fillId="25" borderId="0" applyNumberFormat="0" applyBorder="0" applyAlignment="0" applyProtection="0"/>
    <xf numFmtId="0" fontId="33" fillId="26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30" borderId="23" applyNumberFormat="0" applyFont="0" applyAlignment="0" applyProtection="0"/>
    <xf numFmtId="0" fontId="40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2" fillId="5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0" fillId="4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15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6" fillId="3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2" fillId="51" borderId="0" applyNumberFormat="0" applyBorder="0" applyAlignment="0" applyProtection="0"/>
    <xf numFmtId="43" fontId="4" fillId="0" borderId="0" applyFont="0" applyFill="0" applyBorder="0" applyAlignment="0" applyProtection="0"/>
    <xf numFmtId="0" fontId="42" fillId="4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2" fillId="39" borderId="0" applyNumberFormat="0" applyBorder="0" applyAlignment="0" applyProtection="0"/>
    <xf numFmtId="43" fontId="4" fillId="0" borderId="0" applyFont="0" applyFill="0" applyBorder="0" applyAlignment="0" applyProtection="0"/>
    <xf numFmtId="0" fontId="42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3" fillId="26" borderId="0" applyNumberFormat="0" applyBorder="0" applyAlignment="0" applyProtection="0"/>
    <xf numFmtId="0" fontId="48" fillId="55" borderId="0" applyNumberFormat="0" applyBorder="0" applyAlignment="0" applyProtection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0" borderId="23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2" fillId="22" borderId="7" applyNumberFormat="0" applyFont="0" applyAlignment="0" applyProtection="0"/>
    <xf numFmtId="0" fontId="4" fillId="22" borderId="7" applyNumberFormat="0" applyFont="0" applyAlignment="0" applyProtection="0"/>
    <xf numFmtId="0" fontId="2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4" fillId="22" borderId="7" applyNumberFormat="0" applyFon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6" fillId="20" borderId="8" applyNumberFormat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0" fontId="51" fillId="0" borderId="25" applyNumberFormat="0" applyFill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23" applyNumberFormat="0" applyFon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51" fillId="57" borderId="0" applyNumberFormat="0" applyBorder="0" applyAlignment="0" applyProtection="0"/>
    <xf numFmtId="0" fontId="51" fillId="58" borderId="0" applyNumberFormat="0" applyBorder="0" applyAlignment="0" applyProtection="0"/>
    <xf numFmtId="0" fontId="51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5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63" borderId="0" applyNumberFormat="0" applyBorder="0" applyAlignment="0" applyProtection="0"/>
    <xf numFmtId="0" fontId="5" fillId="64" borderId="0" applyNumberFormat="0" applyBorder="0" applyAlignment="0" applyProtection="0"/>
    <xf numFmtId="0" fontId="4" fillId="62" borderId="0" applyNumberFormat="0" applyBorder="0" applyAlignment="0" applyProtection="0"/>
    <xf numFmtId="0" fontId="4" fillId="65" borderId="0" applyNumberFormat="0" applyBorder="0" applyAlignment="0" applyProtection="0"/>
    <xf numFmtId="0" fontId="5" fillId="63" borderId="0" applyNumberFormat="0" applyBorder="0" applyAlignment="0" applyProtection="0"/>
    <xf numFmtId="0" fontId="4" fillId="60" borderId="0" applyNumberFormat="0" applyBorder="0" applyAlignment="0" applyProtection="0"/>
    <xf numFmtId="0" fontId="4" fillId="63" borderId="0" applyNumberFormat="0" applyBorder="0" applyAlignment="0" applyProtection="0"/>
    <xf numFmtId="0" fontId="5" fillId="63" borderId="0" applyNumberFormat="0" applyBorder="0" applyAlignment="0" applyProtection="0"/>
    <xf numFmtId="0" fontId="4" fillId="66" borderId="0" applyNumberFormat="0" applyBorder="0" applyAlignment="0" applyProtection="0"/>
    <xf numFmtId="0" fontId="4" fillId="60" borderId="0" applyNumberFormat="0" applyBorder="0" applyAlignment="0" applyProtection="0"/>
    <xf numFmtId="0" fontId="5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67" borderId="0" applyNumberFormat="0" applyBorder="0" applyAlignment="0" applyProtection="0"/>
    <xf numFmtId="0" fontId="5" fillId="67" borderId="0" applyNumberFormat="0" applyBorder="0" applyAlignment="0" applyProtection="0"/>
    <xf numFmtId="0" fontId="2" fillId="0" borderId="0"/>
    <xf numFmtId="0" fontId="46" fillId="0" borderId="0"/>
    <xf numFmtId="9" fontId="2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42" fillId="43" borderId="0" applyNumberFormat="0" applyBorder="0" applyAlignment="0" applyProtection="0"/>
    <xf numFmtId="0" fontId="42" fillId="35" borderId="0" applyNumberFormat="0" applyBorder="0" applyAlignment="0" applyProtection="0"/>
    <xf numFmtId="0" fontId="42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23" applyNumberFormat="0" applyFont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2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2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2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0"/>
    <xf numFmtId="0" fontId="62" fillId="0" borderId="0"/>
    <xf numFmtId="0" fontId="55" fillId="0" borderId="0"/>
    <xf numFmtId="44" fontId="1" fillId="0" borderId="0" applyFont="0" applyFill="0" applyBorder="0" applyAlignment="0" applyProtection="0"/>
    <xf numFmtId="0" fontId="61" fillId="0" borderId="0"/>
    <xf numFmtId="0" fontId="63" fillId="0" borderId="0"/>
    <xf numFmtId="44" fontId="6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0" fillId="0" borderId="0"/>
    <xf numFmtId="0" fontId="52" fillId="0" borderId="0"/>
    <xf numFmtId="0" fontId="60" fillId="0" borderId="0"/>
    <xf numFmtId="44" fontId="52" fillId="0" borderId="0" applyFont="0" applyFill="0" applyBorder="0" applyAlignment="0" applyProtection="0"/>
    <xf numFmtId="0" fontId="52" fillId="0" borderId="0"/>
    <xf numFmtId="0" fontId="64" fillId="0" borderId="0"/>
    <xf numFmtId="44" fontId="6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57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4" fillId="23" borderId="0" xfId="2" applyFont="1" applyFill="1" applyAlignment="1">
      <alignment vertical="center"/>
    </xf>
    <xf numFmtId="4" fontId="25" fillId="23" borderId="9" xfId="2" applyNumberFormat="1" applyFont="1" applyFill="1" applyBorder="1" applyAlignment="1">
      <alignment horizontal="right" vertical="center" wrapText="1"/>
    </xf>
    <xf numFmtId="41" fontId="20" fillId="23" borderId="9" xfId="2" applyNumberFormat="1" applyFont="1" applyFill="1" applyBorder="1" applyAlignment="1">
      <alignment horizontal="center" vertical="center" wrapText="1"/>
    </xf>
    <xf numFmtId="4" fontId="20" fillId="23" borderId="10" xfId="2" applyNumberFormat="1" applyFont="1" applyFill="1" applyBorder="1" applyAlignment="1">
      <alignment horizontal="right" vertical="center" wrapText="1"/>
    </xf>
    <xf numFmtId="4" fontId="20" fillId="23" borderId="11" xfId="2" applyNumberFormat="1" applyFont="1" applyFill="1" applyBorder="1" applyAlignment="1">
      <alignment horizontal="right" vertical="center" wrapText="1"/>
    </xf>
    <xf numFmtId="0" fontId="22" fillId="23" borderId="11" xfId="2" applyFont="1" applyFill="1" applyBorder="1" applyAlignment="1">
      <alignment horizontal="center" vertical="center"/>
    </xf>
    <xf numFmtId="165" fontId="23" fillId="23" borderId="11" xfId="2" applyNumberFormat="1" applyFont="1" applyFill="1" applyBorder="1" applyAlignment="1">
      <alignment horizontal="left" vertical="center" wrapText="1"/>
    </xf>
    <xf numFmtId="4" fontId="23" fillId="23" borderId="11" xfId="2" applyNumberFormat="1" applyFont="1" applyFill="1" applyBorder="1" applyAlignment="1">
      <alignment horizontal="right" vertical="center" wrapText="1"/>
    </xf>
    <xf numFmtId="0" fontId="22" fillId="23" borderId="12" xfId="2" applyFont="1" applyFill="1" applyBorder="1" applyAlignment="1">
      <alignment horizontal="center" vertical="center"/>
    </xf>
    <xf numFmtId="165" fontId="23" fillId="23" borderId="12" xfId="2" applyNumberFormat="1" applyFont="1" applyFill="1" applyBorder="1" applyAlignment="1">
      <alignment horizontal="left" vertical="center" wrapText="1"/>
    </xf>
    <xf numFmtId="41" fontId="26" fillId="23" borderId="9" xfId="2" applyNumberFormat="1" applyFont="1" applyFill="1" applyBorder="1" applyAlignment="1">
      <alignment horizontal="center" vertical="center" wrapText="1"/>
    </xf>
    <xf numFmtId="41" fontId="53" fillId="56" borderId="9" xfId="2" applyNumberFormat="1" applyFont="1" applyFill="1" applyBorder="1" applyAlignment="1">
      <alignment horizontal="center" vertical="center" wrapText="1"/>
    </xf>
    <xf numFmtId="0" fontId="20" fillId="23" borderId="13" xfId="2" applyFont="1" applyFill="1" applyBorder="1" applyAlignment="1">
      <alignment horizontal="center" vertical="center" textRotation="90"/>
    </xf>
    <xf numFmtId="41" fontId="20" fillId="23" borderId="13" xfId="2" applyNumberFormat="1" applyFont="1" applyFill="1" applyBorder="1" applyAlignment="1">
      <alignment horizontal="center" vertical="center" wrapText="1"/>
    </xf>
    <xf numFmtId="4" fontId="20" fillId="23" borderId="32" xfId="2" applyNumberFormat="1" applyFont="1" applyFill="1" applyBorder="1" applyAlignment="1">
      <alignment horizontal="right" vertical="center" wrapText="1"/>
    </xf>
    <xf numFmtId="0" fontId="22" fillId="0" borderId="11" xfId="2" applyFont="1" applyBorder="1" applyAlignment="1">
      <alignment horizontal="center" vertical="center"/>
    </xf>
    <xf numFmtId="165" fontId="23" fillId="0" borderId="11" xfId="2" applyNumberFormat="1" applyFont="1" applyBorder="1" applyAlignment="1">
      <alignment horizontal="left" vertical="center" wrapText="1"/>
    </xf>
    <xf numFmtId="4" fontId="65" fillId="0" borderId="0" xfId="0" applyNumberFormat="1" applyFont="1"/>
    <xf numFmtId="4" fontId="65" fillId="0" borderId="0" xfId="0" applyNumberFormat="1" applyFont="1" applyAlignment="1">
      <alignment horizontal="center" vertical="center"/>
    </xf>
    <xf numFmtId="0" fontId="22" fillId="23" borderId="31" xfId="2" applyFont="1" applyFill="1" applyBorder="1" applyAlignment="1">
      <alignment horizontal="center" vertical="center"/>
    </xf>
    <xf numFmtId="165" fontId="23" fillId="23" borderId="31" xfId="2" applyNumberFormat="1" applyFont="1" applyFill="1" applyBorder="1" applyAlignment="1">
      <alignment horizontal="left" vertical="center" wrapText="1"/>
    </xf>
    <xf numFmtId="4" fontId="23" fillId="23" borderId="31" xfId="2" applyNumberFormat="1" applyFont="1" applyFill="1" applyBorder="1" applyAlignment="1">
      <alignment horizontal="right" vertical="center" wrapText="1"/>
    </xf>
    <xf numFmtId="4" fontId="20" fillId="23" borderId="31" xfId="2" applyNumberFormat="1" applyFont="1" applyFill="1" applyBorder="1" applyAlignment="1">
      <alignment horizontal="right" vertical="center" wrapText="1"/>
    </xf>
    <xf numFmtId="0" fontId="22" fillId="23" borderId="32" xfId="2" applyFont="1" applyFill="1" applyBorder="1" applyAlignment="1">
      <alignment horizontal="center" vertical="center"/>
    </xf>
    <xf numFmtId="165" fontId="23" fillId="23" borderId="32" xfId="2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wrapText="1"/>
    </xf>
    <xf numFmtId="165" fontId="20" fillId="0" borderId="28" xfId="2" applyNumberFormat="1" applyFont="1" applyBorder="1" applyAlignment="1">
      <alignment vertical="center" wrapText="1"/>
    </xf>
    <xf numFmtId="0" fontId="6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" fontId="20" fillId="23" borderId="14" xfId="2" applyNumberFormat="1" applyFont="1" applyFill="1" applyBorder="1" applyAlignment="1">
      <alignment horizontal="right" vertical="center" wrapText="1"/>
    </xf>
    <xf numFmtId="0" fontId="22" fillId="0" borderId="31" xfId="2" applyFont="1" applyBorder="1" applyAlignment="1">
      <alignment horizontal="center" vertical="center"/>
    </xf>
    <xf numFmtId="165" fontId="23" fillId="0" borderId="31" xfId="2" applyNumberFormat="1" applyFont="1" applyBorder="1" applyAlignment="1">
      <alignment horizontal="left" vertical="center" wrapText="1"/>
    </xf>
    <xf numFmtId="0" fontId="22" fillId="23" borderId="14" xfId="2" applyFont="1" applyFill="1" applyBorder="1" applyAlignment="1">
      <alignment horizontal="center" vertical="center"/>
    </xf>
    <xf numFmtId="165" fontId="23" fillId="23" borderId="14" xfId="2" applyNumberFormat="1" applyFont="1" applyFill="1" applyBorder="1" applyAlignment="1">
      <alignment horizontal="left" vertical="center" wrapText="1"/>
    </xf>
    <xf numFmtId="4" fontId="23" fillId="23" borderId="14" xfId="2" applyNumberFormat="1" applyFont="1" applyFill="1" applyBorder="1" applyAlignment="1">
      <alignment horizontal="right" vertical="center" wrapText="1"/>
    </xf>
    <xf numFmtId="4" fontId="23" fillId="23" borderId="32" xfId="2" applyNumberFormat="1" applyFont="1" applyFill="1" applyBorder="1" applyAlignment="1">
      <alignment horizontal="right" vertical="center" wrapText="1"/>
    </xf>
    <xf numFmtId="0" fontId="22" fillId="23" borderId="15" xfId="2" applyFont="1" applyFill="1" applyBorder="1" applyAlignment="1">
      <alignment horizontal="center" vertical="center"/>
    </xf>
    <xf numFmtId="165" fontId="23" fillId="23" borderId="15" xfId="2" applyNumberFormat="1" applyFont="1" applyFill="1" applyBorder="1" applyAlignment="1">
      <alignment horizontal="left" vertical="center" wrapText="1"/>
    </xf>
    <xf numFmtId="41" fontId="26" fillId="23" borderId="15" xfId="2" applyNumberFormat="1" applyFont="1" applyFill="1" applyBorder="1" applyAlignment="1">
      <alignment horizontal="center" vertical="center" wrapText="1"/>
    </xf>
    <xf numFmtId="4" fontId="25" fillId="23" borderId="15" xfId="2" applyNumberFormat="1" applyFont="1" applyFill="1" applyBorder="1" applyAlignment="1">
      <alignment horizontal="right" vertical="center" wrapText="1"/>
    </xf>
    <xf numFmtId="4" fontId="20" fillId="23" borderId="12" xfId="2" applyNumberFormat="1" applyFont="1" applyFill="1" applyBorder="1" applyAlignment="1">
      <alignment horizontal="right" vertical="center" wrapText="1"/>
    </xf>
    <xf numFmtId="0" fontId="22" fillId="23" borderId="9" xfId="2" applyFont="1" applyFill="1" applyBorder="1" applyAlignment="1">
      <alignment horizontal="center" vertical="center"/>
    </xf>
    <xf numFmtId="165" fontId="23" fillId="23" borderId="9" xfId="2" applyNumberFormat="1" applyFont="1" applyFill="1" applyBorder="1" applyAlignment="1">
      <alignment horizontal="left" vertical="center" wrapText="1"/>
    </xf>
    <xf numFmtId="4" fontId="23" fillId="23" borderId="9" xfId="2" applyNumberFormat="1" applyFont="1" applyFill="1" applyBorder="1" applyAlignment="1">
      <alignment horizontal="right" vertical="center" wrapText="1"/>
    </xf>
    <xf numFmtId="4" fontId="20" fillId="23" borderId="9" xfId="2" applyNumberFormat="1" applyFont="1" applyFill="1" applyBorder="1" applyAlignment="1">
      <alignment horizontal="right" vertical="center" wrapText="1"/>
    </xf>
    <xf numFmtId="4" fontId="23" fillId="23" borderId="12" xfId="2" applyNumberFormat="1" applyFont="1" applyFill="1" applyBorder="1" applyAlignment="1">
      <alignment horizontal="right" vertical="center" wrapText="1"/>
    </xf>
    <xf numFmtId="0" fontId="22" fillId="23" borderId="10" xfId="2" applyFont="1" applyFill="1" applyBorder="1" applyAlignment="1">
      <alignment horizontal="center" vertical="center"/>
    </xf>
    <xf numFmtId="165" fontId="23" fillId="23" borderId="10" xfId="2" applyNumberFormat="1" applyFont="1" applyFill="1" applyBorder="1" applyAlignment="1">
      <alignment horizontal="left" vertical="center" wrapText="1"/>
    </xf>
    <xf numFmtId="4" fontId="23" fillId="23" borderId="10" xfId="2" applyNumberFormat="1" applyFont="1" applyFill="1" applyBorder="1" applyAlignment="1">
      <alignment horizontal="right" vertical="center" wrapText="1"/>
    </xf>
    <xf numFmtId="4" fontId="20" fillId="23" borderId="15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1" fillId="0" borderId="0" xfId="0" applyFont="1"/>
    <xf numFmtId="4" fontId="41" fillId="0" borderId="0" xfId="0" applyNumberFormat="1" applyFont="1"/>
    <xf numFmtId="0" fontId="41" fillId="0" borderId="0" xfId="0" applyFont="1" applyAlignment="1">
      <alignment wrapText="1"/>
    </xf>
    <xf numFmtId="49" fontId="0" fillId="0" borderId="0" xfId="0" applyNumberFormat="1" applyAlignment="1">
      <alignment horizontal="center" vertical="center"/>
    </xf>
    <xf numFmtId="0" fontId="0" fillId="23" borderId="0" xfId="0" applyFill="1"/>
    <xf numFmtId="0" fontId="41" fillId="0" borderId="45" xfId="0" applyFon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/>
    <xf numFmtId="4" fontId="0" fillId="0" borderId="45" xfId="0" applyNumberFormat="1" applyBorder="1"/>
    <xf numFmtId="4" fontId="0" fillId="0" borderId="45" xfId="0" applyNumberFormat="1" applyBorder="1" applyAlignment="1">
      <alignment vertical="center"/>
    </xf>
    <xf numFmtId="4" fontId="0" fillId="0" borderId="0" xfId="0" applyNumberFormat="1"/>
    <xf numFmtId="0" fontId="70" fillId="23" borderId="45" xfId="0" applyFont="1" applyFill="1" applyBorder="1" applyAlignment="1">
      <alignment horizontal="center" vertical="center"/>
    </xf>
    <xf numFmtId="165" fontId="70" fillId="23" borderId="45" xfId="0" applyNumberFormat="1" applyFont="1" applyFill="1" applyBorder="1" applyAlignment="1">
      <alignment horizontal="center" vertical="center"/>
    </xf>
    <xf numFmtId="165" fontId="71" fillId="23" borderId="45" xfId="0" applyNumberFormat="1" applyFont="1" applyFill="1" applyBorder="1" applyAlignment="1">
      <alignment horizontal="justify" vertical="center" wrapText="1"/>
    </xf>
    <xf numFmtId="0" fontId="0" fillId="0" borderId="45" xfId="0" applyBorder="1" applyAlignment="1">
      <alignment vertical="center"/>
    </xf>
    <xf numFmtId="0" fontId="72" fillId="23" borderId="45" xfId="0" applyFont="1" applyFill="1" applyBorder="1" applyAlignment="1">
      <alignment horizontal="center" vertical="center"/>
    </xf>
    <xf numFmtId="0" fontId="73" fillId="23" borderId="45" xfId="0" applyFont="1" applyFill="1" applyBorder="1" applyAlignment="1">
      <alignment horizontal="justify" vertical="center" wrapText="1"/>
    </xf>
    <xf numFmtId="0" fontId="71" fillId="23" borderId="45" xfId="0" applyFont="1" applyFill="1" applyBorder="1" applyAlignment="1">
      <alignment horizontal="justify" vertical="center" wrapText="1"/>
    </xf>
    <xf numFmtId="3" fontId="0" fillId="0" borderId="45" xfId="0" applyNumberFormat="1" applyBorder="1" applyAlignment="1">
      <alignment vertical="center"/>
    </xf>
    <xf numFmtId="0" fontId="41" fillId="23" borderId="45" xfId="0" applyFont="1" applyFill="1" applyBorder="1" applyAlignment="1">
      <alignment horizontal="center" vertical="center"/>
    </xf>
    <xf numFmtId="165" fontId="41" fillId="23" borderId="45" xfId="0" applyNumberFormat="1" applyFont="1" applyFill="1" applyBorder="1" applyAlignment="1">
      <alignment horizontal="center" vertical="center"/>
    </xf>
    <xf numFmtId="0" fontId="0" fillId="23" borderId="45" xfId="0" applyFill="1" applyBorder="1" applyAlignment="1">
      <alignment horizontal="justify" vertical="center" wrapText="1"/>
    </xf>
    <xf numFmtId="3" fontId="0" fillId="0" borderId="0" xfId="0" applyNumberFormat="1"/>
    <xf numFmtId="0" fontId="73" fillId="23" borderId="45" xfId="0" applyFont="1" applyFill="1" applyBorder="1" applyAlignment="1">
      <alignment horizontal="left" vertical="center" wrapText="1"/>
    </xf>
    <xf numFmtId="4" fontId="73" fillId="23" borderId="45" xfId="0" applyNumberFormat="1" applyFont="1" applyFill="1" applyBorder="1" applyAlignment="1">
      <alignment vertical="center" wrapText="1"/>
    </xf>
    <xf numFmtId="165" fontId="74" fillId="23" borderId="45" xfId="0" applyNumberFormat="1" applyFont="1" applyFill="1" applyBorder="1" applyAlignment="1">
      <alignment horizontal="justify" vertical="center" wrapText="1"/>
    </xf>
    <xf numFmtId="0" fontId="75" fillId="23" borderId="45" xfId="0" applyFont="1" applyFill="1" applyBorder="1" applyAlignment="1">
      <alignment horizontal="justify" vertical="center" wrapText="1"/>
    </xf>
    <xf numFmtId="0" fontId="41" fillId="69" borderId="45" xfId="0" applyFont="1" applyFill="1" applyBorder="1" applyAlignment="1">
      <alignment horizontal="center" vertical="center" wrapText="1"/>
    </xf>
    <xf numFmtId="0" fontId="41" fillId="70" borderId="45" xfId="0" applyFont="1" applyFill="1" applyBorder="1" applyAlignment="1">
      <alignment horizontal="center" vertical="center" wrapText="1"/>
    </xf>
    <xf numFmtId="0" fontId="41" fillId="71" borderId="45" xfId="0" applyFont="1" applyFill="1" applyBorder="1" applyAlignment="1">
      <alignment horizontal="center" vertical="center" wrapText="1"/>
    </xf>
    <xf numFmtId="0" fontId="41" fillId="72" borderId="45" xfId="0" applyFont="1" applyFill="1" applyBorder="1" applyAlignment="1">
      <alignment horizontal="center" vertical="center" wrapText="1"/>
    </xf>
    <xf numFmtId="0" fontId="41" fillId="73" borderId="45" xfId="0" applyFont="1" applyFill="1" applyBorder="1" applyAlignment="1">
      <alignment horizontal="center" vertical="center" wrapText="1"/>
    </xf>
    <xf numFmtId="0" fontId="41" fillId="74" borderId="45" xfId="0" applyFont="1" applyFill="1" applyBorder="1" applyAlignment="1">
      <alignment horizontal="center" vertical="center" wrapText="1"/>
    </xf>
    <xf numFmtId="4" fontId="41" fillId="70" borderId="45" xfId="0" applyNumberFormat="1" applyFont="1" applyFill="1" applyBorder="1" applyAlignment="1">
      <alignment horizontal="center" vertical="center" wrapText="1"/>
    </xf>
    <xf numFmtId="4" fontId="41" fillId="71" borderId="45" xfId="0" applyNumberFormat="1" applyFont="1" applyFill="1" applyBorder="1" applyAlignment="1">
      <alignment horizontal="right" vertical="center" wrapText="1"/>
    </xf>
    <xf numFmtId="4" fontId="41" fillId="72" borderId="45" xfId="0" applyNumberFormat="1" applyFont="1" applyFill="1" applyBorder="1" applyAlignment="1">
      <alignment horizontal="right" vertical="center" wrapText="1"/>
    </xf>
    <xf numFmtId="4" fontId="41" fillId="73" borderId="45" xfId="0" applyNumberFormat="1" applyFont="1" applyFill="1" applyBorder="1" applyAlignment="1">
      <alignment horizontal="right" vertical="center" wrapText="1"/>
    </xf>
    <xf numFmtId="4" fontId="41" fillId="74" borderId="45" xfId="0" applyNumberFormat="1" applyFont="1" applyFill="1" applyBorder="1" applyAlignment="1">
      <alignment horizontal="right" vertical="center" wrapText="1"/>
    </xf>
    <xf numFmtId="0" fontId="41" fillId="69" borderId="45" xfId="0" applyFont="1" applyFill="1" applyBorder="1" applyAlignment="1">
      <alignment horizontal="center" vertical="center" textRotation="90" wrapText="1"/>
    </xf>
    <xf numFmtId="49" fontId="41" fillId="69" borderId="45" xfId="0" applyNumberFormat="1" applyFont="1" applyFill="1" applyBorder="1" applyAlignment="1">
      <alignment horizontal="center" vertical="center" textRotation="90" wrapText="1"/>
    </xf>
    <xf numFmtId="0" fontId="41" fillId="70" borderId="45" xfId="0" applyFont="1" applyFill="1" applyBorder="1" applyAlignment="1">
      <alignment horizontal="center" vertical="center" textRotation="90" wrapText="1"/>
    </xf>
    <xf numFmtId="0" fontId="41" fillId="71" borderId="45" xfId="0" applyFont="1" applyFill="1" applyBorder="1" applyAlignment="1">
      <alignment horizontal="center" vertical="center" textRotation="90" wrapText="1"/>
    </xf>
    <xf numFmtId="0" fontId="41" fillId="69" borderId="51" xfId="0" applyFont="1" applyFill="1" applyBorder="1" applyAlignment="1">
      <alignment horizontal="center" vertical="center" textRotation="90" wrapText="1"/>
    </xf>
    <xf numFmtId="49" fontId="41" fillId="69" borderId="51" xfId="0" applyNumberFormat="1" applyFont="1" applyFill="1" applyBorder="1" applyAlignment="1">
      <alignment horizontal="center" vertical="center" textRotation="90" wrapText="1"/>
    </xf>
    <xf numFmtId="4" fontId="41" fillId="74" borderId="45" xfId="0" applyNumberFormat="1" applyFont="1" applyFill="1" applyBorder="1" applyAlignment="1">
      <alignment horizontal="center" vertical="center" textRotation="90" wrapText="1"/>
    </xf>
    <xf numFmtId="0" fontId="41" fillId="0" borderId="45" xfId="0" applyFont="1" applyBorder="1" applyAlignment="1">
      <alignment horizontal="left" vertical="center"/>
    </xf>
    <xf numFmtId="0" fontId="70" fillId="23" borderId="45" xfId="0" applyFont="1" applyFill="1" applyBorder="1" applyAlignment="1">
      <alignment horizontal="left" vertical="center"/>
    </xf>
    <xf numFmtId="0" fontId="72" fillId="23" borderId="45" xfId="0" applyFont="1" applyFill="1" applyBorder="1" applyAlignment="1">
      <alignment horizontal="left" vertical="center"/>
    </xf>
    <xf numFmtId="0" fontId="41" fillId="23" borderId="45" xfId="0" applyFont="1" applyFill="1" applyBorder="1" applyAlignment="1">
      <alignment horizontal="left" vertical="center"/>
    </xf>
    <xf numFmtId="165" fontId="70" fillId="23" borderId="45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5" xfId="0" applyBorder="1" applyAlignment="1">
      <alignment wrapText="1"/>
    </xf>
    <xf numFmtId="0" fontId="77" fillId="70" borderId="45" xfId="0" applyFont="1" applyFill="1" applyBorder="1" applyAlignment="1">
      <alignment horizontal="center" vertical="center" wrapText="1"/>
    </xf>
    <xf numFmtId="0" fontId="77" fillId="0" borderId="0" xfId="0" applyFont="1" applyAlignment="1">
      <alignment vertical="center"/>
    </xf>
    <xf numFmtId="0" fontId="77" fillId="71" borderId="45" xfId="0" applyFont="1" applyFill="1" applyBorder="1" applyAlignment="1">
      <alignment horizontal="center" vertical="center" wrapText="1"/>
    </xf>
    <xf numFmtId="0" fontId="77" fillId="72" borderId="45" xfId="0" applyFont="1" applyFill="1" applyBorder="1" applyAlignment="1">
      <alignment horizontal="center" vertical="center" wrapText="1"/>
    </xf>
    <xf numFmtId="0" fontId="77" fillId="73" borderId="45" xfId="0" applyFont="1" applyFill="1" applyBorder="1" applyAlignment="1">
      <alignment horizontal="center" vertical="center" wrapText="1"/>
    </xf>
    <xf numFmtId="0" fontId="77" fillId="74" borderId="45" xfId="0" applyFont="1" applyFill="1" applyBorder="1" applyAlignment="1">
      <alignment horizontal="center" vertical="center" wrapText="1"/>
    </xf>
    <xf numFmtId="0" fontId="77" fillId="0" borderId="0" xfId="0" applyFont="1"/>
    <xf numFmtId="169" fontId="20" fillId="23" borderId="13" xfId="2" applyNumberFormat="1" applyFont="1" applyFill="1" applyBorder="1" applyAlignment="1">
      <alignment horizontal="center" vertical="center" wrapText="1"/>
    </xf>
    <xf numFmtId="169" fontId="20" fillId="23" borderId="15" xfId="2" applyNumberFormat="1" applyFont="1" applyFill="1" applyBorder="1" applyAlignment="1">
      <alignment horizontal="center" vertical="center" wrapText="1"/>
    </xf>
    <xf numFmtId="169" fontId="20" fillId="23" borderId="14" xfId="2" applyNumberFormat="1" applyFont="1" applyFill="1" applyBorder="1" applyAlignment="1">
      <alignment horizontal="center" vertical="center" wrapText="1"/>
    </xf>
    <xf numFmtId="169" fontId="20" fillId="23" borderId="9" xfId="2" applyNumberFormat="1" applyFont="1" applyFill="1" applyBorder="1" applyAlignment="1">
      <alignment horizontal="center" vertical="center" wrapText="1"/>
    </xf>
    <xf numFmtId="165" fontId="20" fillId="23" borderId="10" xfId="2" applyNumberFormat="1" applyFont="1" applyFill="1" applyBorder="1" applyAlignment="1">
      <alignment horizontal="justify" vertical="center"/>
    </xf>
    <xf numFmtId="165" fontId="20" fillId="23" borderId="10" xfId="2" applyNumberFormat="1" applyFont="1" applyFill="1" applyBorder="1" applyAlignment="1">
      <alignment horizontal="justify" vertical="center" wrapText="1"/>
    </xf>
    <xf numFmtId="0" fontId="21" fillId="0" borderId="10" xfId="2" applyFont="1" applyBorder="1" applyAlignment="1">
      <alignment horizontal="center" vertical="center"/>
    </xf>
    <xf numFmtId="0" fontId="21" fillId="0" borderId="12" xfId="2" applyFont="1" applyBorder="1" applyAlignment="1">
      <alignment horizontal="center" vertical="center"/>
    </xf>
    <xf numFmtId="0" fontId="21" fillId="68" borderId="36" xfId="2" applyFont="1" applyFill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0" fontId="21" fillId="0" borderId="11" xfId="2" applyFont="1" applyBorder="1" applyAlignment="1">
      <alignment horizontal="center" vertical="center"/>
    </xf>
    <xf numFmtId="0" fontId="21" fillId="68" borderId="34" xfId="2" applyFont="1" applyFill="1" applyBorder="1" applyAlignment="1">
      <alignment horizontal="center" vertical="center"/>
    </xf>
    <xf numFmtId="0" fontId="21" fillId="68" borderId="35" xfId="2" applyFont="1" applyFill="1" applyBorder="1" applyAlignment="1">
      <alignment horizontal="center" vertical="center"/>
    </xf>
    <xf numFmtId="165" fontId="20" fillId="23" borderId="12" xfId="2" applyNumberFormat="1" applyFont="1" applyFill="1" applyBorder="1" applyAlignment="1">
      <alignment horizontal="center" vertical="center" wrapText="1"/>
    </xf>
    <xf numFmtId="165" fontId="20" fillId="23" borderId="14" xfId="2" applyNumberFormat="1" applyFont="1" applyFill="1" applyBorder="1" applyAlignment="1">
      <alignment horizontal="center" vertical="center" wrapText="1"/>
    </xf>
    <xf numFmtId="165" fontId="20" fillId="23" borderId="9" xfId="2" applyNumberFormat="1" applyFont="1" applyFill="1" applyBorder="1" applyAlignment="1">
      <alignment horizontal="center" vertical="center" wrapText="1"/>
    </xf>
    <xf numFmtId="165" fontId="20" fillId="23" borderId="12" xfId="2" applyNumberFormat="1" applyFont="1" applyFill="1" applyBorder="1" applyAlignment="1">
      <alignment horizontal="justify" vertical="center" wrapText="1"/>
    </xf>
    <xf numFmtId="165" fontId="20" fillId="23" borderId="32" xfId="2" applyNumberFormat="1" applyFont="1" applyFill="1" applyBorder="1" applyAlignment="1">
      <alignment horizontal="center" vertical="center" wrapText="1"/>
    </xf>
    <xf numFmtId="165" fontId="20" fillId="23" borderId="31" xfId="2" applyNumberFormat="1" applyFont="1" applyFill="1" applyBorder="1" applyAlignment="1">
      <alignment horizontal="center" vertical="center" wrapText="1"/>
    </xf>
    <xf numFmtId="165" fontId="20" fillId="23" borderId="32" xfId="2" applyNumberFormat="1" applyFont="1" applyFill="1" applyBorder="1" applyAlignment="1">
      <alignment horizontal="justify" vertical="center" wrapText="1"/>
    </xf>
    <xf numFmtId="41" fontId="53" fillId="56" borderId="9" xfId="2" applyNumberFormat="1" applyFont="1" applyFill="1" applyBorder="1" applyAlignment="1">
      <alignment horizontal="center" vertical="center" wrapText="1"/>
    </xf>
    <xf numFmtId="41" fontId="20" fillId="23" borderId="9" xfId="2" applyNumberFormat="1" applyFont="1" applyFill="1" applyBorder="1" applyAlignment="1">
      <alignment horizontal="center" vertical="center" wrapText="1"/>
    </xf>
    <xf numFmtId="164" fontId="20" fillId="23" borderId="9" xfId="2" applyNumberFormat="1" applyFont="1" applyFill="1" applyBorder="1" applyAlignment="1">
      <alignment horizontal="center" vertical="center" wrapText="1"/>
    </xf>
    <xf numFmtId="0" fontId="21" fillId="68" borderId="10" xfId="2" applyFont="1" applyFill="1" applyBorder="1" applyAlignment="1">
      <alignment horizontal="center" vertical="center"/>
    </xf>
    <xf numFmtId="0" fontId="21" fillId="68" borderId="11" xfId="2" applyFont="1" applyFill="1" applyBorder="1" applyAlignment="1">
      <alignment horizontal="center" vertical="center"/>
    </xf>
    <xf numFmtId="165" fontId="20" fillId="23" borderId="11" xfId="2" applyNumberFormat="1" applyFont="1" applyFill="1" applyBorder="1" applyAlignment="1">
      <alignment horizontal="center" vertical="center" wrapText="1"/>
    </xf>
    <xf numFmtId="165" fontId="20" fillId="23" borderId="11" xfId="2" applyNumberFormat="1" applyFont="1" applyFill="1" applyBorder="1" applyAlignment="1">
      <alignment horizontal="justify" vertical="center" wrapText="1"/>
    </xf>
    <xf numFmtId="165" fontId="20" fillId="23" borderId="10" xfId="2" applyNumberFormat="1" applyFont="1" applyFill="1" applyBorder="1" applyAlignment="1">
      <alignment horizontal="center" vertical="center" wrapText="1"/>
    </xf>
    <xf numFmtId="0" fontId="21" fillId="68" borderId="14" xfId="2" applyFont="1" applyFill="1" applyBorder="1" applyAlignment="1">
      <alignment horizontal="center" vertical="center"/>
    </xf>
    <xf numFmtId="165" fontId="20" fillId="23" borderId="28" xfId="2" applyNumberFormat="1" applyFont="1" applyFill="1" applyBorder="1" applyAlignment="1">
      <alignment horizontal="left" vertical="center"/>
    </xf>
    <xf numFmtId="165" fontId="20" fillId="23" borderId="29" xfId="2" applyNumberFormat="1" applyFont="1" applyFill="1" applyBorder="1" applyAlignment="1">
      <alignment horizontal="left" vertical="center"/>
    </xf>
    <xf numFmtId="165" fontId="20" fillId="23" borderId="26" xfId="2" applyNumberFormat="1" applyFont="1" applyFill="1" applyBorder="1" applyAlignment="1">
      <alignment horizontal="left" vertical="center"/>
    </xf>
    <xf numFmtId="165" fontId="20" fillId="23" borderId="15" xfId="2" applyNumberFormat="1" applyFont="1" applyFill="1" applyBorder="1" applyAlignment="1">
      <alignment horizontal="center" vertical="center" wrapText="1"/>
    </xf>
    <xf numFmtId="0" fontId="21" fillId="0" borderId="13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165" fontId="20" fillId="23" borderId="13" xfId="2" applyNumberFormat="1" applyFont="1" applyFill="1" applyBorder="1" applyAlignment="1">
      <alignment horizontal="center" vertical="center" wrapText="1"/>
    </xf>
    <xf numFmtId="0" fontId="21" fillId="68" borderId="32" xfId="2" applyFont="1" applyFill="1" applyBorder="1" applyAlignment="1">
      <alignment horizontal="center" vertical="center"/>
    </xf>
    <xf numFmtId="0" fontId="21" fillId="68" borderId="31" xfId="2" applyFont="1" applyFill="1" applyBorder="1" applyAlignment="1">
      <alignment horizontal="center" vertical="center"/>
    </xf>
    <xf numFmtId="165" fontId="20" fillId="0" borderId="10" xfId="2" applyNumberFormat="1" applyFont="1" applyBorder="1" applyAlignment="1">
      <alignment horizontal="justify" vertical="center" wrapText="1"/>
    </xf>
    <xf numFmtId="0" fontId="21" fillId="0" borderId="11" xfId="2" quotePrefix="1" applyFont="1" applyBorder="1" applyAlignment="1">
      <alignment horizontal="center" vertical="center"/>
    </xf>
    <xf numFmtId="0" fontId="21" fillId="23" borderId="11" xfId="2" quotePrefix="1" applyFont="1" applyFill="1" applyBorder="1" applyAlignment="1">
      <alignment horizontal="center" vertical="center"/>
    </xf>
    <xf numFmtId="0" fontId="21" fillId="23" borderId="11" xfId="2" applyFont="1" applyFill="1" applyBorder="1" applyAlignment="1">
      <alignment horizontal="center" vertical="center"/>
    </xf>
    <xf numFmtId="0" fontId="21" fillId="23" borderId="12" xfId="2" applyFont="1" applyFill="1" applyBorder="1" applyAlignment="1">
      <alignment horizontal="center" vertical="center"/>
    </xf>
    <xf numFmtId="165" fontId="20" fillId="23" borderId="28" xfId="2" applyNumberFormat="1" applyFont="1" applyFill="1" applyBorder="1" applyAlignment="1">
      <alignment horizontal="justify" vertical="center" wrapText="1"/>
    </xf>
    <xf numFmtId="165" fontId="20" fillId="23" borderId="29" xfId="2" applyNumberFormat="1" applyFont="1" applyFill="1" applyBorder="1" applyAlignment="1">
      <alignment horizontal="justify" vertical="center" wrapText="1"/>
    </xf>
    <xf numFmtId="165" fontId="20" fillId="23" borderId="26" xfId="2" applyNumberFormat="1" applyFont="1" applyFill="1" applyBorder="1" applyAlignment="1">
      <alignment horizontal="justify" vertical="center" wrapText="1"/>
    </xf>
    <xf numFmtId="165" fontId="20" fillId="23" borderId="38" xfId="2" applyNumberFormat="1" applyFont="1" applyFill="1" applyBorder="1" applyAlignment="1">
      <alignment horizontal="justify" vertical="center" wrapText="1"/>
    </xf>
    <xf numFmtId="165" fontId="20" fillId="23" borderId="34" xfId="2" applyNumberFormat="1" applyFont="1" applyFill="1" applyBorder="1" applyAlignment="1">
      <alignment horizontal="justify" vertical="center" wrapText="1"/>
    </xf>
    <xf numFmtId="165" fontId="20" fillId="23" borderId="33" xfId="2" applyNumberFormat="1" applyFont="1" applyFill="1" applyBorder="1" applyAlignment="1">
      <alignment horizontal="justify" vertical="center" wrapText="1"/>
    </xf>
    <xf numFmtId="165" fontId="20" fillId="23" borderId="27" xfId="2" applyNumberFormat="1" applyFont="1" applyFill="1" applyBorder="1" applyAlignment="1">
      <alignment horizontal="justify" vertical="center" wrapText="1"/>
    </xf>
    <xf numFmtId="165" fontId="20" fillId="23" borderId="42" xfId="2" applyNumberFormat="1" applyFont="1" applyFill="1" applyBorder="1" applyAlignment="1">
      <alignment horizontal="left" vertical="center" wrapText="1"/>
    </xf>
    <xf numFmtId="165" fontId="20" fillId="23" borderId="43" xfId="2" applyNumberFormat="1" applyFont="1" applyFill="1" applyBorder="1" applyAlignment="1">
      <alignment horizontal="left" vertical="center" wrapText="1"/>
    </xf>
    <xf numFmtId="165" fontId="20" fillId="23" borderId="30" xfId="2" applyNumberFormat="1" applyFont="1" applyFill="1" applyBorder="1" applyAlignment="1">
      <alignment horizontal="left" vertical="center" wrapText="1"/>
    </xf>
    <xf numFmtId="165" fontId="20" fillId="23" borderId="44" xfId="2" applyNumberFormat="1" applyFont="1" applyFill="1" applyBorder="1" applyAlignment="1">
      <alignment horizontal="left" vertical="center" wrapText="1"/>
    </xf>
    <xf numFmtId="165" fontId="20" fillId="23" borderId="37" xfId="2" applyNumberFormat="1" applyFont="1" applyFill="1" applyBorder="1" applyAlignment="1">
      <alignment horizontal="left" vertical="center" wrapText="1"/>
    </xf>
    <xf numFmtId="0" fontId="21" fillId="68" borderId="13" xfId="2" applyFont="1" applyFill="1" applyBorder="1" applyAlignment="1">
      <alignment horizontal="center" vertical="center"/>
    </xf>
    <xf numFmtId="165" fontId="20" fillId="23" borderId="39" xfId="2" applyNumberFormat="1" applyFont="1" applyFill="1" applyBorder="1" applyAlignment="1">
      <alignment horizontal="left" vertical="center" wrapText="1"/>
    </xf>
    <xf numFmtId="165" fontId="20" fillId="23" borderId="41" xfId="2" applyNumberFormat="1" applyFont="1" applyFill="1" applyBorder="1" applyAlignment="1">
      <alignment horizontal="left" vertical="center" wrapText="1"/>
    </xf>
    <xf numFmtId="165" fontId="20" fillId="23" borderId="9" xfId="2" applyNumberFormat="1" applyFont="1" applyFill="1" applyBorder="1" applyAlignment="1">
      <alignment horizontal="justify" vertical="center" wrapText="1"/>
    </xf>
    <xf numFmtId="165" fontId="20" fillId="23" borderId="31" xfId="2" applyNumberFormat="1" applyFont="1" applyFill="1" applyBorder="1" applyAlignment="1">
      <alignment horizontal="justify" vertical="center" wrapText="1"/>
    </xf>
    <xf numFmtId="0" fontId="66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69" fillId="0" borderId="0" xfId="0" applyFont="1" applyAlignment="1">
      <alignment horizontal="left"/>
    </xf>
    <xf numFmtId="0" fontId="68" fillId="0" borderId="0" xfId="0" applyFont="1" applyAlignment="1">
      <alignment horizontal="left" vertical="center" wrapText="1"/>
    </xf>
    <xf numFmtId="165" fontId="20" fillId="23" borderId="39" xfId="2" applyNumberFormat="1" applyFont="1" applyFill="1" applyBorder="1" applyAlignment="1">
      <alignment horizontal="center" vertical="center" wrapText="1"/>
    </xf>
    <xf numFmtId="165" fontId="20" fillId="23" borderId="40" xfId="2" applyNumberFormat="1" applyFont="1" applyFill="1" applyBorder="1" applyAlignment="1">
      <alignment horizontal="center" vertical="center" wrapText="1"/>
    </xf>
    <xf numFmtId="165" fontId="20" fillId="23" borderId="41" xfId="2" applyNumberFormat="1" applyFont="1" applyFill="1" applyBorder="1" applyAlignment="1">
      <alignment horizontal="center" vertical="center" wrapText="1"/>
    </xf>
    <xf numFmtId="0" fontId="20" fillId="23" borderId="9" xfId="2" applyFont="1" applyFill="1" applyBorder="1" applyAlignment="1">
      <alignment horizontal="center" vertical="center" textRotation="90"/>
    </xf>
    <xf numFmtId="0" fontId="41" fillId="69" borderId="45" xfId="0" applyFont="1" applyFill="1" applyBorder="1" applyAlignment="1">
      <alignment horizontal="center" vertical="center" textRotation="90" wrapText="1"/>
    </xf>
    <xf numFmtId="0" fontId="69" fillId="0" borderId="0" xfId="0" applyFont="1" applyAlignment="1">
      <alignment horizontal="left" vertical="center"/>
    </xf>
    <xf numFmtId="0" fontId="7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65" fillId="0" borderId="0" xfId="0" applyFont="1" applyAlignment="1">
      <alignment horizontal="left" wrapText="1"/>
    </xf>
    <xf numFmtId="0" fontId="41" fillId="69" borderId="46" xfId="0" applyFont="1" applyFill="1" applyBorder="1" applyAlignment="1">
      <alignment horizontal="center" vertical="center" textRotation="90" wrapText="1"/>
    </xf>
    <xf numFmtId="0" fontId="41" fillId="69" borderId="50" xfId="0" applyFont="1" applyFill="1" applyBorder="1" applyAlignment="1">
      <alignment horizontal="center" vertical="center" textRotation="90" wrapText="1"/>
    </xf>
    <xf numFmtId="0" fontId="41" fillId="69" borderId="51" xfId="0" applyFont="1" applyFill="1" applyBorder="1" applyAlignment="1">
      <alignment horizontal="center" vertical="center" textRotation="90" wrapText="1"/>
    </xf>
    <xf numFmtId="49" fontId="41" fillId="69" borderId="45" xfId="0" applyNumberFormat="1" applyFont="1" applyFill="1" applyBorder="1" applyAlignment="1">
      <alignment horizontal="center" vertical="center" textRotation="90" wrapText="1"/>
    </xf>
    <xf numFmtId="49" fontId="41" fillId="69" borderId="46" xfId="0" applyNumberFormat="1" applyFont="1" applyFill="1" applyBorder="1" applyAlignment="1">
      <alignment horizontal="center" vertical="center" textRotation="90" wrapText="1"/>
    </xf>
    <xf numFmtId="49" fontId="41" fillId="69" borderId="50" xfId="0" applyNumberFormat="1" applyFont="1" applyFill="1" applyBorder="1" applyAlignment="1">
      <alignment horizontal="center" vertical="center" textRotation="90" wrapText="1"/>
    </xf>
    <xf numFmtId="49" fontId="41" fillId="69" borderId="51" xfId="0" applyNumberFormat="1" applyFont="1" applyFill="1" applyBorder="1" applyAlignment="1">
      <alignment horizontal="center" vertical="center" textRotation="90" wrapText="1"/>
    </xf>
    <xf numFmtId="0" fontId="41" fillId="69" borderId="45" xfId="0" applyFont="1" applyFill="1" applyBorder="1" applyAlignment="1">
      <alignment horizontal="center" vertical="center" wrapText="1"/>
    </xf>
    <xf numFmtId="0" fontId="77" fillId="70" borderId="45" xfId="0" applyFont="1" applyFill="1" applyBorder="1" applyAlignment="1">
      <alignment horizontal="center" vertical="center" wrapText="1"/>
    </xf>
    <xf numFmtId="0" fontId="77" fillId="71" borderId="47" xfId="0" applyFont="1" applyFill="1" applyBorder="1" applyAlignment="1">
      <alignment horizontal="center" vertical="center"/>
    </xf>
    <xf numFmtId="0" fontId="77" fillId="71" borderId="48" xfId="0" applyFont="1" applyFill="1" applyBorder="1" applyAlignment="1">
      <alignment horizontal="center" vertical="center"/>
    </xf>
    <xf numFmtId="0" fontId="77" fillId="71" borderId="49" xfId="0" applyFont="1" applyFill="1" applyBorder="1" applyAlignment="1">
      <alignment horizontal="center" vertical="center"/>
    </xf>
    <xf numFmtId="0" fontId="77" fillId="72" borderId="47" xfId="0" applyFont="1" applyFill="1" applyBorder="1" applyAlignment="1">
      <alignment horizontal="center" vertical="center"/>
    </xf>
    <xf numFmtId="0" fontId="77" fillId="72" borderId="48" xfId="0" applyFont="1" applyFill="1" applyBorder="1" applyAlignment="1">
      <alignment horizontal="center" vertical="center"/>
    </xf>
    <xf numFmtId="0" fontId="77" fillId="72" borderId="49" xfId="0" applyFont="1" applyFill="1" applyBorder="1" applyAlignment="1">
      <alignment horizontal="center" vertical="center"/>
    </xf>
    <xf numFmtId="0" fontId="77" fillId="74" borderId="47" xfId="0" applyFont="1" applyFill="1" applyBorder="1" applyAlignment="1">
      <alignment horizontal="center" vertical="center"/>
    </xf>
    <xf numFmtId="0" fontId="77" fillId="74" borderId="48" xfId="0" applyFont="1" applyFill="1" applyBorder="1" applyAlignment="1">
      <alignment horizontal="center" vertical="center"/>
    </xf>
    <xf numFmtId="0" fontId="77" fillId="74" borderId="49" xfId="0" applyFont="1" applyFill="1" applyBorder="1" applyAlignment="1">
      <alignment horizontal="center" vertical="center"/>
    </xf>
    <xf numFmtId="0" fontId="77" fillId="0" borderId="45" xfId="0" applyFont="1" applyBorder="1" applyAlignment="1">
      <alignment horizontal="center" vertical="center"/>
    </xf>
    <xf numFmtId="0" fontId="77" fillId="71" borderId="45" xfId="0" applyFont="1" applyFill="1" applyBorder="1" applyAlignment="1">
      <alignment horizontal="center" vertical="center" wrapText="1"/>
    </xf>
    <xf numFmtId="0" fontId="77" fillId="72" borderId="45" xfId="0" applyFont="1" applyFill="1" applyBorder="1" applyAlignment="1">
      <alignment horizontal="center" vertical="center" wrapText="1"/>
    </xf>
    <xf numFmtId="0" fontId="77" fillId="73" borderId="47" xfId="0" applyFont="1" applyFill="1" applyBorder="1" applyAlignment="1">
      <alignment horizontal="center" vertical="center"/>
    </xf>
    <xf numFmtId="0" fontId="77" fillId="73" borderId="48" xfId="0" applyFont="1" applyFill="1" applyBorder="1" applyAlignment="1">
      <alignment horizontal="center" vertical="center"/>
    </xf>
    <xf numFmtId="0" fontId="77" fillId="73" borderId="49" xfId="0" applyFont="1" applyFill="1" applyBorder="1" applyAlignment="1">
      <alignment horizontal="center" vertical="center"/>
    </xf>
    <xf numFmtId="0" fontId="77" fillId="73" borderId="45" xfId="0" applyFont="1" applyFill="1" applyBorder="1" applyAlignment="1">
      <alignment horizontal="center" vertical="center" wrapText="1"/>
    </xf>
    <xf numFmtId="0" fontId="41" fillId="71" borderId="45" xfId="0" applyFont="1" applyFill="1" applyBorder="1" applyAlignment="1">
      <alignment horizontal="center" vertical="center" textRotation="90" wrapText="1"/>
    </xf>
    <xf numFmtId="0" fontId="41" fillId="74" borderId="45" xfId="0" applyFont="1" applyFill="1" applyBorder="1" applyAlignment="1">
      <alignment horizontal="center" vertical="center" textRotation="90" wrapText="1"/>
    </xf>
    <xf numFmtId="0" fontId="77" fillId="74" borderId="45" xfId="0" applyFont="1" applyFill="1" applyBorder="1" applyAlignment="1">
      <alignment horizontal="center" vertical="center" wrapText="1"/>
    </xf>
    <xf numFmtId="0" fontId="41" fillId="70" borderId="45" xfId="0" applyFont="1" applyFill="1" applyBorder="1" applyAlignment="1">
      <alignment horizontal="center" vertical="center" textRotation="90" wrapText="1"/>
    </xf>
    <xf numFmtId="172" fontId="21" fillId="23" borderId="13" xfId="3544" applyNumberFormat="1" applyFont="1" applyFill="1" applyBorder="1" applyAlignment="1">
      <alignment vertical="center" wrapText="1"/>
    </xf>
    <xf numFmtId="172" fontId="78" fillId="56" borderId="13" xfId="3544" applyNumberFormat="1" applyFont="1" applyFill="1" applyBorder="1" applyAlignment="1">
      <alignment vertical="center" wrapText="1"/>
    </xf>
  </cellXfs>
  <cellStyles count="3545">
    <cellStyle name="20% - Accent1" xfId="3" xr:uid="{00000000-0005-0000-0000-000000000000}"/>
    <cellStyle name="20% - Accent1 2" xfId="821" xr:uid="{00000000-0005-0000-0000-000001000000}"/>
    <cellStyle name="20% - Accent1 3" xfId="1853" xr:uid="{00000000-0005-0000-0000-000002000000}"/>
    <cellStyle name="20% - Accent2" xfId="4" xr:uid="{00000000-0005-0000-0000-000003000000}"/>
    <cellStyle name="20% - Accent2 2" xfId="822" xr:uid="{00000000-0005-0000-0000-000004000000}"/>
    <cellStyle name="20% - Accent2 3" xfId="1854" xr:uid="{00000000-0005-0000-0000-000005000000}"/>
    <cellStyle name="20% - Accent3" xfId="5" xr:uid="{00000000-0005-0000-0000-000006000000}"/>
    <cellStyle name="20% - Accent3 2" xfId="823" xr:uid="{00000000-0005-0000-0000-000007000000}"/>
    <cellStyle name="20% - Accent3 3" xfId="1855" xr:uid="{00000000-0005-0000-0000-000008000000}"/>
    <cellStyle name="20% - Accent4" xfId="6" xr:uid="{00000000-0005-0000-0000-000009000000}"/>
    <cellStyle name="20% - Accent4 2" xfId="824" xr:uid="{00000000-0005-0000-0000-00000A000000}"/>
    <cellStyle name="20% - Accent4 3" xfId="1856" xr:uid="{00000000-0005-0000-0000-00000B000000}"/>
    <cellStyle name="20% - Accent5" xfId="7" xr:uid="{00000000-0005-0000-0000-00000C000000}"/>
    <cellStyle name="20% - Accent5 2" xfId="825" xr:uid="{00000000-0005-0000-0000-00000D000000}"/>
    <cellStyle name="20% - Accent5 3" xfId="1857" xr:uid="{00000000-0005-0000-0000-00000E000000}"/>
    <cellStyle name="20% - Accent6" xfId="8" xr:uid="{00000000-0005-0000-0000-00000F000000}"/>
    <cellStyle name="20% - Accent6 2" xfId="826" xr:uid="{00000000-0005-0000-0000-000010000000}"/>
    <cellStyle name="20% - Accent6 3" xfId="1858" xr:uid="{00000000-0005-0000-0000-000011000000}"/>
    <cellStyle name="20% - Énfasis1" xfId="68" builtinId="30" customBuiltin="1"/>
    <cellStyle name="20% - Énfasis1 2" xfId="94" xr:uid="{00000000-0005-0000-0000-000013000000}"/>
    <cellStyle name="20% - Énfasis1 2 2" xfId="827" xr:uid="{00000000-0005-0000-0000-000014000000}"/>
    <cellStyle name="20% - Énfasis1 2 3" xfId="1859" xr:uid="{00000000-0005-0000-0000-000015000000}"/>
    <cellStyle name="20% - Énfasis1 3" xfId="1860" xr:uid="{00000000-0005-0000-0000-000016000000}"/>
    <cellStyle name="20% - Énfasis1 4" xfId="1829" xr:uid="{00000000-0005-0000-0000-000017000000}"/>
    <cellStyle name="20% - Énfasis1 5" xfId="3171" xr:uid="{00000000-0005-0000-0000-000018000000}"/>
    <cellStyle name="20% - Énfasis2" xfId="72" builtinId="34" customBuiltin="1"/>
    <cellStyle name="20% - Énfasis2 2" xfId="95" xr:uid="{00000000-0005-0000-0000-00001A000000}"/>
    <cellStyle name="20% - Énfasis2 2 2" xfId="828" xr:uid="{00000000-0005-0000-0000-00001B000000}"/>
    <cellStyle name="20% - Énfasis2 2 3" xfId="1861" xr:uid="{00000000-0005-0000-0000-00001C000000}"/>
    <cellStyle name="20% - Énfasis2 3" xfId="1862" xr:uid="{00000000-0005-0000-0000-00001D000000}"/>
    <cellStyle name="20% - Énfasis2 4" xfId="1833" xr:uid="{00000000-0005-0000-0000-00001E000000}"/>
    <cellStyle name="20% - Énfasis2 5" xfId="3174" xr:uid="{00000000-0005-0000-0000-00001F000000}"/>
    <cellStyle name="20% - Énfasis3" xfId="76" builtinId="38" customBuiltin="1"/>
    <cellStyle name="20% - Énfasis3 2" xfId="96" xr:uid="{00000000-0005-0000-0000-000021000000}"/>
    <cellStyle name="20% - Énfasis3 2 2" xfId="829" xr:uid="{00000000-0005-0000-0000-000022000000}"/>
    <cellStyle name="20% - Énfasis3 2 3" xfId="1863" xr:uid="{00000000-0005-0000-0000-000023000000}"/>
    <cellStyle name="20% - Énfasis3 3" xfId="1864" xr:uid="{00000000-0005-0000-0000-000024000000}"/>
    <cellStyle name="20% - Énfasis3 4" xfId="1837" xr:uid="{00000000-0005-0000-0000-000025000000}"/>
    <cellStyle name="20% - Énfasis3 5" xfId="3177" xr:uid="{00000000-0005-0000-0000-000026000000}"/>
    <cellStyle name="20% - Énfasis4" xfId="80" builtinId="42" customBuiltin="1"/>
    <cellStyle name="20% - Énfasis4 2" xfId="97" xr:uid="{00000000-0005-0000-0000-000028000000}"/>
    <cellStyle name="20% - Énfasis4 2 2" xfId="830" xr:uid="{00000000-0005-0000-0000-000029000000}"/>
    <cellStyle name="20% - Énfasis4 2 3" xfId="1865" xr:uid="{00000000-0005-0000-0000-00002A000000}"/>
    <cellStyle name="20% - Énfasis4 3" xfId="1866" xr:uid="{00000000-0005-0000-0000-00002B000000}"/>
    <cellStyle name="20% - Énfasis4 4" xfId="1841" xr:uid="{00000000-0005-0000-0000-00002C000000}"/>
    <cellStyle name="20% - Énfasis4 5" xfId="3180" xr:uid="{00000000-0005-0000-0000-00002D000000}"/>
    <cellStyle name="20% - Énfasis5" xfId="84" builtinId="46" customBuiltin="1"/>
    <cellStyle name="20% - Énfasis5 2" xfId="98" xr:uid="{00000000-0005-0000-0000-00002F000000}"/>
    <cellStyle name="20% - Énfasis5 2 2" xfId="831" xr:uid="{00000000-0005-0000-0000-000030000000}"/>
    <cellStyle name="20% - Énfasis5 2 3" xfId="1867" xr:uid="{00000000-0005-0000-0000-000031000000}"/>
    <cellStyle name="20% - Énfasis5 3" xfId="1868" xr:uid="{00000000-0005-0000-0000-000032000000}"/>
    <cellStyle name="20% - Énfasis5 4" xfId="1845" xr:uid="{00000000-0005-0000-0000-000033000000}"/>
    <cellStyle name="20% - Énfasis5 5" xfId="3183" xr:uid="{00000000-0005-0000-0000-000034000000}"/>
    <cellStyle name="20% - Énfasis6" xfId="88" builtinId="50" customBuiltin="1"/>
    <cellStyle name="20% - Énfasis6 2" xfId="99" xr:uid="{00000000-0005-0000-0000-000036000000}"/>
    <cellStyle name="20% - Énfasis6 2 2" xfId="832" xr:uid="{00000000-0005-0000-0000-000037000000}"/>
    <cellStyle name="20% - Énfasis6 2 3" xfId="1869" xr:uid="{00000000-0005-0000-0000-000038000000}"/>
    <cellStyle name="20% - Énfasis6 3" xfId="1870" xr:uid="{00000000-0005-0000-0000-000039000000}"/>
    <cellStyle name="20% - Énfasis6 4" xfId="1849" xr:uid="{00000000-0005-0000-0000-00003A000000}"/>
    <cellStyle name="20% - Énfasis6 5" xfId="3186" xr:uid="{00000000-0005-0000-0000-00003B000000}"/>
    <cellStyle name="40% - Accent1" xfId="9" xr:uid="{00000000-0005-0000-0000-00003C000000}"/>
    <cellStyle name="40% - Accent1 2" xfId="833" xr:uid="{00000000-0005-0000-0000-00003D000000}"/>
    <cellStyle name="40% - Accent1 3" xfId="1871" xr:uid="{00000000-0005-0000-0000-00003E000000}"/>
    <cellStyle name="40% - Accent2" xfId="10" xr:uid="{00000000-0005-0000-0000-00003F000000}"/>
    <cellStyle name="40% - Accent2 2" xfId="834" xr:uid="{00000000-0005-0000-0000-000040000000}"/>
    <cellStyle name="40% - Accent2 3" xfId="1872" xr:uid="{00000000-0005-0000-0000-000041000000}"/>
    <cellStyle name="40% - Accent3" xfId="11" xr:uid="{00000000-0005-0000-0000-000042000000}"/>
    <cellStyle name="40% - Accent3 2" xfId="835" xr:uid="{00000000-0005-0000-0000-000043000000}"/>
    <cellStyle name="40% - Accent3 3" xfId="1873" xr:uid="{00000000-0005-0000-0000-000044000000}"/>
    <cellStyle name="40% - Accent4" xfId="12" xr:uid="{00000000-0005-0000-0000-000045000000}"/>
    <cellStyle name="40% - Accent4 2" xfId="836" xr:uid="{00000000-0005-0000-0000-000046000000}"/>
    <cellStyle name="40% - Accent4 3" xfId="1874" xr:uid="{00000000-0005-0000-0000-000047000000}"/>
    <cellStyle name="40% - Accent5" xfId="13" xr:uid="{00000000-0005-0000-0000-000048000000}"/>
    <cellStyle name="40% - Accent5 2" xfId="837" xr:uid="{00000000-0005-0000-0000-000049000000}"/>
    <cellStyle name="40% - Accent5 3" xfId="1875" xr:uid="{00000000-0005-0000-0000-00004A000000}"/>
    <cellStyle name="40% - Accent6" xfId="14" xr:uid="{00000000-0005-0000-0000-00004B000000}"/>
    <cellStyle name="40% - Accent6 2" xfId="838" xr:uid="{00000000-0005-0000-0000-00004C000000}"/>
    <cellStyle name="40% - Accent6 3" xfId="1876" xr:uid="{00000000-0005-0000-0000-00004D000000}"/>
    <cellStyle name="40% - Énfasis1" xfId="69" builtinId="31" customBuiltin="1"/>
    <cellStyle name="40% - Énfasis1 2" xfId="100" xr:uid="{00000000-0005-0000-0000-00004F000000}"/>
    <cellStyle name="40% - Énfasis1 2 2" xfId="839" xr:uid="{00000000-0005-0000-0000-000050000000}"/>
    <cellStyle name="40% - Énfasis1 2 3" xfId="1877" xr:uid="{00000000-0005-0000-0000-000051000000}"/>
    <cellStyle name="40% - Énfasis1 3" xfId="1878" xr:uid="{00000000-0005-0000-0000-000052000000}"/>
    <cellStyle name="40% - Énfasis1 4" xfId="1830" xr:uid="{00000000-0005-0000-0000-000053000000}"/>
    <cellStyle name="40% - Énfasis1 5" xfId="3172" xr:uid="{00000000-0005-0000-0000-000054000000}"/>
    <cellStyle name="40% - Énfasis2" xfId="73" builtinId="35" customBuiltin="1"/>
    <cellStyle name="40% - Énfasis2 2" xfId="101" xr:uid="{00000000-0005-0000-0000-000056000000}"/>
    <cellStyle name="40% - Énfasis2 2 2" xfId="840" xr:uid="{00000000-0005-0000-0000-000057000000}"/>
    <cellStyle name="40% - Énfasis2 2 3" xfId="1879" xr:uid="{00000000-0005-0000-0000-000058000000}"/>
    <cellStyle name="40% - Énfasis2 3" xfId="1880" xr:uid="{00000000-0005-0000-0000-000059000000}"/>
    <cellStyle name="40% - Énfasis2 4" xfId="1834" xr:uid="{00000000-0005-0000-0000-00005A000000}"/>
    <cellStyle name="40% - Énfasis2 5" xfId="3175" xr:uid="{00000000-0005-0000-0000-00005B000000}"/>
    <cellStyle name="40% - Énfasis3" xfId="77" builtinId="39" customBuiltin="1"/>
    <cellStyle name="40% - Énfasis3 2" xfId="102" xr:uid="{00000000-0005-0000-0000-00005D000000}"/>
    <cellStyle name="40% - Énfasis3 2 2" xfId="841" xr:uid="{00000000-0005-0000-0000-00005E000000}"/>
    <cellStyle name="40% - Énfasis3 2 3" xfId="1881" xr:uid="{00000000-0005-0000-0000-00005F000000}"/>
    <cellStyle name="40% - Énfasis3 3" xfId="1882" xr:uid="{00000000-0005-0000-0000-000060000000}"/>
    <cellStyle name="40% - Énfasis3 4" xfId="1838" xr:uid="{00000000-0005-0000-0000-000061000000}"/>
    <cellStyle name="40% - Énfasis3 5" xfId="3178" xr:uid="{00000000-0005-0000-0000-000062000000}"/>
    <cellStyle name="40% - Énfasis4" xfId="81" builtinId="43" customBuiltin="1"/>
    <cellStyle name="40% - Énfasis4 2" xfId="103" xr:uid="{00000000-0005-0000-0000-000064000000}"/>
    <cellStyle name="40% - Énfasis4 2 2" xfId="842" xr:uid="{00000000-0005-0000-0000-000065000000}"/>
    <cellStyle name="40% - Énfasis4 2 3" xfId="1883" xr:uid="{00000000-0005-0000-0000-000066000000}"/>
    <cellStyle name="40% - Énfasis4 3" xfId="1884" xr:uid="{00000000-0005-0000-0000-000067000000}"/>
    <cellStyle name="40% - Énfasis4 4" xfId="1842" xr:uid="{00000000-0005-0000-0000-000068000000}"/>
    <cellStyle name="40% - Énfasis4 5" xfId="3181" xr:uid="{00000000-0005-0000-0000-000069000000}"/>
    <cellStyle name="40% - Énfasis5" xfId="85" builtinId="47" customBuiltin="1"/>
    <cellStyle name="40% - Énfasis5 2" xfId="104" xr:uid="{00000000-0005-0000-0000-00006B000000}"/>
    <cellStyle name="40% - Énfasis5 2 2" xfId="843" xr:uid="{00000000-0005-0000-0000-00006C000000}"/>
    <cellStyle name="40% - Énfasis5 2 3" xfId="1885" xr:uid="{00000000-0005-0000-0000-00006D000000}"/>
    <cellStyle name="40% - Énfasis5 3" xfId="1886" xr:uid="{00000000-0005-0000-0000-00006E000000}"/>
    <cellStyle name="40% - Énfasis5 4" xfId="1846" xr:uid="{00000000-0005-0000-0000-00006F000000}"/>
    <cellStyle name="40% - Énfasis5 5" xfId="3184" xr:uid="{00000000-0005-0000-0000-000070000000}"/>
    <cellStyle name="40% - Énfasis6" xfId="89" builtinId="51" customBuiltin="1"/>
    <cellStyle name="40% - Énfasis6 2" xfId="105" xr:uid="{00000000-0005-0000-0000-000072000000}"/>
    <cellStyle name="40% - Énfasis6 2 2" xfId="844" xr:uid="{00000000-0005-0000-0000-000073000000}"/>
    <cellStyle name="40% - Énfasis6 2 3" xfId="1887" xr:uid="{00000000-0005-0000-0000-000074000000}"/>
    <cellStyle name="40% - Énfasis6 3" xfId="1888" xr:uid="{00000000-0005-0000-0000-000075000000}"/>
    <cellStyle name="40% - Énfasis6 4" xfId="1850" xr:uid="{00000000-0005-0000-0000-000076000000}"/>
    <cellStyle name="40% - Énfasis6 5" xfId="3187" xr:uid="{00000000-0005-0000-0000-000077000000}"/>
    <cellStyle name="60% - Accent1" xfId="15" xr:uid="{00000000-0005-0000-0000-000078000000}"/>
    <cellStyle name="60% - Accent2" xfId="16" xr:uid="{00000000-0005-0000-0000-000079000000}"/>
    <cellStyle name="60% - Accent3" xfId="17" xr:uid="{00000000-0005-0000-0000-00007A000000}"/>
    <cellStyle name="60% - Accent4" xfId="18" xr:uid="{00000000-0005-0000-0000-00007B000000}"/>
    <cellStyle name="60% - Accent5" xfId="19" xr:uid="{00000000-0005-0000-0000-00007C000000}"/>
    <cellStyle name="60% - Accent6" xfId="20" xr:uid="{00000000-0005-0000-0000-00007D000000}"/>
    <cellStyle name="60% - Énfasis1" xfId="70" builtinId="32" customBuiltin="1"/>
    <cellStyle name="60% - Énfasis1 2" xfId="106" xr:uid="{00000000-0005-0000-0000-00007F000000}"/>
    <cellStyle name="60% - Énfasis1 3" xfId="1889" xr:uid="{00000000-0005-0000-0000-000080000000}"/>
    <cellStyle name="60% - Énfasis1 4" xfId="1831" xr:uid="{00000000-0005-0000-0000-000081000000}"/>
    <cellStyle name="60% - Énfasis2" xfId="74" builtinId="36" customBuiltin="1"/>
    <cellStyle name="60% - Énfasis2 2" xfId="107" xr:uid="{00000000-0005-0000-0000-000083000000}"/>
    <cellStyle name="60% - Énfasis2 3" xfId="1890" xr:uid="{00000000-0005-0000-0000-000084000000}"/>
    <cellStyle name="60% - Énfasis2 4" xfId="1835" xr:uid="{00000000-0005-0000-0000-000085000000}"/>
    <cellStyle name="60% - Énfasis3" xfId="78" builtinId="40" customBuiltin="1"/>
    <cellStyle name="60% - Énfasis3 2" xfId="108" xr:uid="{00000000-0005-0000-0000-000087000000}"/>
    <cellStyle name="60% - Énfasis3 3" xfId="1891" xr:uid="{00000000-0005-0000-0000-000088000000}"/>
    <cellStyle name="60% - Énfasis3 4" xfId="1839" xr:uid="{00000000-0005-0000-0000-000089000000}"/>
    <cellStyle name="60% - Énfasis4" xfId="82" builtinId="44" customBuiltin="1"/>
    <cellStyle name="60% - Énfasis4 2" xfId="109" xr:uid="{00000000-0005-0000-0000-00008B000000}"/>
    <cellStyle name="60% - Énfasis4 3" xfId="1892" xr:uid="{00000000-0005-0000-0000-00008C000000}"/>
    <cellStyle name="60% - Énfasis4 4" xfId="1843" xr:uid="{00000000-0005-0000-0000-00008D000000}"/>
    <cellStyle name="60% - Énfasis5" xfId="86" builtinId="48" customBuiltin="1"/>
    <cellStyle name="60% - Énfasis5 2" xfId="110" xr:uid="{00000000-0005-0000-0000-00008F000000}"/>
    <cellStyle name="60% - Énfasis5 3" xfId="1893" xr:uid="{00000000-0005-0000-0000-000090000000}"/>
    <cellStyle name="60% - Énfasis5 4" xfId="1847" xr:uid="{00000000-0005-0000-0000-000091000000}"/>
    <cellStyle name="60% - Énfasis6" xfId="90" builtinId="52" customBuiltin="1"/>
    <cellStyle name="60% - Énfasis6 2" xfId="111" xr:uid="{00000000-0005-0000-0000-000093000000}"/>
    <cellStyle name="60% - Énfasis6 3" xfId="1894" xr:uid="{00000000-0005-0000-0000-000094000000}"/>
    <cellStyle name="60% - Énfasis6 4" xfId="1851" xr:uid="{00000000-0005-0000-0000-000095000000}"/>
    <cellStyle name="Accent1" xfId="21" xr:uid="{00000000-0005-0000-0000-000096000000}"/>
    <cellStyle name="Accent2" xfId="22" xr:uid="{00000000-0005-0000-0000-000097000000}"/>
    <cellStyle name="Accent3" xfId="23" xr:uid="{00000000-0005-0000-0000-000098000000}"/>
    <cellStyle name="Accent4" xfId="24" xr:uid="{00000000-0005-0000-0000-000099000000}"/>
    <cellStyle name="Accent5" xfId="25" xr:uid="{00000000-0005-0000-0000-00009A000000}"/>
    <cellStyle name="Accent6" xfId="26" xr:uid="{00000000-0005-0000-0000-00009B000000}"/>
    <cellStyle name="Bad" xfId="27" xr:uid="{00000000-0005-0000-0000-00009C000000}"/>
    <cellStyle name="Buena 2" xfId="112" xr:uid="{00000000-0005-0000-0000-00009E000000}"/>
    <cellStyle name="Buena 3" xfId="1895" xr:uid="{00000000-0005-0000-0000-00009F000000}"/>
    <cellStyle name="Buena 4" xfId="1822" xr:uid="{00000000-0005-0000-0000-0000A0000000}"/>
    <cellStyle name="Bueno" xfId="55" builtinId="26" customBuiltin="1"/>
    <cellStyle name="Calculation" xfId="28" xr:uid="{00000000-0005-0000-0000-0000A1000000}"/>
    <cellStyle name="Calculation 2" xfId="113" xr:uid="{00000000-0005-0000-0000-0000A2000000}"/>
    <cellStyle name="Calculation 2 2" xfId="1799" xr:uid="{00000000-0005-0000-0000-0000A3000000}"/>
    <cellStyle name="Calculation 2 3" xfId="1896" xr:uid="{00000000-0005-0000-0000-0000A4000000}"/>
    <cellStyle name="Calculation 2 4" xfId="1897" xr:uid="{00000000-0005-0000-0000-0000A5000000}"/>
    <cellStyle name="Calculation 3" xfId="114" xr:uid="{00000000-0005-0000-0000-0000A6000000}"/>
    <cellStyle name="Calculation 3 2" xfId="1800" xr:uid="{00000000-0005-0000-0000-0000A7000000}"/>
    <cellStyle name="Calculation 3 3" xfId="1898" xr:uid="{00000000-0005-0000-0000-0000A8000000}"/>
    <cellStyle name="Calculation 3 4" xfId="1899" xr:uid="{00000000-0005-0000-0000-0000A9000000}"/>
    <cellStyle name="Calculation 4" xfId="115" xr:uid="{00000000-0005-0000-0000-0000AA000000}"/>
    <cellStyle name="Calculation 4 2" xfId="1801" xr:uid="{00000000-0005-0000-0000-0000AB000000}"/>
    <cellStyle name="Calculation 4 3" xfId="1900" xr:uid="{00000000-0005-0000-0000-0000AC000000}"/>
    <cellStyle name="Calculation 4 4" xfId="1901" xr:uid="{00000000-0005-0000-0000-0000AD000000}"/>
    <cellStyle name="Calculation 5" xfId="116" xr:uid="{00000000-0005-0000-0000-0000AE000000}"/>
    <cellStyle name="Calculation 5 2" xfId="1802" xr:uid="{00000000-0005-0000-0000-0000AF000000}"/>
    <cellStyle name="Calculation 5 3" xfId="1902" xr:uid="{00000000-0005-0000-0000-0000B0000000}"/>
    <cellStyle name="Calculation 5 4" xfId="1903" xr:uid="{00000000-0005-0000-0000-0000B1000000}"/>
    <cellStyle name="Calculation 6" xfId="1798" xr:uid="{00000000-0005-0000-0000-0000B2000000}"/>
    <cellStyle name="Calculation 7" xfId="1904" xr:uid="{00000000-0005-0000-0000-0000B3000000}"/>
    <cellStyle name="Calculation 8" xfId="1905" xr:uid="{00000000-0005-0000-0000-0000B4000000}"/>
    <cellStyle name="Cálculo" xfId="60" builtinId="22" customBuiltin="1"/>
    <cellStyle name="Cálculo 2" xfId="117" xr:uid="{00000000-0005-0000-0000-0000B6000000}"/>
    <cellStyle name="Cálculo 2 2" xfId="118" xr:uid="{00000000-0005-0000-0000-0000B7000000}"/>
    <cellStyle name="Cálculo 2 2 2" xfId="1804" xr:uid="{00000000-0005-0000-0000-0000B8000000}"/>
    <cellStyle name="Cálculo 2 2 3" xfId="1906" xr:uid="{00000000-0005-0000-0000-0000B9000000}"/>
    <cellStyle name="Cálculo 2 2 4" xfId="1907" xr:uid="{00000000-0005-0000-0000-0000BA000000}"/>
    <cellStyle name="Cálculo 2 3" xfId="119" xr:uid="{00000000-0005-0000-0000-0000BB000000}"/>
    <cellStyle name="Cálculo 2 3 2" xfId="1805" xr:uid="{00000000-0005-0000-0000-0000BC000000}"/>
    <cellStyle name="Cálculo 2 3 3" xfId="1908" xr:uid="{00000000-0005-0000-0000-0000BD000000}"/>
    <cellStyle name="Cálculo 2 3 4" xfId="1909" xr:uid="{00000000-0005-0000-0000-0000BE000000}"/>
    <cellStyle name="Cálculo 2 4" xfId="120" xr:uid="{00000000-0005-0000-0000-0000BF000000}"/>
    <cellStyle name="Cálculo 2 4 2" xfId="1806" xr:uid="{00000000-0005-0000-0000-0000C0000000}"/>
    <cellStyle name="Cálculo 2 4 3" xfId="1910" xr:uid="{00000000-0005-0000-0000-0000C1000000}"/>
    <cellStyle name="Cálculo 2 4 4" xfId="1911" xr:uid="{00000000-0005-0000-0000-0000C2000000}"/>
    <cellStyle name="Cálculo 2 5" xfId="1803" xr:uid="{00000000-0005-0000-0000-0000C3000000}"/>
    <cellStyle name="Cálculo 2 6" xfId="1912" xr:uid="{00000000-0005-0000-0000-0000C4000000}"/>
    <cellStyle name="Cálculo 2 7" xfId="1913" xr:uid="{00000000-0005-0000-0000-0000C5000000}"/>
    <cellStyle name="Cálculo 3" xfId="1914" xr:uid="{00000000-0005-0000-0000-0000C6000000}"/>
    <cellStyle name="Celda de comprobación" xfId="62" builtinId="23" customBuiltin="1"/>
    <cellStyle name="Celda de comprobación 2" xfId="121" xr:uid="{00000000-0005-0000-0000-0000C8000000}"/>
    <cellStyle name="Celda de comprobación 3" xfId="1915" xr:uid="{00000000-0005-0000-0000-0000C9000000}"/>
    <cellStyle name="Celda vinculada" xfId="61" builtinId="24" customBuiltin="1"/>
    <cellStyle name="Celda vinculada 2" xfId="122" xr:uid="{00000000-0005-0000-0000-0000CB000000}"/>
    <cellStyle name="Celda vinculada 3" xfId="1916" xr:uid="{00000000-0005-0000-0000-0000CC000000}"/>
    <cellStyle name="Check Cell" xfId="29" xr:uid="{00000000-0005-0000-0000-0000CD000000}"/>
    <cellStyle name="Encabezado 1" xfId="51" builtinId="16" customBuiltin="1"/>
    <cellStyle name="Encabezado 4" xfId="54" builtinId="19" customBuiltin="1"/>
    <cellStyle name="Encabezado 4 2" xfId="123" xr:uid="{00000000-0005-0000-0000-0000CF000000}"/>
    <cellStyle name="Encabezado 4 3" xfId="1917" xr:uid="{00000000-0005-0000-0000-0000D0000000}"/>
    <cellStyle name="Encabezado 4 4" xfId="1821" xr:uid="{00000000-0005-0000-0000-0000D1000000}"/>
    <cellStyle name="Énfasis 1" xfId="2821" xr:uid="{00000000-0005-0000-0000-0000D2000000}"/>
    <cellStyle name="Énfasis 2" xfId="2822" xr:uid="{00000000-0005-0000-0000-0000D3000000}"/>
    <cellStyle name="Énfasis 3" xfId="2823" xr:uid="{00000000-0005-0000-0000-0000D4000000}"/>
    <cellStyle name="Énfasis1" xfId="67" builtinId="29" customBuiltin="1"/>
    <cellStyle name="Énfasis1 - 20%" xfId="2824" xr:uid="{00000000-0005-0000-0000-0000D6000000}"/>
    <cellStyle name="Énfasis1 - 40%" xfId="2825" xr:uid="{00000000-0005-0000-0000-0000D7000000}"/>
    <cellStyle name="Énfasis1 - 60%" xfId="2826" xr:uid="{00000000-0005-0000-0000-0000D8000000}"/>
    <cellStyle name="Énfasis1 2" xfId="124" xr:uid="{00000000-0005-0000-0000-0000D9000000}"/>
    <cellStyle name="Énfasis1 3" xfId="1918" xr:uid="{00000000-0005-0000-0000-0000DA000000}"/>
    <cellStyle name="Énfasis1 4" xfId="1828" xr:uid="{00000000-0005-0000-0000-0000DB000000}"/>
    <cellStyle name="Énfasis1 5" xfId="1442" xr:uid="{00000000-0005-0000-0000-0000DC000000}"/>
    <cellStyle name="Énfasis1 6" xfId="2848" xr:uid="{00000000-0005-0000-0000-0000DD000000}"/>
    <cellStyle name="Énfasis1 7" xfId="3170" xr:uid="{00000000-0005-0000-0000-0000DE000000}"/>
    <cellStyle name="Énfasis2" xfId="71" builtinId="33" customBuiltin="1"/>
    <cellStyle name="Énfasis2 - 20%" xfId="2827" xr:uid="{00000000-0005-0000-0000-0000E0000000}"/>
    <cellStyle name="Énfasis2 - 40%" xfId="2828" xr:uid="{00000000-0005-0000-0000-0000E1000000}"/>
    <cellStyle name="Énfasis2 - 60%" xfId="2829" xr:uid="{00000000-0005-0000-0000-0000E2000000}"/>
    <cellStyle name="Énfasis2 2" xfId="125" xr:uid="{00000000-0005-0000-0000-0000E3000000}"/>
    <cellStyle name="Énfasis2 3" xfId="1919" xr:uid="{00000000-0005-0000-0000-0000E4000000}"/>
    <cellStyle name="Énfasis2 4" xfId="1832" xr:uid="{00000000-0005-0000-0000-0000E5000000}"/>
    <cellStyle name="Énfasis2 5" xfId="2019" xr:uid="{00000000-0005-0000-0000-0000E6000000}"/>
    <cellStyle name="Énfasis2 6" xfId="2847" xr:uid="{00000000-0005-0000-0000-0000E7000000}"/>
    <cellStyle name="Énfasis2 7" xfId="3173" xr:uid="{00000000-0005-0000-0000-0000E8000000}"/>
    <cellStyle name="Énfasis3" xfId="75" builtinId="37" customBuiltin="1"/>
    <cellStyle name="Énfasis3 - 20%" xfId="2830" xr:uid="{00000000-0005-0000-0000-0000EA000000}"/>
    <cellStyle name="Énfasis3 - 40%" xfId="2831" xr:uid="{00000000-0005-0000-0000-0000EB000000}"/>
    <cellStyle name="Énfasis3 - 60%" xfId="2832" xr:uid="{00000000-0005-0000-0000-0000EC000000}"/>
    <cellStyle name="Énfasis3 2" xfId="126" xr:uid="{00000000-0005-0000-0000-0000ED000000}"/>
    <cellStyle name="Énfasis3 3" xfId="1920" xr:uid="{00000000-0005-0000-0000-0000EE000000}"/>
    <cellStyle name="Énfasis3 4" xfId="1836" xr:uid="{00000000-0005-0000-0000-0000EF000000}"/>
    <cellStyle name="Énfasis3 5" xfId="2017" xr:uid="{00000000-0005-0000-0000-0000F0000000}"/>
    <cellStyle name="Énfasis3 6" xfId="1795" xr:uid="{00000000-0005-0000-0000-0000F1000000}"/>
    <cellStyle name="Énfasis3 7" xfId="3176" xr:uid="{00000000-0005-0000-0000-0000F2000000}"/>
    <cellStyle name="Énfasis4" xfId="79" builtinId="41" customBuiltin="1"/>
    <cellStyle name="Énfasis4 - 20%" xfId="2833" xr:uid="{00000000-0005-0000-0000-0000F4000000}"/>
    <cellStyle name="Énfasis4 - 40%" xfId="2834" xr:uid="{00000000-0005-0000-0000-0000F5000000}"/>
    <cellStyle name="Énfasis4 - 60%" xfId="2835" xr:uid="{00000000-0005-0000-0000-0000F6000000}"/>
    <cellStyle name="Énfasis4 2" xfId="127" xr:uid="{00000000-0005-0000-0000-0000F7000000}"/>
    <cellStyle name="Énfasis4 3" xfId="1921" xr:uid="{00000000-0005-0000-0000-0000F8000000}"/>
    <cellStyle name="Énfasis4 4" xfId="1840" xr:uid="{00000000-0005-0000-0000-0000F9000000}"/>
    <cellStyle name="Énfasis4 5" xfId="1443" xr:uid="{00000000-0005-0000-0000-0000FA000000}"/>
    <cellStyle name="Énfasis4 6" xfId="2846" xr:uid="{00000000-0005-0000-0000-0000FB000000}"/>
    <cellStyle name="Énfasis4 7" xfId="3179" xr:uid="{00000000-0005-0000-0000-0000FC000000}"/>
    <cellStyle name="Énfasis5" xfId="83" builtinId="45" customBuiltin="1"/>
    <cellStyle name="Énfasis5 - 20%" xfId="2836" xr:uid="{00000000-0005-0000-0000-0000FE000000}"/>
    <cellStyle name="Énfasis5 - 40%" xfId="2837" xr:uid="{00000000-0005-0000-0000-0000FF000000}"/>
    <cellStyle name="Énfasis5 - 60%" xfId="2838" xr:uid="{00000000-0005-0000-0000-000000010000}"/>
    <cellStyle name="Énfasis5 2" xfId="128" xr:uid="{00000000-0005-0000-0000-000001010000}"/>
    <cellStyle name="Énfasis5 3" xfId="1922" xr:uid="{00000000-0005-0000-0000-000002010000}"/>
    <cellStyle name="Énfasis5 4" xfId="1844" xr:uid="{00000000-0005-0000-0000-000003010000}"/>
    <cellStyle name="Énfasis5 5" xfId="2013" xr:uid="{00000000-0005-0000-0000-000004010000}"/>
    <cellStyle name="Énfasis5 6" xfId="1796" xr:uid="{00000000-0005-0000-0000-000005010000}"/>
    <cellStyle name="Énfasis5 7" xfId="3182" xr:uid="{00000000-0005-0000-0000-000006010000}"/>
    <cellStyle name="Énfasis6" xfId="87" builtinId="49" customBuiltin="1"/>
    <cellStyle name="Énfasis6 - 20%" xfId="2839" xr:uid="{00000000-0005-0000-0000-000008010000}"/>
    <cellStyle name="Énfasis6 - 40%" xfId="2840" xr:uid="{00000000-0005-0000-0000-000009010000}"/>
    <cellStyle name="Énfasis6 - 60%" xfId="2841" xr:uid="{00000000-0005-0000-0000-00000A010000}"/>
    <cellStyle name="Énfasis6 2" xfId="129" xr:uid="{00000000-0005-0000-0000-00000B010000}"/>
    <cellStyle name="Énfasis6 3" xfId="1923" xr:uid="{00000000-0005-0000-0000-00000C010000}"/>
    <cellStyle name="Énfasis6 4" xfId="1848" xr:uid="{00000000-0005-0000-0000-00000D010000}"/>
    <cellStyle name="Énfasis6 5" xfId="2011" xr:uid="{00000000-0005-0000-0000-00000E010000}"/>
    <cellStyle name="Énfasis6 6" xfId="1797" xr:uid="{00000000-0005-0000-0000-00000F010000}"/>
    <cellStyle name="Énfasis6 7" xfId="3185" xr:uid="{00000000-0005-0000-0000-000010010000}"/>
    <cellStyle name="Entrada" xfId="58" builtinId="20" customBuiltin="1"/>
    <cellStyle name="Entrada 2" xfId="130" xr:uid="{00000000-0005-0000-0000-000012010000}"/>
    <cellStyle name="Entrada 2 2" xfId="131" xr:uid="{00000000-0005-0000-0000-000013010000}"/>
    <cellStyle name="Entrada 2 2 2" xfId="1808" xr:uid="{00000000-0005-0000-0000-000014010000}"/>
    <cellStyle name="Entrada 2 2 3" xfId="1924" xr:uid="{00000000-0005-0000-0000-000015010000}"/>
    <cellStyle name="Entrada 2 2 4" xfId="1925" xr:uid="{00000000-0005-0000-0000-000016010000}"/>
    <cellStyle name="Entrada 2 3" xfId="132" xr:uid="{00000000-0005-0000-0000-000017010000}"/>
    <cellStyle name="Entrada 2 3 2" xfId="1809" xr:uid="{00000000-0005-0000-0000-000018010000}"/>
    <cellStyle name="Entrada 2 3 3" xfId="1926" xr:uid="{00000000-0005-0000-0000-000019010000}"/>
    <cellStyle name="Entrada 2 3 4" xfId="1927" xr:uid="{00000000-0005-0000-0000-00001A010000}"/>
    <cellStyle name="Entrada 2 4" xfId="133" xr:uid="{00000000-0005-0000-0000-00001B010000}"/>
    <cellStyle name="Entrada 2 4 2" xfId="1810" xr:uid="{00000000-0005-0000-0000-00001C010000}"/>
    <cellStyle name="Entrada 2 4 3" xfId="1928" xr:uid="{00000000-0005-0000-0000-00001D010000}"/>
    <cellStyle name="Entrada 2 4 4" xfId="1929" xr:uid="{00000000-0005-0000-0000-00001E010000}"/>
    <cellStyle name="Entrada 2 5" xfId="1807" xr:uid="{00000000-0005-0000-0000-00001F010000}"/>
    <cellStyle name="Entrada 2 6" xfId="1930" xr:uid="{00000000-0005-0000-0000-000020010000}"/>
    <cellStyle name="Entrada 2 7" xfId="1931" xr:uid="{00000000-0005-0000-0000-000021010000}"/>
    <cellStyle name="Entrada 3" xfId="1932" xr:uid="{00000000-0005-0000-0000-000022010000}"/>
    <cellStyle name="Estilo 1" xfId="134" xr:uid="{00000000-0005-0000-0000-000023010000}"/>
    <cellStyle name="Euro" xfId="135" xr:uid="{00000000-0005-0000-0000-000024010000}"/>
    <cellStyle name="Euro 2" xfId="136" xr:uid="{00000000-0005-0000-0000-000025010000}"/>
    <cellStyle name="Explanatory Text" xfId="30" xr:uid="{00000000-0005-0000-0000-000026010000}"/>
    <cellStyle name="Followed Hyperlink_Avance en la Aplicación PNSP (Fórmula FASP 2009).xls" xfId="137" xr:uid="{00000000-0005-0000-0000-000027010000}"/>
    <cellStyle name="Good" xfId="31" xr:uid="{00000000-0005-0000-0000-000028010000}"/>
    <cellStyle name="Heading 1" xfId="32" xr:uid="{00000000-0005-0000-0000-000029010000}"/>
    <cellStyle name="Heading 2" xfId="33" xr:uid="{00000000-0005-0000-0000-00002A010000}"/>
    <cellStyle name="Heading 3" xfId="34" xr:uid="{00000000-0005-0000-0000-00002B010000}"/>
    <cellStyle name="Heading 3 2" xfId="138" xr:uid="{00000000-0005-0000-0000-00002C010000}"/>
    <cellStyle name="Heading 4" xfId="35" xr:uid="{00000000-0005-0000-0000-00002D010000}"/>
    <cellStyle name="Hipervínculo 2" xfId="139" xr:uid="{00000000-0005-0000-0000-00002E010000}"/>
    <cellStyle name="Incorrecto" xfId="56" builtinId="27" customBuiltin="1"/>
    <cellStyle name="Incorrecto 2" xfId="140" xr:uid="{00000000-0005-0000-0000-000030010000}"/>
    <cellStyle name="Incorrecto 3" xfId="1933" xr:uid="{00000000-0005-0000-0000-000031010000}"/>
    <cellStyle name="Incorrecto 4" xfId="1823" xr:uid="{00000000-0005-0000-0000-000032010000}"/>
    <cellStyle name="Input" xfId="36" xr:uid="{00000000-0005-0000-0000-000033010000}"/>
    <cellStyle name="Input 2" xfId="141" xr:uid="{00000000-0005-0000-0000-000034010000}"/>
    <cellStyle name="Input 2 2" xfId="1812" xr:uid="{00000000-0005-0000-0000-000035010000}"/>
    <cellStyle name="Input 2 3" xfId="1934" xr:uid="{00000000-0005-0000-0000-000036010000}"/>
    <cellStyle name="Input 2 4" xfId="1935" xr:uid="{00000000-0005-0000-0000-000037010000}"/>
    <cellStyle name="Input 3" xfId="142" xr:uid="{00000000-0005-0000-0000-000038010000}"/>
    <cellStyle name="Input 3 2" xfId="1813" xr:uid="{00000000-0005-0000-0000-000039010000}"/>
    <cellStyle name="Input 3 3" xfId="1936" xr:uid="{00000000-0005-0000-0000-00003A010000}"/>
    <cellStyle name="Input 3 4" xfId="1937" xr:uid="{00000000-0005-0000-0000-00003B010000}"/>
    <cellStyle name="Input 4" xfId="143" xr:uid="{00000000-0005-0000-0000-00003C010000}"/>
    <cellStyle name="Input 4 2" xfId="1814" xr:uid="{00000000-0005-0000-0000-00003D010000}"/>
    <cellStyle name="Input 4 3" xfId="1938" xr:uid="{00000000-0005-0000-0000-00003E010000}"/>
    <cellStyle name="Input 4 4" xfId="1939" xr:uid="{00000000-0005-0000-0000-00003F010000}"/>
    <cellStyle name="Input 5" xfId="144" xr:uid="{00000000-0005-0000-0000-000040010000}"/>
    <cellStyle name="Input 5 2" xfId="1815" xr:uid="{00000000-0005-0000-0000-000041010000}"/>
    <cellStyle name="Input 5 3" xfId="1940" xr:uid="{00000000-0005-0000-0000-000042010000}"/>
    <cellStyle name="Input 5 4" xfId="1941" xr:uid="{00000000-0005-0000-0000-000043010000}"/>
    <cellStyle name="Input 6" xfId="1811" xr:uid="{00000000-0005-0000-0000-000044010000}"/>
    <cellStyle name="Input 7" xfId="1942" xr:uid="{00000000-0005-0000-0000-000045010000}"/>
    <cellStyle name="Input 8" xfId="1943" xr:uid="{00000000-0005-0000-0000-000046010000}"/>
    <cellStyle name="Linked Cell" xfId="37" xr:uid="{00000000-0005-0000-0000-000047010000}"/>
    <cellStyle name="Millares" xfId="3544" builtinId="3"/>
    <cellStyle name="Millares 10" xfId="145" xr:uid="{00000000-0005-0000-0000-000048010000}"/>
    <cellStyle name="Millares 10 2" xfId="846" xr:uid="{00000000-0005-0000-0000-000049010000}"/>
    <cellStyle name="Millares 10 2 2" xfId="1945" xr:uid="{00000000-0005-0000-0000-00004A010000}"/>
    <cellStyle name="Millares 10 2 3" xfId="1944" xr:uid="{00000000-0005-0000-0000-00004B010000}"/>
    <cellStyle name="Millares 10 3" xfId="847" xr:uid="{00000000-0005-0000-0000-00004C010000}"/>
    <cellStyle name="Millares 10 3 2" xfId="1946" xr:uid="{00000000-0005-0000-0000-00004D010000}"/>
    <cellStyle name="Millares 10 4" xfId="1947" xr:uid="{00000000-0005-0000-0000-00004E010000}"/>
    <cellStyle name="Millares 10 5" xfId="1948" xr:uid="{00000000-0005-0000-0000-00004F010000}"/>
    <cellStyle name="Millares 11" xfId="146" xr:uid="{00000000-0005-0000-0000-000050010000}"/>
    <cellStyle name="Millares 11 10" xfId="1949" xr:uid="{00000000-0005-0000-0000-000051010000}"/>
    <cellStyle name="Millares 11 2" xfId="147" xr:uid="{00000000-0005-0000-0000-000052010000}"/>
    <cellStyle name="Millares 11 2 2" xfId="848" xr:uid="{00000000-0005-0000-0000-000053010000}"/>
    <cellStyle name="Millares 11 2 2 2" xfId="1951" xr:uid="{00000000-0005-0000-0000-000054010000}"/>
    <cellStyle name="Millares 11 2 3" xfId="849" xr:uid="{00000000-0005-0000-0000-000055010000}"/>
    <cellStyle name="Millares 11 2 3 2" xfId="1952" xr:uid="{00000000-0005-0000-0000-000056010000}"/>
    <cellStyle name="Millares 11 2 4" xfId="1953" xr:uid="{00000000-0005-0000-0000-000057010000}"/>
    <cellStyle name="Millares 11 2 5" xfId="2787" xr:uid="{00000000-0005-0000-0000-000058010000}"/>
    <cellStyle name="Millares 11 2 6" xfId="1950" xr:uid="{00000000-0005-0000-0000-000059010000}"/>
    <cellStyle name="Millares 11 3" xfId="148" xr:uid="{00000000-0005-0000-0000-00005A010000}"/>
    <cellStyle name="Millares 11 3 2" xfId="850" xr:uid="{00000000-0005-0000-0000-00005B010000}"/>
    <cellStyle name="Millares 11 3 2 2" xfId="1955" xr:uid="{00000000-0005-0000-0000-00005C010000}"/>
    <cellStyle name="Millares 11 3 3" xfId="851" xr:uid="{00000000-0005-0000-0000-00005D010000}"/>
    <cellStyle name="Millares 11 3 3 2" xfId="1956" xr:uid="{00000000-0005-0000-0000-00005E010000}"/>
    <cellStyle name="Millares 11 3 4" xfId="1957" xr:uid="{00000000-0005-0000-0000-00005F010000}"/>
    <cellStyle name="Millares 11 3 5" xfId="2788" xr:uid="{00000000-0005-0000-0000-000060010000}"/>
    <cellStyle name="Millares 11 3 6" xfId="1954" xr:uid="{00000000-0005-0000-0000-000061010000}"/>
    <cellStyle name="Millares 11 4" xfId="852" xr:uid="{00000000-0005-0000-0000-000062010000}"/>
    <cellStyle name="Millares 11 4 2" xfId="1959" xr:uid="{00000000-0005-0000-0000-000063010000}"/>
    <cellStyle name="Millares 11 4 3" xfId="1958" xr:uid="{00000000-0005-0000-0000-000064010000}"/>
    <cellStyle name="Millares 11 5" xfId="853" xr:uid="{00000000-0005-0000-0000-000065010000}"/>
    <cellStyle name="Millares 11 5 2" xfId="1961" xr:uid="{00000000-0005-0000-0000-000066010000}"/>
    <cellStyle name="Millares 11 5 3" xfId="1960" xr:uid="{00000000-0005-0000-0000-000067010000}"/>
    <cellStyle name="Millares 11 6" xfId="1962" xr:uid="{00000000-0005-0000-0000-000068010000}"/>
    <cellStyle name="Millares 11 7" xfId="1963" xr:uid="{00000000-0005-0000-0000-000069010000}"/>
    <cellStyle name="Millares 11 8" xfId="1964" xr:uid="{00000000-0005-0000-0000-00006A010000}"/>
    <cellStyle name="Millares 11 9" xfId="2786" xr:uid="{00000000-0005-0000-0000-00006B010000}"/>
    <cellStyle name="Millares 12" xfId="149" xr:uid="{00000000-0005-0000-0000-00006C010000}"/>
    <cellStyle name="Millares 12 2" xfId="854" xr:uid="{00000000-0005-0000-0000-00006D010000}"/>
    <cellStyle name="Millares 12 2 2" xfId="1966" xr:uid="{00000000-0005-0000-0000-00006E010000}"/>
    <cellStyle name="Millares 12 3" xfId="855" xr:uid="{00000000-0005-0000-0000-00006F010000}"/>
    <cellStyle name="Millares 12 3 2" xfId="1967" xr:uid="{00000000-0005-0000-0000-000070010000}"/>
    <cellStyle name="Millares 12 4" xfId="1968" xr:uid="{00000000-0005-0000-0000-000071010000}"/>
    <cellStyle name="Millares 12 5" xfId="2789" xr:uid="{00000000-0005-0000-0000-000072010000}"/>
    <cellStyle name="Millares 12 6" xfId="1965" xr:uid="{00000000-0005-0000-0000-000073010000}"/>
    <cellStyle name="Millares 13" xfId="150" xr:uid="{00000000-0005-0000-0000-000074010000}"/>
    <cellStyle name="Millares 13 2" xfId="1969" xr:uid="{00000000-0005-0000-0000-000075010000}"/>
    <cellStyle name="Millares 13 3" xfId="1970" xr:uid="{00000000-0005-0000-0000-000076010000}"/>
    <cellStyle name="Millares 14" xfId="151" xr:uid="{00000000-0005-0000-0000-000077010000}"/>
    <cellStyle name="Millares 15" xfId="152" xr:uid="{00000000-0005-0000-0000-000078010000}"/>
    <cellStyle name="Millares 16" xfId="153" xr:uid="{00000000-0005-0000-0000-000079010000}"/>
    <cellStyle name="Millares 17" xfId="154" xr:uid="{00000000-0005-0000-0000-00007A010000}"/>
    <cellStyle name="Millares 18" xfId="155" xr:uid="{00000000-0005-0000-0000-00007B010000}"/>
    <cellStyle name="Millares 19" xfId="156" xr:uid="{00000000-0005-0000-0000-00007C010000}"/>
    <cellStyle name="Millares 2" xfId="38" xr:uid="{00000000-0005-0000-0000-00007D010000}"/>
    <cellStyle name="Millares 2 10" xfId="92" xr:uid="{00000000-0005-0000-0000-00007E010000}"/>
    <cellStyle name="Millares 2 10 2" xfId="158" xr:uid="{00000000-0005-0000-0000-00007F010000}"/>
    <cellStyle name="Millares 2 10 2 2" xfId="856" xr:uid="{00000000-0005-0000-0000-000080010000}"/>
    <cellStyle name="Millares 2 10 2 3" xfId="857" xr:uid="{00000000-0005-0000-0000-000081010000}"/>
    <cellStyle name="Millares 2 10 2 4" xfId="1971" xr:uid="{00000000-0005-0000-0000-000082010000}"/>
    <cellStyle name="Millares 2 10 3" xfId="858" xr:uid="{00000000-0005-0000-0000-000083010000}"/>
    <cellStyle name="Millares 2 10 4" xfId="859" xr:uid="{00000000-0005-0000-0000-000084010000}"/>
    <cellStyle name="Millares 2 10 5" xfId="1972" xr:uid="{00000000-0005-0000-0000-000085010000}"/>
    <cellStyle name="Millares 2 11" xfId="159" xr:uid="{00000000-0005-0000-0000-000086010000}"/>
    <cellStyle name="Millares 2 11 2" xfId="160" xr:uid="{00000000-0005-0000-0000-000087010000}"/>
    <cellStyle name="Millares 2 11 2 2" xfId="860" xr:uid="{00000000-0005-0000-0000-000088010000}"/>
    <cellStyle name="Millares 2 11 2 3" xfId="861" xr:uid="{00000000-0005-0000-0000-000089010000}"/>
    <cellStyle name="Millares 2 11 2 4" xfId="1973" xr:uid="{00000000-0005-0000-0000-00008A010000}"/>
    <cellStyle name="Millares 2 11 3" xfId="862" xr:uid="{00000000-0005-0000-0000-00008B010000}"/>
    <cellStyle name="Millares 2 11 4" xfId="863" xr:uid="{00000000-0005-0000-0000-00008C010000}"/>
    <cellStyle name="Millares 2 11 5" xfId="1974" xr:uid="{00000000-0005-0000-0000-00008D010000}"/>
    <cellStyle name="Millares 2 12" xfId="161" xr:uid="{00000000-0005-0000-0000-00008E010000}"/>
    <cellStyle name="Millares 2 12 2" xfId="162" xr:uid="{00000000-0005-0000-0000-00008F010000}"/>
    <cellStyle name="Millares 2 12 2 2" xfId="864" xr:uid="{00000000-0005-0000-0000-000090010000}"/>
    <cellStyle name="Millares 2 12 2 3" xfId="865" xr:uid="{00000000-0005-0000-0000-000091010000}"/>
    <cellStyle name="Millares 2 12 2 4" xfId="1975" xr:uid="{00000000-0005-0000-0000-000092010000}"/>
    <cellStyle name="Millares 2 12 3" xfId="866" xr:uid="{00000000-0005-0000-0000-000093010000}"/>
    <cellStyle name="Millares 2 12 4" xfId="867" xr:uid="{00000000-0005-0000-0000-000094010000}"/>
    <cellStyle name="Millares 2 12 5" xfId="1976" xr:uid="{00000000-0005-0000-0000-000095010000}"/>
    <cellStyle name="Millares 2 13" xfId="163" xr:uid="{00000000-0005-0000-0000-000096010000}"/>
    <cellStyle name="Millares 2 13 2" xfId="868" xr:uid="{00000000-0005-0000-0000-000097010000}"/>
    <cellStyle name="Millares 2 13 3" xfId="869" xr:uid="{00000000-0005-0000-0000-000098010000}"/>
    <cellStyle name="Millares 2 13 4" xfId="1977" xr:uid="{00000000-0005-0000-0000-000099010000}"/>
    <cellStyle name="Millares 2 14" xfId="164" xr:uid="{00000000-0005-0000-0000-00009A010000}"/>
    <cellStyle name="Millares 2 14 2" xfId="870" xr:uid="{00000000-0005-0000-0000-00009B010000}"/>
    <cellStyle name="Millares 2 14 3" xfId="871" xr:uid="{00000000-0005-0000-0000-00009C010000}"/>
    <cellStyle name="Millares 2 15" xfId="781" xr:uid="{00000000-0005-0000-0000-00009D010000}"/>
    <cellStyle name="Millares 2 15 2" xfId="872" xr:uid="{00000000-0005-0000-0000-00009E010000}"/>
    <cellStyle name="Millares 2 15 2 2" xfId="1979" xr:uid="{00000000-0005-0000-0000-00009F010000}"/>
    <cellStyle name="Millares 2 15 3" xfId="873" xr:uid="{00000000-0005-0000-0000-0000A0010000}"/>
    <cellStyle name="Millares 2 15 3 2" xfId="1980" xr:uid="{00000000-0005-0000-0000-0000A1010000}"/>
    <cellStyle name="Millares 2 15 4" xfId="1981" xr:uid="{00000000-0005-0000-0000-0000A2010000}"/>
    <cellStyle name="Millares 2 15 5" xfId="2813" xr:uid="{00000000-0005-0000-0000-0000A3010000}"/>
    <cellStyle name="Millares 2 15 6" xfId="1978" xr:uid="{00000000-0005-0000-0000-0000A4010000}"/>
    <cellStyle name="Millares 2 16" xfId="157" xr:uid="{00000000-0005-0000-0000-0000A5010000}"/>
    <cellStyle name="Millares 2 16 2" xfId="1983" xr:uid="{00000000-0005-0000-0000-0000A6010000}"/>
    <cellStyle name="Millares 2 16 3" xfId="1982" xr:uid="{00000000-0005-0000-0000-0000A7010000}"/>
    <cellStyle name="Millares 2 17" xfId="874" xr:uid="{00000000-0005-0000-0000-0000A8010000}"/>
    <cellStyle name="Millares 2 18" xfId="815" xr:uid="{00000000-0005-0000-0000-0000A9010000}"/>
    <cellStyle name="Millares 2 2" xfId="39" xr:uid="{00000000-0005-0000-0000-0000AA010000}"/>
    <cellStyle name="Millares 2 2 2" xfId="166" xr:uid="{00000000-0005-0000-0000-0000AB010000}"/>
    <cellStyle name="Millares 2 2 2 2" xfId="167" xr:uid="{00000000-0005-0000-0000-0000AC010000}"/>
    <cellStyle name="Millares 2 2 2 2 2" xfId="875" xr:uid="{00000000-0005-0000-0000-0000AD010000}"/>
    <cellStyle name="Millares 2 2 2 2 2 2" xfId="1984" xr:uid="{00000000-0005-0000-0000-0000AE010000}"/>
    <cellStyle name="Millares 2 2 2 2 3" xfId="876" xr:uid="{00000000-0005-0000-0000-0000AF010000}"/>
    <cellStyle name="Millares 2 2 2 3" xfId="877" xr:uid="{00000000-0005-0000-0000-0000B0010000}"/>
    <cellStyle name="Millares 2 2 2 3 2" xfId="1985" xr:uid="{00000000-0005-0000-0000-0000B1010000}"/>
    <cellStyle name="Millares 2 2 2 4" xfId="878" xr:uid="{00000000-0005-0000-0000-0000B2010000}"/>
    <cellStyle name="Millares 2 2 2 4 2" xfId="1986" xr:uid="{00000000-0005-0000-0000-0000B3010000}"/>
    <cellStyle name="Millares 2 2 2 5" xfId="1987" xr:uid="{00000000-0005-0000-0000-0000B4010000}"/>
    <cellStyle name="Millares 2 2 2 6" xfId="1988" xr:uid="{00000000-0005-0000-0000-0000B5010000}"/>
    <cellStyle name="Millares 2 2 3" xfId="168" xr:uid="{00000000-0005-0000-0000-0000B6010000}"/>
    <cellStyle name="Millares 2 2 3 2" xfId="879" xr:uid="{00000000-0005-0000-0000-0000B7010000}"/>
    <cellStyle name="Millares 2 2 3 2 2" xfId="1989" xr:uid="{00000000-0005-0000-0000-0000B8010000}"/>
    <cellStyle name="Millares 2 2 3 3" xfId="880" xr:uid="{00000000-0005-0000-0000-0000B9010000}"/>
    <cellStyle name="Millares 2 2 3 3 2" xfId="1990" xr:uid="{00000000-0005-0000-0000-0000BA010000}"/>
    <cellStyle name="Millares 2 2 3 4" xfId="1991" xr:uid="{00000000-0005-0000-0000-0000BB010000}"/>
    <cellStyle name="Millares 2 2 3 5" xfId="1992" xr:uid="{00000000-0005-0000-0000-0000BC010000}"/>
    <cellStyle name="Millares 2 2 4" xfId="782" xr:uid="{00000000-0005-0000-0000-0000BD010000}"/>
    <cellStyle name="Millares 2 2 4 2" xfId="881" xr:uid="{00000000-0005-0000-0000-0000BE010000}"/>
    <cellStyle name="Millares 2 2 4 2 2" xfId="1994" xr:uid="{00000000-0005-0000-0000-0000BF010000}"/>
    <cellStyle name="Millares 2 2 4 3" xfId="882" xr:uid="{00000000-0005-0000-0000-0000C0010000}"/>
    <cellStyle name="Millares 2 2 4 3 2" xfId="1995" xr:uid="{00000000-0005-0000-0000-0000C1010000}"/>
    <cellStyle name="Millares 2 2 4 4" xfId="1996" xr:uid="{00000000-0005-0000-0000-0000C2010000}"/>
    <cellStyle name="Millares 2 2 4 5" xfId="2814" xr:uid="{00000000-0005-0000-0000-0000C3010000}"/>
    <cellStyle name="Millares 2 2 4 6" xfId="1993" xr:uid="{00000000-0005-0000-0000-0000C4010000}"/>
    <cellStyle name="Millares 2 2 5" xfId="165" xr:uid="{00000000-0005-0000-0000-0000C5010000}"/>
    <cellStyle name="Millares 2 2 5 2" xfId="1997" xr:uid="{00000000-0005-0000-0000-0000C6010000}"/>
    <cellStyle name="Millares 2 2 6" xfId="883" xr:uid="{00000000-0005-0000-0000-0000C7010000}"/>
    <cellStyle name="Millares 2 2 6 2" xfId="1998" xr:uid="{00000000-0005-0000-0000-0000C8010000}"/>
    <cellStyle name="Millares 2 2 7" xfId="1999" xr:uid="{00000000-0005-0000-0000-0000C9010000}"/>
    <cellStyle name="Millares 2 3" xfId="169" xr:uid="{00000000-0005-0000-0000-0000CA010000}"/>
    <cellStyle name="Millares 2 3 2" xfId="170" xr:uid="{00000000-0005-0000-0000-0000CB010000}"/>
    <cellStyle name="Millares 2 3 2 2" xfId="884" xr:uid="{00000000-0005-0000-0000-0000CC010000}"/>
    <cellStyle name="Millares 2 3 2 3" xfId="885" xr:uid="{00000000-0005-0000-0000-0000CD010000}"/>
    <cellStyle name="Millares 2 3 2 4" xfId="2000" xr:uid="{00000000-0005-0000-0000-0000CE010000}"/>
    <cellStyle name="Millares 2 3 3" xfId="886" xr:uid="{00000000-0005-0000-0000-0000CF010000}"/>
    <cellStyle name="Millares 2 3 3 2" xfId="2001" xr:uid="{00000000-0005-0000-0000-0000D0010000}"/>
    <cellStyle name="Millares 2 3 4" xfId="887" xr:uid="{00000000-0005-0000-0000-0000D1010000}"/>
    <cellStyle name="Millares 2 3 4 2" xfId="2002" xr:uid="{00000000-0005-0000-0000-0000D2010000}"/>
    <cellStyle name="Millares 2 3 5" xfId="2003" xr:uid="{00000000-0005-0000-0000-0000D3010000}"/>
    <cellStyle name="Millares 2 4" xfId="171" xr:uid="{00000000-0005-0000-0000-0000D4010000}"/>
    <cellStyle name="Millares 2 4 2" xfId="172" xr:uid="{00000000-0005-0000-0000-0000D5010000}"/>
    <cellStyle name="Millares 2 4 2 2" xfId="888" xr:uid="{00000000-0005-0000-0000-0000D6010000}"/>
    <cellStyle name="Millares 2 4 2 3" xfId="889" xr:uid="{00000000-0005-0000-0000-0000D7010000}"/>
    <cellStyle name="Millares 2 4 2 4" xfId="2004" xr:uid="{00000000-0005-0000-0000-0000D8010000}"/>
    <cellStyle name="Millares 2 4 3" xfId="890" xr:uid="{00000000-0005-0000-0000-0000D9010000}"/>
    <cellStyle name="Millares 2 4 3 2" xfId="2005" xr:uid="{00000000-0005-0000-0000-0000DA010000}"/>
    <cellStyle name="Millares 2 4 4" xfId="891" xr:uid="{00000000-0005-0000-0000-0000DB010000}"/>
    <cellStyle name="Millares 2 4 4 2" xfId="2006" xr:uid="{00000000-0005-0000-0000-0000DC010000}"/>
    <cellStyle name="Millares 2 4 5" xfId="2007" xr:uid="{00000000-0005-0000-0000-0000DD010000}"/>
    <cellStyle name="Millares 2 5" xfId="173" xr:uid="{00000000-0005-0000-0000-0000DE010000}"/>
    <cellStyle name="Millares 2 5 2" xfId="174" xr:uid="{00000000-0005-0000-0000-0000DF010000}"/>
    <cellStyle name="Millares 2 5 2 2" xfId="892" xr:uid="{00000000-0005-0000-0000-0000E0010000}"/>
    <cellStyle name="Millares 2 5 2 3" xfId="893" xr:uid="{00000000-0005-0000-0000-0000E1010000}"/>
    <cellStyle name="Millares 2 5 2 4" xfId="2008" xr:uid="{00000000-0005-0000-0000-0000E2010000}"/>
    <cellStyle name="Millares 2 5 3" xfId="894" xr:uid="{00000000-0005-0000-0000-0000E3010000}"/>
    <cellStyle name="Millares 2 5 4" xfId="895" xr:uid="{00000000-0005-0000-0000-0000E4010000}"/>
    <cellStyle name="Millares 2 5 5" xfId="2009" xr:uid="{00000000-0005-0000-0000-0000E5010000}"/>
    <cellStyle name="Millares 2 6" xfId="175" xr:uid="{00000000-0005-0000-0000-0000E6010000}"/>
    <cellStyle name="Millares 2 6 2" xfId="176" xr:uid="{00000000-0005-0000-0000-0000E7010000}"/>
    <cellStyle name="Millares 2 6 2 2" xfId="896" xr:uid="{00000000-0005-0000-0000-0000E8010000}"/>
    <cellStyle name="Millares 2 6 2 3" xfId="897" xr:uid="{00000000-0005-0000-0000-0000E9010000}"/>
    <cellStyle name="Millares 2 6 2 4" xfId="2010" xr:uid="{00000000-0005-0000-0000-0000EA010000}"/>
    <cellStyle name="Millares 2 6 3" xfId="898" xr:uid="{00000000-0005-0000-0000-0000EB010000}"/>
    <cellStyle name="Millares 2 6 4" xfId="899" xr:uid="{00000000-0005-0000-0000-0000EC010000}"/>
    <cellStyle name="Millares 2 6 5" xfId="2012" xr:uid="{00000000-0005-0000-0000-0000ED010000}"/>
    <cellStyle name="Millares 2 7" xfId="177" xr:uid="{00000000-0005-0000-0000-0000EE010000}"/>
    <cellStyle name="Millares 2 7 2" xfId="178" xr:uid="{00000000-0005-0000-0000-0000EF010000}"/>
    <cellStyle name="Millares 2 7 2 2" xfId="900" xr:uid="{00000000-0005-0000-0000-0000F0010000}"/>
    <cellStyle name="Millares 2 7 2 3" xfId="901" xr:uid="{00000000-0005-0000-0000-0000F1010000}"/>
    <cellStyle name="Millares 2 7 2 4" xfId="2014" xr:uid="{00000000-0005-0000-0000-0000F2010000}"/>
    <cellStyle name="Millares 2 7 3" xfId="902" xr:uid="{00000000-0005-0000-0000-0000F3010000}"/>
    <cellStyle name="Millares 2 7 4" xfId="903" xr:uid="{00000000-0005-0000-0000-0000F4010000}"/>
    <cellStyle name="Millares 2 7 5" xfId="2015" xr:uid="{00000000-0005-0000-0000-0000F5010000}"/>
    <cellStyle name="Millares 2 8" xfId="179" xr:uid="{00000000-0005-0000-0000-0000F6010000}"/>
    <cellStyle name="Millares 2 8 2" xfId="180" xr:uid="{00000000-0005-0000-0000-0000F7010000}"/>
    <cellStyle name="Millares 2 8 2 2" xfId="904" xr:uid="{00000000-0005-0000-0000-0000F8010000}"/>
    <cellStyle name="Millares 2 8 2 3" xfId="905" xr:uid="{00000000-0005-0000-0000-0000F9010000}"/>
    <cellStyle name="Millares 2 8 2 4" xfId="2016" xr:uid="{00000000-0005-0000-0000-0000FA010000}"/>
    <cellStyle name="Millares 2 8 3" xfId="906" xr:uid="{00000000-0005-0000-0000-0000FB010000}"/>
    <cellStyle name="Millares 2 8 4" xfId="907" xr:uid="{00000000-0005-0000-0000-0000FC010000}"/>
    <cellStyle name="Millares 2 8 5" xfId="2018" xr:uid="{00000000-0005-0000-0000-0000FD010000}"/>
    <cellStyle name="Millares 2 9" xfId="181" xr:uid="{00000000-0005-0000-0000-0000FE010000}"/>
    <cellStyle name="Millares 2 9 2" xfId="182" xr:uid="{00000000-0005-0000-0000-0000FF010000}"/>
    <cellStyle name="Millares 2 9 2 2" xfId="908" xr:uid="{00000000-0005-0000-0000-000000020000}"/>
    <cellStyle name="Millares 2 9 2 3" xfId="909" xr:uid="{00000000-0005-0000-0000-000001020000}"/>
    <cellStyle name="Millares 2 9 2 4" xfId="2020" xr:uid="{00000000-0005-0000-0000-000002020000}"/>
    <cellStyle name="Millares 2 9 3" xfId="910" xr:uid="{00000000-0005-0000-0000-000003020000}"/>
    <cellStyle name="Millares 2 9 4" xfId="911" xr:uid="{00000000-0005-0000-0000-000004020000}"/>
    <cellStyle name="Millares 2 9 5" xfId="2021" xr:uid="{00000000-0005-0000-0000-000005020000}"/>
    <cellStyle name="Millares 20" xfId="183" xr:uid="{00000000-0005-0000-0000-000006020000}"/>
    <cellStyle name="Millares 21" xfId="184" xr:uid="{00000000-0005-0000-0000-000007020000}"/>
    <cellStyle name="Millares 22" xfId="185" xr:uid="{00000000-0005-0000-0000-000008020000}"/>
    <cellStyle name="Millares 23" xfId="186" xr:uid="{00000000-0005-0000-0000-000009020000}"/>
    <cellStyle name="Millares 24" xfId="187" xr:uid="{00000000-0005-0000-0000-00000A020000}"/>
    <cellStyle name="Millares 25" xfId="188" xr:uid="{00000000-0005-0000-0000-00000B020000}"/>
    <cellStyle name="Millares 26" xfId="189" xr:uid="{00000000-0005-0000-0000-00000C020000}"/>
    <cellStyle name="Millares 27" xfId="190" xr:uid="{00000000-0005-0000-0000-00000D020000}"/>
    <cellStyle name="Millares 28" xfId="191" xr:uid="{00000000-0005-0000-0000-00000E020000}"/>
    <cellStyle name="Millares 29" xfId="192" xr:uid="{00000000-0005-0000-0000-00000F020000}"/>
    <cellStyle name="Millares 3" xfId="193" xr:uid="{00000000-0005-0000-0000-000010020000}"/>
    <cellStyle name="Millares 3 10" xfId="2790" xr:uid="{00000000-0005-0000-0000-000011020000}"/>
    <cellStyle name="Millares 3 10 2" xfId="3193" xr:uid="{00000000-0005-0000-0000-000012020000}"/>
    <cellStyle name="Millares 3 11" xfId="2865" xr:uid="{00000000-0005-0000-0000-000013020000}"/>
    <cellStyle name="Millares 3 12" xfId="3531" xr:uid="{00000000-0005-0000-0000-000014020000}"/>
    <cellStyle name="Millares 3 2" xfId="194" xr:uid="{00000000-0005-0000-0000-000015020000}"/>
    <cellStyle name="Millares 3 2 2" xfId="2022" xr:uid="{00000000-0005-0000-0000-000016020000}"/>
    <cellStyle name="Millares 3 2 3" xfId="2023" xr:uid="{00000000-0005-0000-0000-000017020000}"/>
    <cellStyle name="Millares 3 3" xfId="195" xr:uid="{00000000-0005-0000-0000-000018020000}"/>
    <cellStyle name="Millares 3 3 2" xfId="913" xr:uid="{00000000-0005-0000-0000-000019020000}"/>
    <cellStyle name="Millares 3 3 2 2" xfId="2024" xr:uid="{00000000-0005-0000-0000-00001A020000}"/>
    <cellStyle name="Millares 3 3 3" xfId="914" xr:uid="{00000000-0005-0000-0000-00001B020000}"/>
    <cellStyle name="Millares 3 3 3 2" xfId="2025" xr:uid="{00000000-0005-0000-0000-00001C020000}"/>
    <cellStyle name="Millares 3 3 4" xfId="2026" xr:uid="{00000000-0005-0000-0000-00001D020000}"/>
    <cellStyle name="Millares 3 4" xfId="196" xr:uid="{00000000-0005-0000-0000-00001E020000}"/>
    <cellStyle name="Millares 3 4 2" xfId="916" xr:uid="{00000000-0005-0000-0000-00001F020000}"/>
    <cellStyle name="Millares 3 4 2 2" xfId="1447" xr:uid="{00000000-0005-0000-0000-000020020000}"/>
    <cellStyle name="Millares 3 4 2 2 2" xfId="2029" xr:uid="{00000000-0005-0000-0000-000021020000}"/>
    <cellStyle name="Millares 3 4 2 3" xfId="2030" xr:uid="{00000000-0005-0000-0000-000022020000}"/>
    <cellStyle name="Millares 3 4 2 4" xfId="2028" xr:uid="{00000000-0005-0000-0000-000023020000}"/>
    <cellStyle name="Millares 3 4 3" xfId="917" xr:uid="{00000000-0005-0000-0000-000024020000}"/>
    <cellStyle name="Millares 3 4 3 2" xfId="1448" xr:uid="{00000000-0005-0000-0000-000025020000}"/>
    <cellStyle name="Millares 3 4 3 2 2" xfId="2032" xr:uid="{00000000-0005-0000-0000-000026020000}"/>
    <cellStyle name="Millares 3 4 3 3" xfId="2031" xr:uid="{00000000-0005-0000-0000-000027020000}"/>
    <cellStyle name="Millares 3 4 4" xfId="915" xr:uid="{00000000-0005-0000-0000-000028020000}"/>
    <cellStyle name="Millares 3 4 4 2" xfId="2033" xr:uid="{00000000-0005-0000-0000-000029020000}"/>
    <cellStyle name="Millares 3 4 5" xfId="1446" xr:uid="{00000000-0005-0000-0000-00002A020000}"/>
    <cellStyle name="Millares 3 4 5 2" xfId="2034" xr:uid="{00000000-0005-0000-0000-00002B020000}"/>
    <cellStyle name="Millares 3 4 6" xfId="2791" xr:uid="{00000000-0005-0000-0000-00002C020000}"/>
    <cellStyle name="Millares 3 4 6 2" xfId="3194" xr:uid="{00000000-0005-0000-0000-00002D020000}"/>
    <cellStyle name="Millares 3 4 7" xfId="2027" xr:uid="{00000000-0005-0000-0000-00002E020000}"/>
    <cellStyle name="Millares 3 4 8" xfId="2866" xr:uid="{00000000-0005-0000-0000-00002F020000}"/>
    <cellStyle name="Millares 3 5" xfId="783" xr:uid="{00000000-0005-0000-0000-000030020000}"/>
    <cellStyle name="Millares 3 5 2" xfId="918" xr:uid="{00000000-0005-0000-0000-000031020000}"/>
    <cellStyle name="Millares 3 5 2 2" xfId="2036" xr:uid="{00000000-0005-0000-0000-000032020000}"/>
    <cellStyle name="Millares 3 5 3" xfId="919" xr:uid="{00000000-0005-0000-0000-000033020000}"/>
    <cellStyle name="Millares 3 5 3 2" xfId="2037" xr:uid="{00000000-0005-0000-0000-000034020000}"/>
    <cellStyle name="Millares 3 5 4" xfId="2038" xr:uid="{00000000-0005-0000-0000-000035020000}"/>
    <cellStyle name="Millares 3 5 5" xfId="2815" xr:uid="{00000000-0005-0000-0000-000036020000}"/>
    <cellStyle name="Millares 3 5 6" xfId="2035" xr:uid="{00000000-0005-0000-0000-000037020000}"/>
    <cellStyle name="Millares 3 6" xfId="818" xr:uid="{00000000-0005-0000-0000-000038020000}"/>
    <cellStyle name="Millares 3 6 2" xfId="920" xr:uid="{00000000-0005-0000-0000-000039020000}"/>
    <cellStyle name="Millares 3 6 2 2" xfId="2040" xr:uid="{00000000-0005-0000-0000-00003A020000}"/>
    <cellStyle name="Millares 3 6 3" xfId="1449" xr:uid="{00000000-0005-0000-0000-00003B020000}"/>
    <cellStyle name="Millares 3 6 3 2" xfId="2041" xr:uid="{00000000-0005-0000-0000-00003C020000}"/>
    <cellStyle name="Millares 3 6 4" xfId="2039" xr:uid="{00000000-0005-0000-0000-00003D020000}"/>
    <cellStyle name="Millares 3 7" xfId="921" xr:uid="{00000000-0005-0000-0000-00003E020000}"/>
    <cellStyle name="Millares 3 7 2" xfId="1450" xr:uid="{00000000-0005-0000-0000-00003F020000}"/>
    <cellStyle name="Millares 3 7 2 2" xfId="2043" xr:uid="{00000000-0005-0000-0000-000040020000}"/>
    <cellStyle name="Millares 3 7 3" xfId="2044" xr:uid="{00000000-0005-0000-0000-000041020000}"/>
    <cellStyle name="Millares 3 7 4" xfId="2042" xr:uid="{00000000-0005-0000-0000-000042020000}"/>
    <cellStyle name="Millares 3 8" xfId="912" xr:uid="{00000000-0005-0000-0000-000043020000}"/>
    <cellStyle name="Millares 3 8 2" xfId="2045" xr:uid="{00000000-0005-0000-0000-000044020000}"/>
    <cellStyle name="Millares 3 9" xfId="1445" xr:uid="{00000000-0005-0000-0000-000045020000}"/>
    <cellStyle name="Millares 3 9 2" xfId="2046" xr:uid="{00000000-0005-0000-0000-000046020000}"/>
    <cellStyle name="Millares 30" xfId="197" xr:uid="{00000000-0005-0000-0000-000047020000}"/>
    <cellStyle name="Millares 31" xfId="198" xr:uid="{00000000-0005-0000-0000-000048020000}"/>
    <cellStyle name="Millares 32" xfId="199" xr:uid="{00000000-0005-0000-0000-000049020000}"/>
    <cellStyle name="Millares 33" xfId="200" xr:uid="{00000000-0005-0000-0000-00004A020000}"/>
    <cellStyle name="Millares 34" xfId="201" xr:uid="{00000000-0005-0000-0000-00004B020000}"/>
    <cellStyle name="Millares 35" xfId="202" xr:uid="{00000000-0005-0000-0000-00004C020000}"/>
    <cellStyle name="Millares 36" xfId="203" xr:uid="{00000000-0005-0000-0000-00004D020000}"/>
    <cellStyle name="Millares 36 2" xfId="922" xr:uid="{00000000-0005-0000-0000-00004E020000}"/>
    <cellStyle name="Millares 36 3" xfId="923" xr:uid="{00000000-0005-0000-0000-00004F020000}"/>
    <cellStyle name="Millares 37" xfId="204" xr:uid="{00000000-0005-0000-0000-000050020000}"/>
    <cellStyle name="Millares 37 2" xfId="924" xr:uid="{00000000-0005-0000-0000-000051020000}"/>
    <cellStyle name="Millares 37 3" xfId="925" xr:uid="{00000000-0005-0000-0000-000052020000}"/>
    <cellStyle name="Millares 38" xfId="205" xr:uid="{00000000-0005-0000-0000-000053020000}"/>
    <cellStyle name="Millares 38 2" xfId="926" xr:uid="{00000000-0005-0000-0000-000054020000}"/>
    <cellStyle name="Millares 38 3" xfId="927" xr:uid="{00000000-0005-0000-0000-000055020000}"/>
    <cellStyle name="Millares 39" xfId="206" xr:uid="{00000000-0005-0000-0000-000056020000}"/>
    <cellStyle name="Millares 39 2" xfId="207" xr:uid="{00000000-0005-0000-0000-000057020000}"/>
    <cellStyle name="Millares 39 2 2" xfId="930" xr:uid="{00000000-0005-0000-0000-000058020000}"/>
    <cellStyle name="Millares 39 2 2 2" xfId="1453" xr:uid="{00000000-0005-0000-0000-000059020000}"/>
    <cellStyle name="Millares 39 2 2 2 2" xfId="2050" xr:uid="{00000000-0005-0000-0000-00005A020000}"/>
    <cellStyle name="Millares 39 2 2 3" xfId="2049" xr:uid="{00000000-0005-0000-0000-00005B020000}"/>
    <cellStyle name="Millares 39 2 3" xfId="931" xr:uid="{00000000-0005-0000-0000-00005C020000}"/>
    <cellStyle name="Millares 39 2 3 2" xfId="1454" xr:uid="{00000000-0005-0000-0000-00005D020000}"/>
    <cellStyle name="Millares 39 2 3 3" xfId="2051" xr:uid="{00000000-0005-0000-0000-00005E020000}"/>
    <cellStyle name="Millares 39 2 4" xfId="929" xr:uid="{00000000-0005-0000-0000-00005F020000}"/>
    <cellStyle name="Millares 39 2 4 2" xfId="2052" xr:uid="{00000000-0005-0000-0000-000060020000}"/>
    <cellStyle name="Millares 39 2 5" xfId="1452" xr:uid="{00000000-0005-0000-0000-000061020000}"/>
    <cellStyle name="Millares 39 2 5 2" xfId="2053" xr:uid="{00000000-0005-0000-0000-000062020000}"/>
    <cellStyle name="Millares 39 2 6" xfId="2793" xr:uid="{00000000-0005-0000-0000-000063020000}"/>
    <cellStyle name="Millares 39 2 6 2" xfId="3195" xr:uid="{00000000-0005-0000-0000-000064020000}"/>
    <cellStyle name="Millares 39 2 7" xfId="2048" xr:uid="{00000000-0005-0000-0000-000065020000}"/>
    <cellStyle name="Millares 39 2 8" xfId="2868" xr:uid="{00000000-0005-0000-0000-000066020000}"/>
    <cellStyle name="Millares 39 3" xfId="932" xr:uid="{00000000-0005-0000-0000-000067020000}"/>
    <cellStyle name="Millares 39 3 2" xfId="1455" xr:uid="{00000000-0005-0000-0000-000068020000}"/>
    <cellStyle name="Millares 39 3 2 2" xfId="2055" xr:uid="{00000000-0005-0000-0000-000069020000}"/>
    <cellStyle name="Millares 39 3 3" xfId="2054" xr:uid="{00000000-0005-0000-0000-00006A020000}"/>
    <cellStyle name="Millares 39 4" xfId="933" xr:uid="{00000000-0005-0000-0000-00006B020000}"/>
    <cellStyle name="Millares 39 4 2" xfId="1456" xr:uid="{00000000-0005-0000-0000-00006C020000}"/>
    <cellStyle name="Millares 39 4 3" xfId="2056" xr:uid="{00000000-0005-0000-0000-00006D020000}"/>
    <cellStyle name="Millares 39 5" xfId="928" xr:uid="{00000000-0005-0000-0000-00006E020000}"/>
    <cellStyle name="Millares 39 5 2" xfId="2057" xr:uid="{00000000-0005-0000-0000-00006F020000}"/>
    <cellStyle name="Millares 39 6" xfId="1451" xr:uid="{00000000-0005-0000-0000-000070020000}"/>
    <cellStyle name="Millares 39 6 2" xfId="2058" xr:uid="{00000000-0005-0000-0000-000071020000}"/>
    <cellStyle name="Millares 39 7" xfId="2792" xr:uid="{00000000-0005-0000-0000-000072020000}"/>
    <cellStyle name="Millares 39 7 2" xfId="3196" xr:uid="{00000000-0005-0000-0000-000073020000}"/>
    <cellStyle name="Millares 39 8" xfId="2047" xr:uid="{00000000-0005-0000-0000-000074020000}"/>
    <cellStyle name="Millares 39 9" xfId="2867" xr:uid="{00000000-0005-0000-0000-000075020000}"/>
    <cellStyle name="Millares 4" xfId="208" xr:uid="{00000000-0005-0000-0000-000076020000}"/>
    <cellStyle name="Millares 4 10" xfId="2794" xr:uid="{00000000-0005-0000-0000-000077020000}"/>
    <cellStyle name="Millares 4 10 2" xfId="3197" xr:uid="{00000000-0005-0000-0000-000078020000}"/>
    <cellStyle name="Millares 4 11" xfId="2059" xr:uid="{00000000-0005-0000-0000-000079020000}"/>
    <cellStyle name="Millares 4 12" xfId="2869" xr:uid="{00000000-0005-0000-0000-00007A020000}"/>
    <cellStyle name="Millares 4 2" xfId="209" xr:uid="{00000000-0005-0000-0000-00007B020000}"/>
    <cellStyle name="Millares 4 2 2" xfId="935" xr:uid="{00000000-0005-0000-0000-00007C020000}"/>
    <cellStyle name="Millares 4 2 2 2" xfId="2061" xr:uid="{00000000-0005-0000-0000-00007D020000}"/>
    <cellStyle name="Millares 4 2 2 3" xfId="2060" xr:uid="{00000000-0005-0000-0000-00007E020000}"/>
    <cellStyle name="Millares 4 2 3" xfId="936" xr:uid="{00000000-0005-0000-0000-00007F020000}"/>
    <cellStyle name="Millares 4 2 3 2" xfId="2062" xr:uid="{00000000-0005-0000-0000-000080020000}"/>
    <cellStyle name="Millares 4 2 4" xfId="2063" xr:uid="{00000000-0005-0000-0000-000081020000}"/>
    <cellStyle name="Millares 4 2 5" xfId="2064" xr:uid="{00000000-0005-0000-0000-000082020000}"/>
    <cellStyle name="Millares 4 3" xfId="210" xr:uid="{00000000-0005-0000-0000-000083020000}"/>
    <cellStyle name="Millares 4 3 2" xfId="211" xr:uid="{00000000-0005-0000-0000-000084020000}"/>
    <cellStyle name="Millares 4 3 2 2" xfId="939" xr:uid="{00000000-0005-0000-0000-000085020000}"/>
    <cellStyle name="Millares 4 3 2 2 2" xfId="1460" xr:uid="{00000000-0005-0000-0000-000086020000}"/>
    <cellStyle name="Millares 4 3 2 2 2 2" xfId="2068" xr:uid="{00000000-0005-0000-0000-000087020000}"/>
    <cellStyle name="Millares 4 3 2 2 3" xfId="2067" xr:uid="{00000000-0005-0000-0000-000088020000}"/>
    <cellStyle name="Millares 4 3 2 3" xfId="940" xr:uid="{00000000-0005-0000-0000-000089020000}"/>
    <cellStyle name="Millares 4 3 2 3 2" xfId="1461" xr:uid="{00000000-0005-0000-0000-00008A020000}"/>
    <cellStyle name="Millares 4 3 2 3 3" xfId="2069" xr:uid="{00000000-0005-0000-0000-00008B020000}"/>
    <cellStyle name="Millares 4 3 2 4" xfId="938" xr:uid="{00000000-0005-0000-0000-00008C020000}"/>
    <cellStyle name="Millares 4 3 2 4 2" xfId="2070" xr:uid="{00000000-0005-0000-0000-00008D020000}"/>
    <cellStyle name="Millares 4 3 2 5" xfId="1459" xr:uid="{00000000-0005-0000-0000-00008E020000}"/>
    <cellStyle name="Millares 4 3 2 5 2" xfId="2071" xr:uid="{00000000-0005-0000-0000-00008F020000}"/>
    <cellStyle name="Millares 4 3 2 6" xfId="2796" xr:uid="{00000000-0005-0000-0000-000090020000}"/>
    <cellStyle name="Millares 4 3 2 6 2" xfId="3198" xr:uid="{00000000-0005-0000-0000-000091020000}"/>
    <cellStyle name="Millares 4 3 2 7" xfId="2066" xr:uid="{00000000-0005-0000-0000-000092020000}"/>
    <cellStyle name="Millares 4 3 2 8" xfId="2871" xr:uid="{00000000-0005-0000-0000-000093020000}"/>
    <cellStyle name="Millares 4 3 3" xfId="941" xr:uid="{00000000-0005-0000-0000-000094020000}"/>
    <cellStyle name="Millares 4 3 3 2" xfId="1462" xr:uid="{00000000-0005-0000-0000-000095020000}"/>
    <cellStyle name="Millares 4 3 3 2 2" xfId="2073" xr:uid="{00000000-0005-0000-0000-000096020000}"/>
    <cellStyle name="Millares 4 3 3 3" xfId="2072" xr:uid="{00000000-0005-0000-0000-000097020000}"/>
    <cellStyle name="Millares 4 3 4" xfId="942" xr:uid="{00000000-0005-0000-0000-000098020000}"/>
    <cellStyle name="Millares 4 3 4 2" xfId="1463" xr:uid="{00000000-0005-0000-0000-000099020000}"/>
    <cellStyle name="Millares 4 3 4 3" xfId="2074" xr:uid="{00000000-0005-0000-0000-00009A020000}"/>
    <cellStyle name="Millares 4 3 5" xfId="937" xr:uid="{00000000-0005-0000-0000-00009B020000}"/>
    <cellStyle name="Millares 4 3 5 2" xfId="2075" xr:uid="{00000000-0005-0000-0000-00009C020000}"/>
    <cellStyle name="Millares 4 3 6" xfId="1458" xr:uid="{00000000-0005-0000-0000-00009D020000}"/>
    <cellStyle name="Millares 4 3 6 2" xfId="2076" xr:uid="{00000000-0005-0000-0000-00009E020000}"/>
    <cellStyle name="Millares 4 3 7" xfId="2795" xr:uid="{00000000-0005-0000-0000-00009F020000}"/>
    <cellStyle name="Millares 4 3 7 2" xfId="3199" xr:uid="{00000000-0005-0000-0000-0000A0020000}"/>
    <cellStyle name="Millares 4 3 8" xfId="2065" xr:uid="{00000000-0005-0000-0000-0000A1020000}"/>
    <cellStyle name="Millares 4 3 9" xfId="2870" xr:uid="{00000000-0005-0000-0000-0000A2020000}"/>
    <cellStyle name="Millares 4 4" xfId="212" xr:uid="{00000000-0005-0000-0000-0000A3020000}"/>
    <cellStyle name="Millares 4 4 2" xfId="944" xr:uid="{00000000-0005-0000-0000-0000A4020000}"/>
    <cellStyle name="Millares 4 4 2 2" xfId="1465" xr:uid="{00000000-0005-0000-0000-0000A5020000}"/>
    <cellStyle name="Millares 4 4 2 2 2" xfId="2079" xr:uid="{00000000-0005-0000-0000-0000A6020000}"/>
    <cellStyle name="Millares 4 4 2 3" xfId="2078" xr:uid="{00000000-0005-0000-0000-0000A7020000}"/>
    <cellStyle name="Millares 4 4 3" xfId="945" xr:uid="{00000000-0005-0000-0000-0000A8020000}"/>
    <cellStyle name="Millares 4 4 3 2" xfId="1466" xr:uid="{00000000-0005-0000-0000-0000A9020000}"/>
    <cellStyle name="Millares 4 4 3 3" xfId="2080" xr:uid="{00000000-0005-0000-0000-0000AA020000}"/>
    <cellStyle name="Millares 4 4 4" xfId="943" xr:uid="{00000000-0005-0000-0000-0000AB020000}"/>
    <cellStyle name="Millares 4 4 4 2" xfId="2081" xr:uid="{00000000-0005-0000-0000-0000AC020000}"/>
    <cellStyle name="Millares 4 4 5" xfId="1464" xr:uid="{00000000-0005-0000-0000-0000AD020000}"/>
    <cellStyle name="Millares 4 4 5 2" xfId="2082" xr:uid="{00000000-0005-0000-0000-0000AE020000}"/>
    <cellStyle name="Millares 4 4 6" xfId="2797" xr:uid="{00000000-0005-0000-0000-0000AF020000}"/>
    <cellStyle name="Millares 4 4 6 2" xfId="3200" xr:uid="{00000000-0005-0000-0000-0000B0020000}"/>
    <cellStyle name="Millares 4 4 7" xfId="2077" xr:uid="{00000000-0005-0000-0000-0000B1020000}"/>
    <cellStyle name="Millares 4 4 8" xfId="2872" xr:uid="{00000000-0005-0000-0000-0000B2020000}"/>
    <cellStyle name="Millares 4 5" xfId="784" xr:uid="{00000000-0005-0000-0000-0000B3020000}"/>
    <cellStyle name="Millares 4 5 2" xfId="946" xr:uid="{00000000-0005-0000-0000-0000B4020000}"/>
    <cellStyle name="Millares 4 5 2 2" xfId="2084" xr:uid="{00000000-0005-0000-0000-0000B5020000}"/>
    <cellStyle name="Millares 4 5 3" xfId="947" xr:uid="{00000000-0005-0000-0000-0000B6020000}"/>
    <cellStyle name="Millares 4 5 3 2" xfId="2085" xr:uid="{00000000-0005-0000-0000-0000B7020000}"/>
    <cellStyle name="Millares 4 5 4" xfId="2086" xr:uid="{00000000-0005-0000-0000-0000B8020000}"/>
    <cellStyle name="Millares 4 5 5" xfId="2816" xr:uid="{00000000-0005-0000-0000-0000B9020000}"/>
    <cellStyle name="Millares 4 5 6" xfId="2083" xr:uid="{00000000-0005-0000-0000-0000BA020000}"/>
    <cellStyle name="Millares 4 6" xfId="948" xr:uid="{00000000-0005-0000-0000-0000BB020000}"/>
    <cellStyle name="Millares 4 6 2" xfId="1467" xr:uid="{00000000-0005-0000-0000-0000BC020000}"/>
    <cellStyle name="Millares 4 6 2 2" xfId="2088" xr:uid="{00000000-0005-0000-0000-0000BD020000}"/>
    <cellStyle name="Millares 4 6 3" xfId="2089" xr:uid="{00000000-0005-0000-0000-0000BE020000}"/>
    <cellStyle name="Millares 4 6 4" xfId="2087" xr:uid="{00000000-0005-0000-0000-0000BF020000}"/>
    <cellStyle name="Millares 4 7" xfId="949" xr:uid="{00000000-0005-0000-0000-0000C0020000}"/>
    <cellStyle name="Millares 4 7 2" xfId="1468" xr:uid="{00000000-0005-0000-0000-0000C1020000}"/>
    <cellStyle name="Millares 4 7 2 2" xfId="2091" xr:uid="{00000000-0005-0000-0000-0000C2020000}"/>
    <cellStyle name="Millares 4 7 3" xfId="2090" xr:uid="{00000000-0005-0000-0000-0000C3020000}"/>
    <cellStyle name="Millares 4 8" xfId="934" xr:uid="{00000000-0005-0000-0000-0000C4020000}"/>
    <cellStyle name="Millares 4 8 2" xfId="2092" xr:uid="{00000000-0005-0000-0000-0000C5020000}"/>
    <cellStyle name="Millares 4 9" xfId="1457" xr:uid="{00000000-0005-0000-0000-0000C6020000}"/>
    <cellStyle name="Millares 4 9 2" xfId="2093" xr:uid="{00000000-0005-0000-0000-0000C7020000}"/>
    <cellStyle name="Millares 40" xfId="213" xr:uid="{00000000-0005-0000-0000-0000C8020000}"/>
    <cellStyle name="Millares 40 2" xfId="214" xr:uid="{00000000-0005-0000-0000-0000C9020000}"/>
    <cellStyle name="Millares 40 2 2" xfId="952" xr:uid="{00000000-0005-0000-0000-0000CA020000}"/>
    <cellStyle name="Millares 40 2 2 2" xfId="1471" xr:uid="{00000000-0005-0000-0000-0000CB020000}"/>
    <cellStyle name="Millares 40 2 2 2 2" xfId="2097" xr:uid="{00000000-0005-0000-0000-0000CC020000}"/>
    <cellStyle name="Millares 40 2 2 3" xfId="2096" xr:uid="{00000000-0005-0000-0000-0000CD020000}"/>
    <cellStyle name="Millares 40 2 3" xfId="953" xr:uid="{00000000-0005-0000-0000-0000CE020000}"/>
    <cellStyle name="Millares 40 2 3 2" xfId="1472" xr:uid="{00000000-0005-0000-0000-0000CF020000}"/>
    <cellStyle name="Millares 40 2 3 3" xfId="2098" xr:uid="{00000000-0005-0000-0000-0000D0020000}"/>
    <cellStyle name="Millares 40 2 4" xfId="951" xr:uid="{00000000-0005-0000-0000-0000D1020000}"/>
    <cellStyle name="Millares 40 2 4 2" xfId="2099" xr:uid="{00000000-0005-0000-0000-0000D2020000}"/>
    <cellStyle name="Millares 40 2 5" xfId="1470" xr:uid="{00000000-0005-0000-0000-0000D3020000}"/>
    <cellStyle name="Millares 40 2 5 2" xfId="2100" xr:uid="{00000000-0005-0000-0000-0000D4020000}"/>
    <cellStyle name="Millares 40 2 6" xfId="2799" xr:uid="{00000000-0005-0000-0000-0000D5020000}"/>
    <cellStyle name="Millares 40 2 6 2" xfId="3201" xr:uid="{00000000-0005-0000-0000-0000D6020000}"/>
    <cellStyle name="Millares 40 2 7" xfId="2095" xr:uid="{00000000-0005-0000-0000-0000D7020000}"/>
    <cellStyle name="Millares 40 2 8" xfId="2874" xr:uid="{00000000-0005-0000-0000-0000D8020000}"/>
    <cellStyle name="Millares 40 3" xfId="954" xr:uid="{00000000-0005-0000-0000-0000D9020000}"/>
    <cellStyle name="Millares 40 3 2" xfId="1473" xr:uid="{00000000-0005-0000-0000-0000DA020000}"/>
    <cellStyle name="Millares 40 3 2 2" xfId="2102" xr:uid="{00000000-0005-0000-0000-0000DB020000}"/>
    <cellStyle name="Millares 40 3 3" xfId="2101" xr:uid="{00000000-0005-0000-0000-0000DC020000}"/>
    <cellStyle name="Millares 40 4" xfId="955" xr:uid="{00000000-0005-0000-0000-0000DD020000}"/>
    <cellStyle name="Millares 40 4 2" xfId="1474" xr:uid="{00000000-0005-0000-0000-0000DE020000}"/>
    <cellStyle name="Millares 40 4 3" xfId="2103" xr:uid="{00000000-0005-0000-0000-0000DF020000}"/>
    <cellStyle name="Millares 40 5" xfId="950" xr:uid="{00000000-0005-0000-0000-0000E0020000}"/>
    <cellStyle name="Millares 40 5 2" xfId="2104" xr:uid="{00000000-0005-0000-0000-0000E1020000}"/>
    <cellStyle name="Millares 40 6" xfId="1469" xr:uid="{00000000-0005-0000-0000-0000E2020000}"/>
    <cellStyle name="Millares 40 6 2" xfId="2105" xr:uid="{00000000-0005-0000-0000-0000E3020000}"/>
    <cellStyle name="Millares 40 7" xfId="2798" xr:uid="{00000000-0005-0000-0000-0000E4020000}"/>
    <cellStyle name="Millares 40 7 2" xfId="3202" xr:uid="{00000000-0005-0000-0000-0000E5020000}"/>
    <cellStyle name="Millares 40 8" xfId="2094" xr:uid="{00000000-0005-0000-0000-0000E6020000}"/>
    <cellStyle name="Millares 40 9" xfId="2873" xr:uid="{00000000-0005-0000-0000-0000E7020000}"/>
    <cellStyle name="Millares 41" xfId="215" xr:uid="{00000000-0005-0000-0000-0000E8020000}"/>
    <cellStyle name="Millares 41 2" xfId="957" xr:uid="{00000000-0005-0000-0000-0000E9020000}"/>
    <cellStyle name="Millares 41 2 2" xfId="1476" xr:uid="{00000000-0005-0000-0000-0000EA020000}"/>
    <cellStyle name="Millares 41 2 2 2" xfId="2108" xr:uid="{00000000-0005-0000-0000-0000EB020000}"/>
    <cellStyle name="Millares 41 2 3" xfId="2107" xr:uid="{00000000-0005-0000-0000-0000EC020000}"/>
    <cellStyle name="Millares 41 3" xfId="958" xr:uid="{00000000-0005-0000-0000-0000ED020000}"/>
    <cellStyle name="Millares 41 3 2" xfId="1477" xr:uid="{00000000-0005-0000-0000-0000EE020000}"/>
    <cellStyle name="Millares 41 3 3" xfId="2109" xr:uid="{00000000-0005-0000-0000-0000EF020000}"/>
    <cellStyle name="Millares 41 4" xfId="956" xr:uid="{00000000-0005-0000-0000-0000F0020000}"/>
    <cellStyle name="Millares 41 4 2" xfId="2110" xr:uid="{00000000-0005-0000-0000-0000F1020000}"/>
    <cellStyle name="Millares 41 5" xfId="1475" xr:uid="{00000000-0005-0000-0000-0000F2020000}"/>
    <cellStyle name="Millares 41 5 2" xfId="2111" xr:uid="{00000000-0005-0000-0000-0000F3020000}"/>
    <cellStyle name="Millares 41 6" xfId="2800" xr:uid="{00000000-0005-0000-0000-0000F4020000}"/>
    <cellStyle name="Millares 41 6 2" xfId="3203" xr:uid="{00000000-0005-0000-0000-0000F5020000}"/>
    <cellStyle name="Millares 41 7" xfId="2106" xr:uid="{00000000-0005-0000-0000-0000F6020000}"/>
    <cellStyle name="Millares 41 8" xfId="2875" xr:uid="{00000000-0005-0000-0000-0000F7020000}"/>
    <cellStyle name="Millares 42" xfId="785" xr:uid="{00000000-0005-0000-0000-0000F8020000}"/>
    <cellStyle name="Millares 42 2" xfId="959" xr:uid="{00000000-0005-0000-0000-0000F9020000}"/>
    <cellStyle name="Millares 42 2 2" xfId="960" xr:uid="{00000000-0005-0000-0000-0000FA020000}"/>
    <cellStyle name="Millares 42 3" xfId="961" xr:uid="{00000000-0005-0000-0000-0000FB020000}"/>
    <cellStyle name="Millares 42 4" xfId="962" xr:uid="{00000000-0005-0000-0000-0000FC020000}"/>
    <cellStyle name="Millares 43" xfId="91" xr:uid="{00000000-0005-0000-0000-0000FD020000}"/>
    <cellStyle name="Millares 43 2" xfId="964" xr:uid="{00000000-0005-0000-0000-0000FE020000}"/>
    <cellStyle name="Millares 43 2 2" xfId="1479" xr:uid="{00000000-0005-0000-0000-0000FF020000}"/>
    <cellStyle name="Millares 43 2 3" xfId="2113" xr:uid="{00000000-0005-0000-0000-000000030000}"/>
    <cellStyle name="Millares 43 3" xfId="963" xr:uid="{00000000-0005-0000-0000-000001030000}"/>
    <cellStyle name="Millares 43 3 2" xfId="2114" xr:uid="{00000000-0005-0000-0000-000002030000}"/>
    <cellStyle name="Millares 43 4" xfId="1478" xr:uid="{00000000-0005-0000-0000-000003030000}"/>
    <cellStyle name="Millares 43 5" xfId="2112" xr:uid="{00000000-0005-0000-0000-000004030000}"/>
    <cellStyle name="Millares 43 6" xfId="817" xr:uid="{00000000-0005-0000-0000-000005030000}"/>
    <cellStyle name="Millares 44" xfId="965" xr:uid="{00000000-0005-0000-0000-000006030000}"/>
    <cellStyle name="Millares 44 2" xfId="1480" xr:uid="{00000000-0005-0000-0000-000007030000}"/>
    <cellStyle name="Millares 44 2 2" xfId="2116" xr:uid="{00000000-0005-0000-0000-000008030000}"/>
    <cellStyle name="Millares 44 3" xfId="2115" xr:uid="{00000000-0005-0000-0000-000009030000}"/>
    <cellStyle name="Millares 45" xfId="845" xr:uid="{00000000-0005-0000-0000-00000A030000}"/>
    <cellStyle name="Millares 45 2" xfId="2118" xr:uid="{00000000-0005-0000-0000-00000B030000}"/>
    <cellStyle name="Millares 45 3" xfId="2117" xr:uid="{00000000-0005-0000-0000-00000C030000}"/>
    <cellStyle name="Millares 46" xfId="1444" xr:uid="{00000000-0005-0000-0000-00000D030000}"/>
    <cellStyle name="Millares 46 2" xfId="2120" xr:uid="{00000000-0005-0000-0000-00000E030000}"/>
    <cellStyle name="Millares 46 3" xfId="2119" xr:uid="{00000000-0005-0000-0000-00000F030000}"/>
    <cellStyle name="Millares 47" xfId="2121" xr:uid="{00000000-0005-0000-0000-000010030000}"/>
    <cellStyle name="Millares 47 2" xfId="2122" xr:uid="{00000000-0005-0000-0000-000011030000}"/>
    <cellStyle name="Millares 48" xfId="2123" xr:uid="{00000000-0005-0000-0000-000012030000}"/>
    <cellStyle name="Millares 49" xfId="2124" xr:uid="{00000000-0005-0000-0000-000013030000}"/>
    <cellStyle name="Millares 5" xfId="216" xr:uid="{00000000-0005-0000-0000-000014030000}"/>
    <cellStyle name="Millares 5 2" xfId="217" xr:uid="{00000000-0005-0000-0000-000015030000}"/>
    <cellStyle name="Millares 5 2 2" xfId="966" xr:uid="{00000000-0005-0000-0000-000016030000}"/>
    <cellStyle name="Millares 5 2 2 2" xfId="2126" xr:uid="{00000000-0005-0000-0000-000017030000}"/>
    <cellStyle name="Millares 5 2 2 3" xfId="2125" xr:uid="{00000000-0005-0000-0000-000018030000}"/>
    <cellStyle name="Millares 5 2 3" xfId="967" xr:uid="{00000000-0005-0000-0000-000019030000}"/>
    <cellStyle name="Millares 5 2 3 2" xfId="2127" xr:uid="{00000000-0005-0000-0000-00001A030000}"/>
    <cellStyle name="Millares 5 2 4" xfId="2128" xr:uid="{00000000-0005-0000-0000-00001B030000}"/>
    <cellStyle name="Millares 5 2 5" xfId="2129" xr:uid="{00000000-0005-0000-0000-00001C030000}"/>
    <cellStyle name="Millares 5 3" xfId="218" xr:uid="{00000000-0005-0000-0000-00001D030000}"/>
    <cellStyle name="Millares 5 3 2" xfId="968" xr:uid="{00000000-0005-0000-0000-00001E030000}"/>
    <cellStyle name="Millares 5 3 3" xfId="969" xr:uid="{00000000-0005-0000-0000-00001F030000}"/>
    <cellStyle name="Millares 5 3 4" xfId="2130" xr:uid="{00000000-0005-0000-0000-000020030000}"/>
    <cellStyle name="Millares 5 4" xfId="786" xr:uid="{00000000-0005-0000-0000-000021030000}"/>
    <cellStyle name="Millares 5 4 2" xfId="970" xr:uid="{00000000-0005-0000-0000-000022030000}"/>
    <cellStyle name="Millares 5 4 2 2" xfId="2132" xr:uid="{00000000-0005-0000-0000-000023030000}"/>
    <cellStyle name="Millares 5 4 3" xfId="971" xr:uid="{00000000-0005-0000-0000-000024030000}"/>
    <cellStyle name="Millares 5 4 3 2" xfId="2133" xr:uid="{00000000-0005-0000-0000-000025030000}"/>
    <cellStyle name="Millares 5 4 4" xfId="2134" xr:uid="{00000000-0005-0000-0000-000026030000}"/>
    <cellStyle name="Millares 5 4 5" xfId="2817" xr:uid="{00000000-0005-0000-0000-000027030000}"/>
    <cellStyle name="Millares 5 4 6" xfId="2131" xr:uid="{00000000-0005-0000-0000-000028030000}"/>
    <cellStyle name="Millares 5 5" xfId="972" xr:uid="{00000000-0005-0000-0000-000029030000}"/>
    <cellStyle name="Millares 5 5 2" xfId="2135" xr:uid="{00000000-0005-0000-0000-00002A030000}"/>
    <cellStyle name="Millares 5 6" xfId="973" xr:uid="{00000000-0005-0000-0000-00002B030000}"/>
    <cellStyle name="Millares 5 6 2" xfId="2137" xr:uid="{00000000-0005-0000-0000-00002C030000}"/>
    <cellStyle name="Millares 5 6 3" xfId="2136" xr:uid="{00000000-0005-0000-0000-00002D030000}"/>
    <cellStyle name="Millares 5 7" xfId="2138" xr:uid="{00000000-0005-0000-0000-00002E030000}"/>
    <cellStyle name="Millares 5 8" xfId="2139" xr:uid="{00000000-0005-0000-0000-00002F030000}"/>
    <cellStyle name="Millares 50" xfId="2850" xr:uid="{00000000-0005-0000-0000-000030030000}"/>
    <cellStyle name="Millares 51" xfId="2855" xr:uid="{00000000-0005-0000-0000-000031030000}"/>
    <cellStyle name="Millares 52" xfId="2858" xr:uid="{00000000-0005-0000-0000-000032030000}"/>
    <cellStyle name="Millares 6" xfId="219" xr:uid="{00000000-0005-0000-0000-000033030000}"/>
    <cellStyle name="Millares 6 2" xfId="220" xr:uid="{00000000-0005-0000-0000-000034030000}"/>
    <cellStyle name="Millares 6 2 2" xfId="787" xr:uid="{00000000-0005-0000-0000-000035030000}"/>
    <cellStyle name="Millares 6 2 2 2" xfId="975" xr:uid="{00000000-0005-0000-0000-000036030000}"/>
    <cellStyle name="Millares 6 2 2 2 2" xfId="1482" xr:uid="{00000000-0005-0000-0000-000037030000}"/>
    <cellStyle name="Millares 6 2 2 2 3" xfId="2141" xr:uid="{00000000-0005-0000-0000-000038030000}"/>
    <cellStyle name="Millares 6 2 2 3" xfId="976" xr:uid="{00000000-0005-0000-0000-000039030000}"/>
    <cellStyle name="Millares 6 2 2 3 2" xfId="1483" xr:uid="{00000000-0005-0000-0000-00003A030000}"/>
    <cellStyle name="Millares 6 2 2 3 3" xfId="2142" xr:uid="{00000000-0005-0000-0000-00003B030000}"/>
    <cellStyle name="Millares 6 2 2 4" xfId="974" xr:uid="{00000000-0005-0000-0000-00003C030000}"/>
    <cellStyle name="Millares 6 2 2 4 2" xfId="2818" xr:uid="{00000000-0005-0000-0000-00003D030000}"/>
    <cellStyle name="Millares 6 2 2 4 3" xfId="3204" xr:uid="{00000000-0005-0000-0000-00003E030000}"/>
    <cellStyle name="Millares 6 2 2 5" xfId="1481" xr:uid="{00000000-0005-0000-0000-00003F030000}"/>
    <cellStyle name="Millares 6 2 2 5 2" xfId="2140" xr:uid="{00000000-0005-0000-0000-000040030000}"/>
    <cellStyle name="Millares 6 2 2 6" xfId="3188" xr:uid="{00000000-0005-0000-0000-000041030000}"/>
    <cellStyle name="Millares 6 2 3" xfId="977" xr:uid="{00000000-0005-0000-0000-000042030000}"/>
    <cellStyle name="Millares 6 2 4" xfId="978" xr:uid="{00000000-0005-0000-0000-000043030000}"/>
    <cellStyle name="Millares 6 3" xfId="788" xr:uid="{00000000-0005-0000-0000-000044030000}"/>
    <cellStyle name="Millares 6 3 2" xfId="980" xr:uid="{00000000-0005-0000-0000-000045030000}"/>
    <cellStyle name="Millares 6 3 2 2" xfId="1485" xr:uid="{00000000-0005-0000-0000-000046030000}"/>
    <cellStyle name="Millares 6 3 2 3" xfId="2144" xr:uid="{00000000-0005-0000-0000-000047030000}"/>
    <cellStyle name="Millares 6 3 3" xfId="981" xr:uid="{00000000-0005-0000-0000-000048030000}"/>
    <cellStyle name="Millares 6 3 3 2" xfId="1486" xr:uid="{00000000-0005-0000-0000-000049030000}"/>
    <cellStyle name="Millares 6 3 3 3" xfId="2145" xr:uid="{00000000-0005-0000-0000-00004A030000}"/>
    <cellStyle name="Millares 6 3 4" xfId="979" xr:uid="{00000000-0005-0000-0000-00004B030000}"/>
    <cellStyle name="Millares 6 3 4 2" xfId="2819" xr:uid="{00000000-0005-0000-0000-00004C030000}"/>
    <cellStyle name="Millares 6 3 4 3" xfId="3205" xr:uid="{00000000-0005-0000-0000-00004D030000}"/>
    <cellStyle name="Millares 6 3 5" xfId="1484" xr:uid="{00000000-0005-0000-0000-00004E030000}"/>
    <cellStyle name="Millares 6 3 5 2" xfId="2143" xr:uid="{00000000-0005-0000-0000-00004F030000}"/>
    <cellStyle name="Millares 6 3 6" xfId="3189" xr:uid="{00000000-0005-0000-0000-000050030000}"/>
    <cellStyle name="Millares 6 4" xfId="982" xr:uid="{00000000-0005-0000-0000-000051030000}"/>
    <cellStyle name="Millares 6 5" xfId="983" xr:uid="{00000000-0005-0000-0000-000052030000}"/>
    <cellStyle name="Millares 7" xfId="221" xr:uid="{00000000-0005-0000-0000-000053030000}"/>
    <cellStyle name="Millares 7 2" xfId="789" xr:uid="{00000000-0005-0000-0000-000054030000}"/>
    <cellStyle name="Millares 7 2 2" xfId="985" xr:uid="{00000000-0005-0000-0000-000055030000}"/>
    <cellStyle name="Millares 7 2 2 2" xfId="1488" xr:uid="{00000000-0005-0000-0000-000056030000}"/>
    <cellStyle name="Millares 7 2 2 3" xfId="2147" xr:uid="{00000000-0005-0000-0000-000057030000}"/>
    <cellStyle name="Millares 7 2 3" xfId="986" xr:uid="{00000000-0005-0000-0000-000058030000}"/>
    <cellStyle name="Millares 7 2 3 2" xfId="1489" xr:uid="{00000000-0005-0000-0000-000059030000}"/>
    <cellStyle name="Millares 7 2 3 3" xfId="2148" xr:uid="{00000000-0005-0000-0000-00005A030000}"/>
    <cellStyle name="Millares 7 2 4" xfId="984" xr:uid="{00000000-0005-0000-0000-00005B030000}"/>
    <cellStyle name="Millares 7 2 4 2" xfId="2149" xr:uid="{00000000-0005-0000-0000-00005C030000}"/>
    <cellStyle name="Millares 7 2 5" xfId="1487" xr:uid="{00000000-0005-0000-0000-00005D030000}"/>
    <cellStyle name="Millares 7 2 5 2" xfId="3206" xr:uid="{00000000-0005-0000-0000-00005E030000}"/>
    <cellStyle name="Millares 7 2 6" xfId="2146" xr:uid="{00000000-0005-0000-0000-00005F030000}"/>
    <cellStyle name="Millares 7 2 7" xfId="3190" xr:uid="{00000000-0005-0000-0000-000060030000}"/>
    <cellStyle name="Millares 7 3" xfId="987" xr:uid="{00000000-0005-0000-0000-000061030000}"/>
    <cellStyle name="Millares 7 3 2" xfId="2150" xr:uid="{00000000-0005-0000-0000-000062030000}"/>
    <cellStyle name="Millares 7 4" xfId="988" xr:uid="{00000000-0005-0000-0000-000063030000}"/>
    <cellStyle name="Millares 7 5" xfId="2151" xr:uid="{00000000-0005-0000-0000-000064030000}"/>
    <cellStyle name="Millares 7 6" xfId="2152" xr:uid="{00000000-0005-0000-0000-000065030000}"/>
    <cellStyle name="Millares 8" xfId="222" xr:uid="{00000000-0005-0000-0000-000066030000}"/>
    <cellStyle name="Millares 8 2" xfId="223" xr:uid="{00000000-0005-0000-0000-000067030000}"/>
    <cellStyle name="Millares 8 2 2" xfId="989" xr:uid="{00000000-0005-0000-0000-000068030000}"/>
    <cellStyle name="Millares 8 2 2 2" xfId="2153" xr:uid="{00000000-0005-0000-0000-000069030000}"/>
    <cellStyle name="Millares 8 2 3" xfId="990" xr:uid="{00000000-0005-0000-0000-00006A030000}"/>
    <cellStyle name="Millares 8 3" xfId="790" xr:uid="{00000000-0005-0000-0000-00006B030000}"/>
    <cellStyle name="Millares 8 3 2" xfId="992" xr:uid="{00000000-0005-0000-0000-00006C030000}"/>
    <cellStyle name="Millares 8 3 2 2" xfId="1491" xr:uid="{00000000-0005-0000-0000-00006D030000}"/>
    <cellStyle name="Millares 8 3 2 3" xfId="2155" xr:uid="{00000000-0005-0000-0000-00006E030000}"/>
    <cellStyle name="Millares 8 3 3" xfId="993" xr:uid="{00000000-0005-0000-0000-00006F030000}"/>
    <cellStyle name="Millares 8 3 3 2" xfId="1492" xr:uid="{00000000-0005-0000-0000-000070030000}"/>
    <cellStyle name="Millares 8 3 3 3" xfId="2156" xr:uid="{00000000-0005-0000-0000-000071030000}"/>
    <cellStyle name="Millares 8 3 4" xfId="991" xr:uid="{00000000-0005-0000-0000-000072030000}"/>
    <cellStyle name="Millares 8 3 4 2" xfId="2157" xr:uid="{00000000-0005-0000-0000-000073030000}"/>
    <cellStyle name="Millares 8 3 5" xfId="1490" xr:uid="{00000000-0005-0000-0000-000074030000}"/>
    <cellStyle name="Millares 8 3 5 2" xfId="3207" xr:uid="{00000000-0005-0000-0000-000075030000}"/>
    <cellStyle name="Millares 8 3 6" xfId="2154" xr:uid="{00000000-0005-0000-0000-000076030000}"/>
    <cellStyle name="Millares 8 3 7" xfId="3191" xr:uid="{00000000-0005-0000-0000-000077030000}"/>
    <cellStyle name="Millares 8 4" xfId="994" xr:uid="{00000000-0005-0000-0000-000078030000}"/>
    <cellStyle name="Millares 8 4 2" xfId="2158" xr:uid="{00000000-0005-0000-0000-000079030000}"/>
    <cellStyle name="Millares 8 5" xfId="995" xr:uid="{00000000-0005-0000-0000-00007A030000}"/>
    <cellStyle name="Millares 8 5 2" xfId="2159" xr:uid="{00000000-0005-0000-0000-00007B030000}"/>
    <cellStyle name="Millares 8 6" xfId="2160" xr:uid="{00000000-0005-0000-0000-00007C030000}"/>
    <cellStyle name="Millares 9" xfId="224" xr:uid="{00000000-0005-0000-0000-00007D030000}"/>
    <cellStyle name="Millares 9 2" xfId="225" xr:uid="{00000000-0005-0000-0000-00007E030000}"/>
    <cellStyle name="Millares 9 2 2" xfId="996" xr:uid="{00000000-0005-0000-0000-00007F030000}"/>
    <cellStyle name="Millares 9 2 2 2" xfId="2161" xr:uid="{00000000-0005-0000-0000-000080030000}"/>
    <cellStyle name="Millares 9 2 3" xfId="997" xr:uid="{00000000-0005-0000-0000-000081030000}"/>
    <cellStyle name="Millares 9 3" xfId="998" xr:uid="{00000000-0005-0000-0000-000082030000}"/>
    <cellStyle name="Millares 9 3 2" xfId="2163" xr:uid="{00000000-0005-0000-0000-000083030000}"/>
    <cellStyle name="Millares 9 3 3" xfId="2162" xr:uid="{00000000-0005-0000-0000-000084030000}"/>
    <cellStyle name="Millares 9 4" xfId="999" xr:uid="{00000000-0005-0000-0000-000085030000}"/>
    <cellStyle name="Millares 9 4 2" xfId="2164" xr:uid="{00000000-0005-0000-0000-000086030000}"/>
    <cellStyle name="Millares 9 5" xfId="2165" xr:uid="{00000000-0005-0000-0000-000087030000}"/>
    <cellStyle name="Millares 9 6" xfId="2166" xr:uid="{00000000-0005-0000-0000-000088030000}"/>
    <cellStyle name="Moneda 2" xfId="226" xr:uid="{00000000-0005-0000-0000-000089030000}"/>
    <cellStyle name="Moneda 2 2" xfId="791" xr:uid="{00000000-0005-0000-0000-00008A030000}"/>
    <cellStyle name="Moneda 2 2 2" xfId="1000" xr:uid="{00000000-0005-0000-0000-00008B030000}"/>
    <cellStyle name="Moneda 2 2 2 2" xfId="2169" xr:uid="{00000000-0005-0000-0000-00008C030000}"/>
    <cellStyle name="Moneda 2 2 2 3" xfId="2168" xr:uid="{00000000-0005-0000-0000-00008D030000}"/>
    <cellStyle name="Moneda 2 2 3" xfId="1001" xr:uid="{00000000-0005-0000-0000-00008E030000}"/>
    <cellStyle name="Moneda 2 2 3 2" xfId="2170" xr:uid="{00000000-0005-0000-0000-00008F030000}"/>
    <cellStyle name="Moneda 2 2 4" xfId="2820" xr:uid="{00000000-0005-0000-0000-000090030000}"/>
    <cellStyle name="Moneda 2 2 5" xfId="2167" xr:uid="{00000000-0005-0000-0000-000091030000}"/>
    <cellStyle name="Moneda 2 3" xfId="1002" xr:uid="{00000000-0005-0000-0000-000092030000}"/>
    <cellStyle name="Moneda 2 4" xfId="1003" xr:uid="{00000000-0005-0000-0000-000093030000}"/>
    <cellStyle name="Moneda 2 5" xfId="3543" xr:uid="{00000000-0005-0000-0000-000094030000}"/>
    <cellStyle name="Moneda 2 6" xfId="3530" xr:uid="{00000000-0005-0000-0000-000095030000}"/>
    <cellStyle name="Moneda 3" xfId="227" xr:uid="{00000000-0005-0000-0000-000096030000}"/>
    <cellStyle name="Moneda 3 10" xfId="2801" xr:uid="{00000000-0005-0000-0000-000097030000}"/>
    <cellStyle name="Moneda 3 10 2" xfId="3208" xr:uid="{00000000-0005-0000-0000-000098030000}"/>
    <cellStyle name="Moneda 3 11" xfId="2171" xr:uid="{00000000-0005-0000-0000-000099030000}"/>
    <cellStyle name="Moneda 3 12" xfId="2876" xr:uid="{00000000-0005-0000-0000-00009A030000}"/>
    <cellStyle name="Moneda 3 13" xfId="3538" xr:uid="{00000000-0005-0000-0000-00009B030000}"/>
    <cellStyle name="Moneda 3 2" xfId="228" xr:uid="{00000000-0005-0000-0000-00009C030000}"/>
    <cellStyle name="Moneda 3 2 2" xfId="1005" xr:uid="{00000000-0005-0000-0000-00009D030000}"/>
    <cellStyle name="Moneda 3 2 3" xfId="1006" xr:uid="{00000000-0005-0000-0000-00009E030000}"/>
    <cellStyle name="Moneda 3 3" xfId="229" xr:uid="{00000000-0005-0000-0000-00009F030000}"/>
    <cellStyle name="Moneda 3 3 2" xfId="1008" xr:uid="{00000000-0005-0000-0000-0000A0030000}"/>
    <cellStyle name="Moneda 3 3 2 2" xfId="1495" xr:uid="{00000000-0005-0000-0000-0000A1030000}"/>
    <cellStyle name="Moneda 3 3 2 2 2" xfId="2174" xr:uid="{00000000-0005-0000-0000-0000A2030000}"/>
    <cellStyle name="Moneda 3 3 2 3" xfId="2175" xr:uid="{00000000-0005-0000-0000-0000A3030000}"/>
    <cellStyle name="Moneda 3 3 2 4" xfId="2173" xr:uid="{00000000-0005-0000-0000-0000A4030000}"/>
    <cellStyle name="Moneda 3 3 3" xfId="1009" xr:uid="{00000000-0005-0000-0000-0000A5030000}"/>
    <cellStyle name="Moneda 3 3 3 2" xfId="1496" xr:uid="{00000000-0005-0000-0000-0000A6030000}"/>
    <cellStyle name="Moneda 3 3 3 2 2" xfId="2177" xr:uid="{00000000-0005-0000-0000-0000A7030000}"/>
    <cellStyle name="Moneda 3 3 3 3" xfId="2176" xr:uid="{00000000-0005-0000-0000-0000A8030000}"/>
    <cellStyle name="Moneda 3 3 4" xfId="1007" xr:uid="{00000000-0005-0000-0000-0000A9030000}"/>
    <cellStyle name="Moneda 3 3 4 2" xfId="2178" xr:uid="{00000000-0005-0000-0000-0000AA030000}"/>
    <cellStyle name="Moneda 3 3 5" xfId="1494" xr:uid="{00000000-0005-0000-0000-0000AB030000}"/>
    <cellStyle name="Moneda 3 3 5 2" xfId="2179" xr:uid="{00000000-0005-0000-0000-0000AC030000}"/>
    <cellStyle name="Moneda 3 3 6" xfId="2802" xr:uid="{00000000-0005-0000-0000-0000AD030000}"/>
    <cellStyle name="Moneda 3 3 6 2" xfId="3209" xr:uid="{00000000-0005-0000-0000-0000AE030000}"/>
    <cellStyle name="Moneda 3 3 7" xfId="2172" xr:uid="{00000000-0005-0000-0000-0000AF030000}"/>
    <cellStyle name="Moneda 3 3 8" xfId="2877" xr:uid="{00000000-0005-0000-0000-0000B0030000}"/>
    <cellStyle name="Moneda 3 4" xfId="1010" xr:uid="{00000000-0005-0000-0000-0000B1030000}"/>
    <cellStyle name="Moneda 3 4 2" xfId="1497" xr:uid="{00000000-0005-0000-0000-0000B2030000}"/>
    <cellStyle name="Moneda 3 4 2 2" xfId="2181" xr:uid="{00000000-0005-0000-0000-0000B3030000}"/>
    <cellStyle name="Moneda 3 4 3" xfId="2182" xr:uid="{00000000-0005-0000-0000-0000B4030000}"/>
    <cellStyle name="Moneda 3 4 4" xfId="2180" xr:uid="{00000000-0005-0000-0000-0000B5030000}"/>
    <cellStyle name="Moneda 3 5" xfId="1011" xr:uid="{00000000-0005-0000-0000-0000B6030000}"/>
    <cellStyle name="Moneda 3 5 2" xfId="1498" xr:uid="{00000000-0005-0000-0000-0000B7030000}"/>
    <cellStyle name="Moneda 3 5 2 2" xfId="2185" xr:uid="{00000000-0005-0000-0000-0000B8030000}"/>
    <cellStyle name="Moneda 3 5 2 3" xfId="2184" xr:uid="{00000000-0005-0000-0000-0000B9030000}"/>
    <cellStyle name="Moneda 3 5 3" xfId="2186" xr:uid="{00000000-0005-0000-0000-0000BA030000}"/>
    <cellStyle name="Moneda 3 5 3 2" xfId="2187" xr:uid="{00000000-0005-0000-0000-0000BB030000}"/>
    <cellStyle name="Moneda 3 5 4" xfId="2188" xr:uid="{00000000-0005-0000-0000-0000BC030000}"/>
    <cellStyle name="Moneda 3 5 4 2" xfId="2189" xr:uid="{00000000-0005-0000-0000-0000BD030000}"/>
    <cellStyle name="Moneda 3 5 5" xfId="2190" xr:uid="{00000000-0005-0000-0000-0000BE030000}"/>
    <cellStyle name="Moneda 3 5 5 2" xfId="2191" xr:uid="{00000000-0005-0000-0000-0000BF030000}"/>
    <cellStyle name="Moneda 3 5 6" xfId="2192" xr:uid="{00000000-0005-0000-0000-0000C0030000}"/>
    <cellStyle name="Moneda 3 5 7" xfId="2193" xr:uid="{00000000-0005-0000-0000-0000C1030000}"/>
    <cellStyle name="Moneda 3 5 8" xfId="2183" xr:uid="{00000000-0005-0000-0000-0000C2030000}"/>
    <cellStyle name="Moneda 3 6" xfId="1004" xr:uid="{00000000-0005-0000-0000-0000C3030000}"/>
    <cellStyle name="Moneda 3 6 2" xfId="2195" xr:uid="{00000000-0005-0000-0000-0000C4030000}"/>
    <cellStyle name="Moneda 3 6 3" xfId="2194" xr:uid="{00000000-0005-0000-0000-0000C5030000}"/>
    <cellStyle name="Moneda 3 7" xfId="1493" xr:uid="{00000000-0005-0000-0000-0000C6030000}"/>
    <cellStyle name="Moneda 3 7 2" xfId="2197" xr:uid="{00000000-0005-0000-0000-0000C7030000}"/>
    <cellStyle name="Moneda 3 7 3" xfId="2196" xr:uid="{00000000-0005-0000-0000-0000C8030000}"/>
    <cellStyle name="Moneda 3 8" xfId="2198" xr:uid="{00000000-0005-0000-0000-0000C9030000}"/>
    <cellStyle name="Moneda 3 9" xfId="2199" xr:uid="{00000000-0005-0000-0000-0000CA030000}"/>
    <cellStyle name="Moneda 4" xfId="230" xr:uid="{00000000-0005-0000-0000-0000CB030000}"/>
    <cellStyle name="Moneda 4 2" xfId="1013" xr:uid="{00000000-0005-0000-0000-0000CC030000}"/>
    <cellStyle name="Moneda 4 2 2" xfId="1500" xr:uid="{00000000-0005-0000-0000-0000CD030000}"/>
    <cellStyle name="Moneda 4 2 2 2" xfId="2202" xr:uid="{00000000-0005-0000-0000-0000CE030000}"/>
    <cellStyle name="Moneda 4 2 3" xfId="2201" xr:uid="{00000000-0005-0000-0000-0000CF030000}"/>
    <cellStyle name="Moneda 4 3" xfId="1014" xr:uid="{00000000-0005-0000-0000-0000D0030000}"/>
    <cellStyle name="Moneda 4 3 2" xfId="1501" xr:uid="{00000000-0005-0000-0000-0000D1030000}"/>
    <cellStyle name="Moneda 4 3 3" xfId="2203" xr:uid="{00000000-0005-0000-0000-0000D2030000}"/>
    <cellStyle name="Moneda 4 4" xfId="1012" xr:uid="{00000000-0005-0000-0000-0000D3030000}"/>
    <cellStyle name="Moneda 4 4 2" xfId="2204" xr:uid="{00000000-0005-0000-0000-0000D4030000}"/>
    <cellStyle name="Moneda 4 5" xfId="1499" xr:uid="{00000000-0005-0000-0000-0000D5030000}"/>
    <cellStyle name="Moneda 4 5 2" xfId="2205" xr:uid="{00000000-0005-0000-0000-0000D6030000}"/>
    <cellStyle name="Moneda 4 6" xfId="2803" xr:uid="{00000000-0005-0000-0000-0000D7030000}"/>
    <cellStyle name="Moneda 4 6 2" xfId="3210" xr:uid="{00000000-0005-0000-0000-0000D8030000}"/>
    <cellStyle name="Moneda 4 7" xfId="2200" xr:uid="{00000000-0005-0000-0000-0000D9030000}"/>
    <cellStyle name="Moneda 4 8" xfId="2878" xr:uid="{00000000-0005-0000-0000-0000DA030000}"/>
    <cellStyle name="Moneda 4 9" xfId="3539" xr:uid="{00000000-0005-0000-0000-0000DB030000}"/>
    <cellStyle name="Moneda 5" xfId="2206" xr:uid="{00000000-0005-0000-0000-0000DC030000}"/>
    <cellStyle name="Moneda 5 2" xfId="2207" xr:uid="{00000000-0005-0000-0000-0000DD030000}"/>
    <cellStyle name="Moneda 5 3" xfId="3540" xr:uid="{00000000-0005-0000-0000-0000DE030000}"/>
    <cellStyle name="Moneda 6" xfId="2208" xr:uid="{00000000-0005-0000-0000-0000DF030000}"/>
    <cellStyle name="Moneda 6 2" xfId="2209" xr:uid="{00000000-0005-0000-0000-0000E0030000}"/>
    <cellStyle name="Moneda 6 3" xfId="3527" xr:uid="{00000000-0005-0000-0000-0000E1030000}"/>
    <cellStyle name="Moneda 7" xfId="2210" xr:uid="{00000000-0005-0000-0000-0000E2030000}"/>
    <cellStyle name="Moneda 7 2" xfId="2211" xr:uid="{00000000-0005-0000-0000-0000E3030000}"/>
    <cellStyle name="Moneda 8" xfId="2212" xr:uid="{00000000-0005-0000-0000-0000E4030000}"/>
    <cellStyle name="Moneda 8 2" xfId="3535" xr:uid="{00000000-0005-0000-0000-0000E5030000}"/>
    <cellStyle name="Neutral" xfId="57" builtinId="28" customBuiltin="1"/>
    <cellStyle name="Neutral 2" xfId="231" xr:uid="{00000000-0005-0000-0000-0000E7030000}"/>
    <cellStyle name="Neutral 3" xfId="2213" xr:uid="{00000000-0005-0000-0000-0000E8030000}"/>
    <cellStyle name="Neutral 3 2" xfId="2214" xr:uid="{00000000-0005-0000-0000-0000E9030000}"/>
    <cellStyle name="Neutral 4" xfId="1824" xr:uid="{00000000-0005-0000-0000-0000EA030000}"/>
    <cellStyle name="Normal" xfId="0" builtinId="0"/>
    <cellStyle name="Normal 10" xfId="232" xr:uid="{00000000-0005-0000-0000-0000EC030000}"/>
    <cellStyle name="Normal 10 2" xfId="233" xr:uid="{00000000-0005-0000-0000-0000ED030000}"/>
    <cellStyle name="Normal 10 2 2" xfId="234" xr:uid="{00000000-0005-0000-0000-0000EE030000}"/>
    <cellStyle name="Normal 10 2 3" xfId="792" xr:uid="{00000000-0005-0000-0000-0000EF030000}"/>
    <cellStyle name="Normal 10 2 3 2" xfId="2215" xr:uid="{00000000-0005-0000-0000-0000F0030000}"/>
    <cellStyle name="Normal 10 2 3 2 2" xfId="3211" xr:uid="{00000000-0005-0000-0000-0000F1030000}"/>
    <cellStyle name="Normal 10 2 3 3" xfId="2216" xr:uid="{00000000-0005-0000-0000-0000F2030000}"/>
    <cellStyle name="Normal 10 2 4" xfId="1015" xr:uid="{00000000-0005-0000-0000-0000F3030000}"/>
    <cellStyle name="Normal 10 2 5" xfId="1502" xr:uid="{00000000-0005-0000-0000-0000F4030000}"/>
    <cellStyle name="Normal 10 2 6" xfId="2879" xr:uid="{00000000-0005-0000-0000-0000F5030000}"/>
    <cellStyle name="Normal 10 3" xfId="235" xr:uid="{00000000-0005-0000-0000-0000F6030000}"/>
    <cellStyle name="Normal 10 3 2" xfId="236" xr:uid="{00000000-0005-0000-0000-0000F7030000}"/>
    <cellStyle name="Normal 10 3 2 2" xfId="1017" xr:uid="{00000000-0005-0000-0000-0000F8030000}"/>
    <cellStyle name="Normal 10 3 2 2 2" xfId="2217" xr:uid="{00000000-0005-0000-0000-0000F9030000}"/>
    <cellStyle name="Normal 10 3 2 2 3" xfId="3212" xr:uid="{00000000-0005-0000-0000-0000FA030000}"/>
    <cellStyle name="Normal 10 3 2 3" xfId="1504" xr:uid="{00000000-0005-0000-0000-0000FB030000}"/>
    <cellStyle name="Normal 10 3 2 4" xfId="2881" xr:uid="{00000000-0005-0000-0000-0000FC030000}"/>
    <cellStyle name="Normal 10 3 3" xfId="1016" xr:uid="{00000000-0005-0000-0000-0000FD030000}"/>
    <cellStyle name="Normal 10 3 3 2" xfId="2218" xr:uid="{00000000-0005-0000-0000-0000FE030000}"/>
    <cellStyle name="Normal 10 3 3 3" xfId="3213" xr:uid="{00000000-0005-0000-0000-0000FF030000}"/>
    <cellStyle name="Normal 10 3 4" xfId="1503" xr:uid="{00000000-0005-0000-0000-000000040000}"/>
    <cellStyle name="Normal 10 3 5" xfId="2880" xr:uid="{00000000-0005-0000-0000-000001040000}"/>
    <cellStyle name="Normal 10 4" xfId="237" xr:uid="{00000000-0005-0000-0000-000002040000}"/>
    <cellStyle name="Normal 10 4 2" xfId="1018" xr:uid="{00000000-0005-0000-0000-000003040000}"/>
    <cellStyle name="Normal 10 4 2 2" xfId="2219" xr:uid="{00000000-0005-0000-0000-000004040000}"/>
    <cellStyle name="Normal 10 4 2 3" xfId="3214" xr:uid="{00000000-0005-0000-0000-000005040000}"/>
    <cellStyle name="Normal 10 4 3" xfId="1505" xr:uid="{00000000-0005-0000-0000-000006040000}"/>
    <cellStyle name="Normal 10 4 4" xfId="2882" xr:uid="{00000000-0005-0000-0000-000007040000}"/>
    <cellStyle name="Normal 10 5" xfId="238" xr:uid="{00000000-0005-0000-0000-000008040000}"/>
    <cellStyle name="Normal 10 5 2" xfId="1019" xr:uid="{00000000-0005-0000-0000-000009040000}"/>
    <cellStyle name="Normal 10 5 2 2" xfId="2220" xr:uid="{00000000-0005-0000-0000-00000A040000}"/>
    <cellStyle name="Normal 10 5 2 3" xfId="3215" xr:uid="{00000000-0005-0000-0000-00000B040000}"/>
    <cellStyle name="Normal 10 5 3" xfId="1506" xr:uid="{00000000-0005-0000-0000-00000C040000}"/>
    <cellStyle name="Normal 10 5 4" xfId="2883" xr:uid="{00000000-0005-0000-0000-00000D040000}"/>
    <cellStyle name="Normal 10 6" xfId="793" xr:uid="{00000000-0005-0000-0000-00000E040000}"/>
    <cellStyle name="Normal 10 7" xfId="2221" xr:uid="{00000000-0005-0000-0000-00000F040000}"/>
    <cellStyle name="Normal 10 8" xfId="2222" xr:uid="{00000000-0005-0000-0000-000010040000}"/>
    <cellStyle name="Normal 10 9" xfId="3534" xr:uid="{00000000-0005-0000-0000-000011040000}"/>
    <cellStyle name="Normal 100" xfId="239" xr:uid="{00000000-0005-0000-0000-000012040000}"/>
    <cellStyle name="Normal 100 2" xfId="1020" xr:uid="{00000000-0005-0000-0000-000013040000}"/>
    <cellStyle name="Normal 100 3" xfId="2223" xr:uid="{00000000-0005-0000-0000-000014040000}"/>
    <cellStyle name="Normal 101" xfId="240" xr:uid="{00000000-0005-0000-0000-000015040000}"/>
    <cellStyle name="Normal 101 2" xfId="1021" xr:uid="{00000000-0005-0000-0000-000016040000}"/>
    <cellStyle name="Normal 101 3" xfId="2224" xr:uid="{00000000-0005-0000-0000-000017040000}"/>
    <cellStyle name="Normal 102" xfId="241" xr:uid="{00000000-0005-0000-0000-000018040000}"/>
    <cellStyle name="Normal 102 2" xfId="1022" xr:uid="{00000000-0005-0000-0000-000019040000}"/>
    <cellStyle name="Normal 102 3" xfId="2225" xr:uid="{00000000-0005-0000-0000-00001A040000}"/>
    <cellStyle name="Normal 103" xfId="242" xr:uid="{00000000-0005-0000-0000-00001B040000}"/>
    <cellStyle name="Normal 103 2" xfId="1023" xr:uid="{00000000-0005-0000-0000-00001C040000}"/>
    <cellStyle name="Normal 103 3" xfId="2226" xr:uid="{00000000-0005-0000-0000-00001D040000}"/>
    <cellStyle name="Normal 104" xfId="243" xr:uid="{00000000-0005-0000-0000-00001E040000}"/>
    <cellStyle name="Normal 104 2" xfId="1024" xr:uid="{00000000-0005-0000-0000-00001F040000}"/>
    <cellStyle name="Normal 104 3" xfId="2227" xr:uid="{00000000-0005-0000-0000-000020040000}"/>
    <cellStyle name="Normal 105" xfId="244" xr:uid="{00000000-0005-0000-0000-000021040000}"/>
    <cellStyle name="Normal 105 2" xfId="1025" xr:uid="{00000000-0005-0000-0000-000022040000}"/>
    <cellStyle name="Normal 105 3" xfId="2228" xr:uid="{00000000-0005-0000-0000-000023040000}"/>
    <cellStyle name="Normal 106" xfId="245" xr:uid="{00000000-0005-0000-0000-000024040000}"/>
    <cellStyle name="Normal 106 2" xfId="1026" xr:uid="{00000000-0005-0000-0000-000025040000}"/>
    <cellStyle name="Normal 106 3" xfId="2229" xr:uid="{00000000-0005-0000-0000-000026040000}"/>
    <cellStyle name="Normal 107" xfId="246" xr:uid="{00000000-0005-0000-0000-000027040000}"/>
    <cellStyle name="Normal 107 2" xfId="1027" xr:uid="{00000000-0005-0000-0000-000028040000}"/>
    <cellStyle name="Normal 107 3" xfId="2230" xr:uid="{00000000-0005-0000-0000-000029040000}"/>
    <cellStyle name="Normal 108" xfId="247" xr:uid="{00000000-0005-0000-0000-00002A040000}"/>
    <cellStyle name="Normal 108 2" xfId="1028" xr:uid="{00000000-0005-0000-0000-00002B040000}"/>
    <cellStyle name="Normal 108 3" xfId="2231" xr:uid="{00000000-0005-0000-0000-00002C040000}"/>
    <cellStyle name="Normal 109" xfId="248" xr:uid="{00000000-0005-0000-0000-00002D040000}"/>
    <cellStyle name="Normal 109 2" xfId="1029" xr:uid="{00000000-0005-0000-0000-00002E040000}"/>
    <cellStyle name="Normal 109 3" xfId="2232" xr:uid="{00000000-0005-0000-0000-00002F040000}"/>
    <cellStyle name="Normal 11" xfId="249" xr:uid="{00000000-0005-0000-0000-000030040000}"/>
    <cellStyle name="Normal 11 2" xfId="250" xr:uid="{00000000-0005-0000-0000-000031040000}"/>
    <cellStyle name="Normal 11 2 2" xfId="251" xr:uid="{00000000-0005-0000-0000-000032040000}"/>
    <cellStyle name="Normal 11 2 2 2" xfId="1031" xr:uid="{00000000-0005-0000-0000-000033040000}"/>
    <cellStyle name="Normal 11 2 2 2 2" xfId="2233" xr:uid="{00000000-0005-0000-0000-000034040000}"/>
    <cellStyle name="Normal 11 2 2 2 3" xfId="3216" xr:uid="{00000000-0005-0000-0000-000035040000}"/>
    <cellStyle name="Normal 11 2 2 3" xfId="1508" xr:uid="{00000000-0005-0000-0000-000036040000}"/>
    <cellStyle name="Normal 11 2 2 4" xfId="2885" xr:uid="{00000000-0005-0000-0000-000037040000}"/>
    <cellStyle name="Normal 11 2 3" xfId="1030" xr:uid="{00000000-0005-0000-0000-000038040000}"/>
    <cellStyle name="Normal 11 2 3 2" xfId="2234" xr:uid="{00000000-0005-0000-0000-000039040000}"/>
    <cellStyle name="Normal 11 2 3 3" xfId="3217" xr:uid="{00000000-0005-0000-0000-00003A040000}"/>
    <cellStyle name="Normal 11 2 4" xfId="1507" xr:uid="{00000000-0005-0000-0000-00003B040000}"/>
    <cellStyle name="Normal 11 2 5" xfId="2884" xr:uid="{00000000-0005-0000-0000-00003C040000}"/>
    <cellStyle name="Normal 11 3" xfId="252" xr:uid="{00000000-0005-0000-0000-00003D040000}"/>
    <cellStyle name="Normal 11 3 2" xfId="1032" xr:uid="{00000000-0005-0000-0000-00003E040000}"/>
    <cellStyle name="Normal 11 3 2 2" xfId="2235" xr:uid="{00000000-0005-0000-0000-00003F040000}"/>
    <cellStyle name="Normal 11 3 2 3" xfId="3218" xr:uid="{00000000-0005-0000-0000-000040040000}"/>
    <cellStyle name="Normal 11 3 3" xfId="1509" xr:uid="{00000000-0005-0000-0000-000041040000}"/>
    <cellStyle name="Normal 11 3 4" xfId="2886" xr:uid="{00000000-0005-0000-0000-000042040000}"/>
    <cellStyle name="Normal 11 4" xfId="253" xr:uid="{00000000-0005-0000-0000-000043040000}"/>
    <cellStyle name="Normal 11 5" xfId="2236" xr:uid="{00000000-0005-0000-0000-000044040000}"/>
    <cellStyle name="Normal 110" xfId="254" xr:uid="{00000000-0005-0000-0000-000045040000}"/>
    <cellStyle name="Normal 110 2" xfId="1033" xr:uid="{00000000-0005-0000-0000-000046040000}"/>
    <cellStyle name="Normal 110 3" xfId="2237" xr:uid="{00000000-0005-0000-0000-000047040000}"/>
    <cellStyle name="Normal 111" xfId="255" xr:uid="{00000000-0005-0000-0000-000048040000}"/>
    <cellStyle name="Normal 111 2" xfId="1034" xr:uid="{00000000-0005-0000-0000-000049040000}"/>
    <cellStyle name="Normal 111 3" xfId="2238" xr:uid="{00000000-0005-0000-0000-00004A040000}"/>
    <cellStyle name="Normal 112" xfId="256" xr:uid="{00000000-0005-0000-0000-00004B040000}"/>
    <cellStyle name="Normal 112 2" xfId="1035" xr:uid="{00000000-0005-0000-0000-00004C040000}"/>
    <cellStyle name="Normal 112 3" xfId="2239" xr:uid="{00000000-0005-0000-0000-00004D040000}"/>
    <cellStyle name="Normal 113" xfId="257" xr:uid="{00000000-0005-0000-0000-00004E040000}"/>
    <cellStyle name="Normal 113 2" xfId="1036" xr:uid="{00000000-0005-0000-0000-00004F040000}"/>
    <cellStyle name="Normal 113 3" xfId="2240" xr:uid="{00000000-0005-0000-0000-000050040000}"/>
    <cellStyle name="Normal 114" xfId="258" xr:uid="{00000000-0005-0000-0000-000051040000}"/>
    <cellStyle name="Normal 114 2" xfId="1037" xr:uid="{00000000-0005-0000-0000-000052040000}"/>
    <cellStyle name="Normal 114 3" xfId="2241" xr:uid="{00000000-0005-0000-0000-000053040000}"/>
    <cellStyle name="Normal 115" xfId="259" xr:uid="{00000000-0005-0000-0000-000054040000}"/>
    <cellStyle name="Normal 115 2" xfId="1038" xr:uid="{00000000-0005-0000-0000-000055040000}"/>
    <cellStyle name="Normal 115 3" xfId="2242" xr:uid="{00000000-0005-0000-0000-000056040000}"/>
    <cellStyle name="Normal 116" xfId="260" xr:uid="{00000000-0005-0000-0000-000057040000}"/>
    <cellStyle name="Normal 116 2" xfId="1039" xr:uid="{00000000-0005-0000-0000-000058040000}"/>
    <cellStyle name="Normal 116 3" xfId="2243" xr:uid="{00000000-0005-0000-0000-000059040000}"/>
    <cellStyle name="Normal 117" xfId="261" xr:uid="{00000000-0005-0000-0000-00005A040000}"/>
    <cellStyle name="Normal 117 2" xfId="1040" xr:uid="{00000000-0005-0000-0000-00005B040000}"/>
    <cellStyle name="Normal 117 3" xfId="2244" xr:uid="{00000000-0005-0000-0000-00005C040000}"/>
    <cellStyle name="Normal 118" xfId="262" xr:uid="{00000000-0005-0000-0000-00005D040000}"/>
    <cellStyle name="Normal 118 2" xfId="1041" xr:uid="{00000000-0005-0000-0000-00005E040000}"/>
    <cellStyle name="Normal 118 3" xfId="2245" xr:uid="{00000000-0005-0000-0000-00005F040000}"/>
    <cellStyle name="Normal 119" xfId="263" xr:uid="{00000000-0005-0000-0000-000060040000}"/>
    <cellStyle name="Normal 119 2" xfId="1042" xr:uid="{00000000-0005-0000-0000-000061040000}"/>
    <cellStyle name="Normal 119 3" xfId="2246" xr:uid="{00000000-0005-0000-0000-000062040000}"/>
    <cellStyle name="Normal 12" xfId="264" xr:uid="{00000000-0005-0000-0000-000063040000}"/>
    <cellStyle name="Normal 12 2" xfId="265" xr:uid="{00000000-0005-0000-0000-000064040000}"/>
    <cellStyle name="Normal 12 2 2" xfId="1043" xr:uid="{00000000-0005-0000-0000-000065040000}"/>
    <cellStyle name="Normal 12 2 2 2" xfId="2247" xr:uid="{00000000-0005-0000-0000-000066040000}"/>
    <cellStyle name="Normal 12 2 2 3" xfId="3219" xr:uid="{00000000-0005-0000-0000-000067040000}"/>
    <cellStyle name="Normal 12 2 3" xfId="1510" xr:uid="{00000000-0005-0000-0000-000068040000}"/>
    <cellStyle name="Normal 12 2 4" xfId="2887" xr:uid="{00000000-0005-0000-0000-000069040000}"/>
    <cellStyle name="Normal 12 3" xfId="266" xr:uid="{00000000-0005-0000-0000-00006A040000}"/>
    <cellStyle name="Normal 12 3 2" xfId="1044" xr:uid="{00000000-0005-0000-0000-00006B040000}"/>
    <cellStyle name="Normal 12 3 2 2" xfId="2248" xr:uid="{00000000-0005-0000-0000-00006C040000}"/>
    <cellStyle name="Normal 12 3 2 3" xfId="3220" xr:uid="{00000000-0005-0000-0000-00006D040000}"/>
    <cellStyle name="Normal 12 3 3" xfId="1511" xr:uid="{00000000-0005-0000-0000-00006E040000}"/>
    <cellStyle name="Normal 12 3 4" xfId="2888" xr:uid="{00000000-0005-0000-0000-00006F040000}"/>
    <cellStyle name="Normal 12 4" xfId="794" xr:uid="{00000000-0005-0000-0000-000070040000}"/>
    <cellStyle name="Normal 12 5" xfId="2249" xr:uid="{00000000-0005-0000-0000-000071040000}"/>
    <cellStyle name="Normal 120" xfId="267" xr:uid="{00000000-0005-0000-0000-000072040000}"/>
    <cellStyle name="Normal 120 2" xfId="1045" xr:uid="{00000000-0005-0000-0000-000073040000}"/>
    <cellStyle name="Normal 120 3" xfId="2250" xr:uid="{00000000-0005-0000-0000-000074040000}"/>
    <cellStyle name="Normal 121" xfId="268" xr:uid="{00000000-0005-0000-0000-000075040000}"/>
    <cellStyle name="Normal 121 2" xfId="1046" xr:uid="{00000000-0005-0000-0000-000076040000}"/>
    <cellStyle name="Normal 121 3" xfId="2251" xr:uid="{00000000-0005-0000-0000-000077040000}"/>
    <cellStyle name="Normal 122" xfId="269" xr:uid="{00000000-0005-0000-0000-000078040000}"/>
    <cellStyle name="Normal 122 2" xfId="270" xr:uid="{00000000-0005-0000-0000-000079040000}"/>
    <cellStyle name="Normal 122 2 2" xfId="271" xr:uid="{00000000-0005-0000-0000-00007A040000}"/>
    <cellStyle name="Normal 122 2 2 2" xfId="1049" xr:uid="{00000000-0005-0000-0000-00007B040000}"/>
    <cellStyle name="Normal 122 2 2 2 2" xfId="2252" xr:uid="{00000000-0005-0000-0000-00007C040000}"/>
    <cellStyle name="Normal 122 2 2 2 3" xfId="3221" xr:uid="{00000000-0005-0000-0000-00007D040000}"/>
    <cellStyle name="Normal 122 2 2 3" xfId="1514" xr:uid="{00000000-0005-0000-0000-00007E040000}"/>
    <cellStyle name="Normal 122 2 2 4" xfId="2891" xr:uid="{00000000-0005-0000-0000-00007F040000}"/>
    <cellStyle name="Normal 122 2 3" xfId="1048" xr:uid="{00000000-0005-0000-0000-000080040000}"/>
    <cellStyle name="Normal 122 2 3 2" xfId="2253" xr:uid="{00000000-0005-0000-0000-000081040000}"/>
    <cellStyle name="Normal 122 2 3 3" xfId="3222" xr:uid="{00000000-0005-0000-0000-000082040000}"/>
    <cellStyle name="Normal 122 2 4" xfId="1513" xr:uid="{00000000-0005-0000-0000-000083040000}"/>
    <cellStyle name="Normal 122 2 5" xfId="2890" xr:uid="{00000000-0005-0000-0000-000084040000}"/>
    <cellStyle name="Normal 122 3" xfId="272" xr:uid="{00000000-0005-0000-0000-000085040000}"/>
    <cellStyle name="Normal 122 3 2" xfId="1050" xr:uid="{00000000-0005-0000-0000-000086040000}"/>
    <cellStyle name="Normal 122 3 2 2" xfId="2254" xr:uid="{00000000-0005-0000-0000-000087040000}"/>
    <cellStyle name="Normal 122 3 2 3" xfId="3223" xr:uid="{00000000-0005-0000-0000-000088040000}"/>
    <cellStyle name="Normal 122 3 3" xfId="1515" xr:uid="{00000000-0005-0000-0000-000089040000}"/>
    <cellStyle name="Normal 122 3 4" xfId="2892" xr:uid="{00000000-0005-0000-0000-00008A040000}"/>
    <cellStyle name="Normal 122 4" xfId="273" xr:uid="{00000000-0005-0000-0000-00008B040000}"/>
    <cellStyle name="Normal 122 4 2" xfId="1051" xr:uid="{00000000-0005-0000-0000-00008C040000}"/>
    <cellStyle name="Normal 122 4 2 2" xfId="2255" xr:uid="{00000000-0005-0000-0000-00008D040000}"/>
    <cellStyle name="Normal 122 4 2 3" xfId="3224" xr:uid="{00000000-0005-0000-0000-00008E040000}"/>
    <cellStyle name="Normal 122 4 3" xfId="1516" xr:uid="{00000000-0005-0000-0000-00008F040000}"/>
    <cellStyle name="Normal 122 4 4" xfId="2893" xr:uid="{00000000-0005-0000-0000-000090040000}"/>
    <cellStyle name="Normal 122 5" xfId="1047" xr:uid="{00000000-0005-0000-0000-000091040000}"/>
    <cellStyle name="Normal 122 5 2" xfId="2256" xr:uid="{00000000-0005-0000-0000-000092040000}"/>
    <cellStyle name="Normal 122 5 3" xfId="3225" xr:uid="{00000000-0005-0000-0000-000093040000}"/>
    <cellStyle name="Normal 122 6" xfId="1512" xr:uid="{00000000-0005-0000-0000-000094040000}"/>
    <cellStyle name="Normal 122 7" xfId="2889" xr:uid="{00000000-0005-0000-0000-000095040000}"/>
    <cellStyle name="Normal 123" xfId="274" xr:uid="{00000000-0005-0000-0000-000096040000}"/>
    <cellStyle name="Normal 123 2" xfId="1052" xr:uid="{00000000-0005-0000-0000-000097040000}"/>
    <cellStyle name="Normal 123 3" xfId="2257" xr:uid="{00000000-0005-0000-0000-000098040000}"/>
    <cellStyle name="Normal 124" xfId="275" xr:uid="{00000000-0005-0000-0000-000099040000}"/>
    <cellStyle name="Normal 124 2" xfId="1053" xr:uid="{00000000-0005-0000-0000-00009A040000}"/>
    <cellStyle name="Normal 124 3" xfId="2258" xr:uid="{00000000-0005-0000-0000-00009B040000}"/>
    <cellStyle name="Normal 125" xfId="276" xr:uid="{00000000-0005-0000-0000-00009C040000}"/>
    <cellStyle name="Normal 125 2" xfId="1054" xr:uid="{00000000-0005-0000-0000-00009D040000}"/>
    <cellStyle name="Normal 125 3" xfId="2259" xr:uid="{00000000-0005-0000-0000-00009E040000}"/>
    <cellStyle name="Normal 126" xfId="277" xr:uid="{00000000-0005-0000-0000-00009F040000}"/>
    <cellStyle name="Normal 126 2" xfId="1055" xr:uid="{00000000-0005-0000-0000-0000A0040000}"/>
    <cellStyle name="Normal 126 3" xfId="2260" xr:uid="{00000000-0005-0000-0000-0000A1040000}"/>
    <cellStyle name="Normal 127" xfId="278" xr:uid="{00000000-0005-0000-0000-0000A2040000}"/>
    <cellStyle name="Normal 127 2" xfId="1056" xr:uid="{00000000-0005-0000-0000-0000A3040000}"/>
    <cellStyle name="Normal 127 3" xfId="2261" xr:uid="{00000000-0005-0000-0000-0000A4040000}"/>
    <cellStyle name="Normal 128" xfId="279" xr:uid="{00000000-0005-0000-0000-0000A5040000}"/>
    <cellStyle name="Normal 128 2" xfId="1057" xr:uid="{00000000-0005-0000-0000-0000A6040000}"/>
    <cellStyle name="Normal 128 3" xfId="2262" xr:uid="{00000000-0005-0000-0000-0000A7040000}"/>
    <cellStyle name="Normal 129" xfId="280" xr:uid="{00000000-0005-0000-0000-0000A8040000}"/>
    <cellStyle name="Normal 129 2" xfId="1058" xr:uid="{00000000-0005-0000-0000-0000A9040000}"/>
    <cellStyle name="Normal 129 3" xfId="2263" xr:uid="{00000000-0005-0000-0000-0000AA040000}"/>
    <cellStyle name="Normal 13" xfId="281" xr:uid="{00000000-0005-0000-0000-0000AB040000}"/>
    <cellStyle name="Normal 13 2" xfId="282" xr:uid="{00000000-0005-0000-0000-0000AC040000}"/>
    <cellStyle name="Normal 13 2 2" xfId="1059" xr:uid="{00000000-0005-0000-0000-0000AD040000}"/>
    <cellStyle name="Normal 13 2 2 2" xfId="2264" xr:uid="{00000000-0005-0000-0000-0000AE040000}"/>
    <cellStyle name="Normal 13 2 2 3" xfId="3226" xr:uid="{00000000-0005-0000-0000-0000AF040000}"/>
    <cellStyle name="Normal 13 2 3" xfId="1517" xr:uid="{00000000-0005-0000-0000-0000B0040000}"/>
    <cellStyle name="Normal 13 2 4" xfId="2894" xr:uid="{00000000-0005-0000-0000-0000B1040000}"/>
    <cellStyle name="Normal 13 2 5" xfId="3536" xr:uid="{00000000-0005-0000-0000-0000B2040000}"/>
    <cellStyle name="Normal 13 3" xfId="283" xr:uid="{00000000-0005-0000-0000-0000B3040000}"/>
    <cellStyle name="Normal 13 4" xfId="2265" xr:uid="{00000000-0005-0000-0000-0000B4040000}"/>
    <cellStyle name="Normal 13 5" xfId="3533" xr:uid="{00000000-0005-0000-0000-0000B5040000}"/>
    <cellStyle name="Normal 130" xfId="284" xr:uid="{00000000-0005-0000-0000-0000B6040000}"/>
    <cellStyle name="Normal 130 2" xfId="1060" xr:uid="{00000000-0005-0000-0000-0000B7040000}"/>
    <cellStyle name="Normal 130 3" xfId="2266" xr:uid="{00000000-0005-0000-0000-0000B8040000}"/>
    <cellStyle name="Normal 131" xfId="285" xr:uid="{00000000-0005-0000-0000-0000B9040000}"/>
    <cellStyle name="Normal 131 2" xfId="1061" xr:uid="{00000000-0005-0000-0000-0000BA040000}"/>
    <cellStyle name="Normal 131 3" xfId="2267" xr:uid="{00000000-0005-0000-0000-0000BB040000}"/>
    <cellStyle name="Normal 132" xfId="286" xr:uid="{00000000-0005-0000-0000-0000BC040000}"/>
    <cellStyle name="Normal 132 2" xfId="1062" xr:uid="{00000000-0005-0000-0000-0000BD040000}"/>
    <cellStyle name="Normal 132 3" xfId="2268" xr:uid="{00000000-0005-0000-0000-0000BE040000}"/>
    <cellStyle name="Normal 133" xfId="287" xr:uid="{00000000-0005-0000-0000-0000BF040000}"/>
    <cellStyle name="Normal 133 2" xfId="1063" xr:uid="{00000000-0005-0000-0000-0000C0040000}"/>
    <cellStyle name="Normal 133 3" xfId="2269" xr:uid="{00000000-0005-0000-0000-0000C1040000}"/>
    <cellStyle name="Normal 134" xfId="288" xr:uid="{00000000-0005-0000-0000-0000C2040000}"/>
    <cellStyle name="Normal 134 2" xfId="1064" xr:uid="{00000000-0005-0000-0000-0000C3040000}"/>
    <cellStyle name="Normal 134 3" xfId="2270" xr:uid="{00000000-0005-0000-0000-0000C4040000}"/>
    <cellStyle name="Normal 135" xfId="289" xr:uid="{00000000-0005-0000-0000-0000C5040000}"/>
    <cellStyle name="Normal 135 2" xfId="1065" xr:uid="{00000000-0005-0000-0000-0000C6040000}"/>
    <cellStyle name="Normal 135 3" xfId="2271" xr:uid="{00000000-0005-0000-0000-0000C7040000}"/>
    <cellStyle name="Normal 136" xfId="290" xr:uid="{00000000-0005-0000-0000-0000C8040000}"/>
    <cellStyle name="Normal 136 2" xfId="1066" xr:uid="{00000000-0005-0000-0000-0000C9040000}"/>
    <cellStyle name="Normal 136 3" xfId="2272" xr:uid="{00000000-0005-0000-0000-0000CA040000}"/>
    <cellStyle name="Normal 137" xfId="291" xr:uid="{00000000-0005-0000-0000-0000CB040000}"/>
    <cellStyle name="Normal 137 2" xfId="292" xr:uid="{00000000-0005-0000-0000-0000CC040000}"/>
    <cellStyle name="Normal 137 2 2" xfId="293" xr:uid="{00000000-0005-0000-0000-0000CD040000}"/>
    <cellStyle name="Normal 137 2 2 2" xfId="294" xr:uid="{00000000-0005-0000-0000-0000CE040000}"/>
    <cellStyle name="Normal 137 2 2 2 2" xfId="1070" xr:uid="{00000000-0005-0000-0000-0000CF040000}"/>
    <cellStyle name="Normal 137 2 2 2 2 2" xfId="2273" xr:uid="{00000000-0005-0000-0000-0000D0040000}"/>
    <cellStyle name="Normal 137 2 2 2 2 3" xfId="3227" xr:uid="{00000000-0005-0000-0000-0000D1040000}"/>
    <cellStyle name="Normal 137 2 2 2 3" xfId="1521" xr:uid="{00000000-0005-0000-0000-0000D2040000}"/>
    <cellStyle name="Normal 137 2 2 2 4" xfId="2898" xr:uid="{00000000-0005-0000-0000-0000D3040000}"/>
    <cellStyle name="Normal 137 2 2 3" xfId="1069" xr:uid="{00000000-0005-0000-0000-0000D4040000}"/>
    <cellStyle name="Normal 137 2 2 3 2" xfId="2274" xr:uid="{00000000-0005-0000-0000-0000D5040000}"/>
    <cellStyle name="Normal 137 2 2 3 3" xfId="3228" xr:uid="{00000000-0005-0000-0000-0000D6040000}"/>
    <cellStyle name="Normal 137 2 2 4" xfId="1520" xr:uid="{00000000-0005-0000-0000-0000D7040000}"/>
    <cellStyle name="Normal 137 2 2 5" xfId="2897" xr:uid="{00000000-0005-0000-0000-0000D8040000}"/>
    <cellStyle name="Normal 137 2 3" xfId="295" xr:uid="{00000000-0005-0000-0000-0000D9040000}"/>
    <cellStyle name="Normal 137 2 3 2" xfId="1071" xr:uid="{00000000-0005-0000-0000-0000DA040000}"/>
    <cellStyle name="Normal 137 2 3 2 2" xfId="2275" xr:uid="{00000000-0005-0000-0000-0000DB040000}"/>
    <cellStyle name="Normal 137 2 3 2 3" xfId="3229" xr:uid="{00000000-0005-0000-0000-0000DC040000}"/>
    <cellStyle name="Normal 137 2 3 3" xfId="1522" xr:uid="{00000000-0005-0000-0000-0000DD040000}"/>
    <cellStyle name="Normal 137 2 3 4" xfId="2899" xr:uid="{00000000-0005-0000-0000-0000DE040000}"/>
    <cellStyle name="Normal 137 2 4" xfId="296" xr:uid="{00000000-0005-0000-0000-0000DF040000}"/>
    <cellStyle name="Normal 137 2 4 2" xfId="1072" xr:uid="{00000000-0005-0000-0000-0000E0040000}"/>
    <cellStyle name="Normal 137 2 4 2 2" xfId="2276" xr:uid="{00000000-0005-0000-0000-0000E1040000}"/>
    <cellStyle name="Normal 137 2 4 2 3" xfId="3230" xr:uid="{00000000-0005-0000-0000-0000E2040000}"/>
    <cellStyle name="Normal 137 2 4 3" xfId="1523" xr:uid="{00000000-0005-0000-0000-0000E3040000}"/>
    <cellStyle name="Normal 137 2 4 4" xfId="2900" xr:uid="{00000000-0005-0000-0000-0000E4040000}"/>
    <cellStyle name="Normal 137 2 5" xfId="1068" xr:uid="{00000000-0005-0000-0000-0000E5040000}"/>
    <cellStyle name="Normal 137 2 5 2" xfId="2277" xr:uid="{00000000-0005-0000-0000-0000E6040000}"/>
    <cellStyle name="Normal 137 2 5 3" xfId="3231" xr:uid="{00000000-0005-0000-0000-0000E7040000}"/>
    <cellStyle name="Normal 137 2 6" xfId="1519" xr:uid="{00000000-0005-0000-0000-0000E8040000}"/>
    <cellStyle name="Normal 137 2 7" xfId="2896" xr:uid="{00000000-0005-0000-0000-0000E9040000}"/>
    <cellStyle name="Normal 137 3" xfId="297" xr:uid="{00000000-0005-0000-0000-0000EA040000}"/>
    <cellStyle name="Normal 137 3 2" xfId="298" xr:uid="{00000000-0005-0000-0000-0000EB040000}"/>
    <cellStyle name="Normal 137 3 2 2" xfId="1074" xr:uid="{00000000-0005-0000-0000-0000EC040000}"/>
    <cellStyle name="Normal 137 3 2 2 2" xfId="2278" xr:uid="{00000000-0005-0000-0000-0000ED040000}"/>
    <cellStyle name="Normal 137 3 2 2 3" xfId="3232" xr:uid="{00000000-0005-0000-0000-0000EE040000}"/>
    <cellStyle name="Normal 137 3 2 3" xfId="1525" xr:uid="{00000000-0005-0000-0000-0000EF040000}"/>
    <cellStyle name="Normal 137 3 2 4" xfId="2902" xr:uid="{00000000-0005-0000-0000-0000F0040000}"/>
    <cellStyle name="Normal 137 3 3" xfId="1073" xr:uid="{00000000-0005-0000-0000-0000F1040000}"/>
    <cellStyle name="Normal 137 3 3 2" xfId="2279" xr:uid="{00000000-0005-0000-0000-0000F2040000}"/>
    <cellStyle name="Normal 137 3 3 3" xfId="3233" xr:uid="{00000000-0005-0000-0000-0000F3040000}"/>
    <cellStyle name="Normal 137 3 4" xfId="1524" xr:uid="{00000000-0005-0000-0000-0000F4040000}"/>
    <cellStyle name="Normal 137 3 5" xfId="2901" xr:uid="{00000000-0005-0000-0000-0000F5040000}"/>
    <cellStyle name="Normal 137 4" xfId="299" xr:uid="{00000000-0005-0000-0000-0000F6040000}"/>
    <cellStyle name="Normal 137 4 2" xfId="1075" xr:uid="{00000000-0005-0000-0000-0000F7040000}"/>
    <cellStyle name="Normal 137 4 2 2" xfId="2280" xr:uid="{00000000-0005-0000-0000-0000F8040000}"/>
    <cellStyle name="Normal 137 4 2 3" xfId="3234" xr:uid="{00000000-0005-0000-0000-0000F9040000}"/>
    <cellStyle name="Normal 137 4 3" xfId="1526" xr:uid="{00000000-0005-0000-0000-0000FA040000}"/>
    <cellStyle name="Normal 137 4 4" xfId="2903" xr:uid="{00000000-0005-0000-0000-0000FB040000}"/>
    <cellStyle name="Normal 137 5" xfId="300" xr:uid="{00000000-0005-0000-0000-0000FC040000}"/>
    <cellStyle name="Normal 137 5 2" xfId="1076" xr:uid="{00000000-0005-0000-0000-0000FD040000}"/>
    <cellStyle name="Normal 137 5 2 2" xfId="2281" xr:uid="{00000000-0005-0000-0000-0000FE040000}"/>
    <cellStyle name="Normal 137 5 2 3" xfId="3235" xr:uid="{00000000-0005-0000-0000-0000FF040000}"/>
    <cellStyle name="Normal 137 5 3" xfId="1527" xr:uid="{00000000-0005-0000-0000-000000050000}"/>
    <cellStyle name="Normal 137 5 4" xfId="2904" xr:uid="{00000000-0005-0000-0000-000001050000}"/>
    <cellStyle name="Normal 137 6" xfId="1067" xr:uid="{00000000-0005-0000-0000-000002050000}"/>
    <cellStyle name="Normal 137 6 2" xfId="2282" xr:uid="{00000000-0005-0000-0000-000003050000}"/>
    <cellStyle name="Normal 137 6 3" xfId="3236" xr:uid="{00000000-0005-0000-0000-000004050000}"/>
    <cellStyle name="Normal 137 7" xfId="1518" xr:uid="{00000000-0005-0000-0000-000005050000}"/>
    <cellStyle name="Normal 137 8" xfId="2895" xr:uid="{00000000-0005-0000-0000-000006050000}"/>
    <cellStyle name="Normal 138" xfId="301" xr:uid="{00000000-0005-0000-0000-000007050000}"/>
    <cellStyle name="Normal 138 2" xfId="1077" xr:uid="{00000000-0005-0000-0000-000008050000}"/>
    <cellStyle name="Normal 138 3" xfId="2283" xr:uid="{00000000-0005-0000-0000-000009050000}"/>
    <cellStyle name="Normal 139" xfId="302" xr:uid="{00000000-0005-0000-0000-00000A050000}"/>
    <cellStyle name="Normal 139 2" xfId="1078" xr:uid="{00000000-0005-0000-0000-00000B050000}"/>
    <cellStyle name="Normal 139 3" xfId="2284" xr:uid="{00000000-0005-0000-0000-00000C050000}"/>
    <cellStyle name="Normal 14" xfId="303" xr:uid="{00000000-0005-0000-0000-00000D050000}"/>
    <cellStyle name="Normal 14 2" xfId="304" xr:uid="{00000000-0005-0000-0000-00000E050000}"/>
    <cellStyle name="Normal 14 2 2" xfId="1079" xr:uid="{00000000-0005-0000-0000-00000F050000}"/>
    <cellStyle name="Normal 14 2 2 2" xfId="2285" xr:uid="{00000000-0005-0000-0000-000010050000}"/>
    <cellStyle name="Normal 14 2 2 3" xfId="3237" xr:uid="{00000000-0005-0000-0000-000011050000}"/>
    <cellStyle name="Normal 14 2 3" xfId="1528" xr:uid="{00000000-0005-0000-0000-000012050000}"/>
    <cellStyle name="Normal 14 2 4" xfId="2905" xr:uid="{00000000-0005-0000-0000-000013050000}"/>
    <cellStyle name="Normal 14 3" xfId="2286" xr:uid="{00000000-0005-0000-0000-000014050000}"/>
    <cellStyle name="Normal 140" xfId="305" xr:uid="{00000000-0005-0000-0000-000015050000}"/>
    <cellStyle name="Normal 140 2" xfId="1080" xr:uid="{00000000-0005-0000-0000-000016050000}"/>
    <cellStyle name="Normal 140 3" xfId="2287" xr:uid="{00000000-0005-0000-0000-000017050000}"/>
    <cellStyle name="Normal 141" xfId="306" xr:uid="{00000000-0005-0000-0000-000018050000}"/>
    <cellStyle name="Normal 141 2" xfId="1081" xr:uid="{00000000-0005-0000-0000-000019050000}"/>
    <cellStyle name="Normal 141 3" xfId="2288" xr:uid="{00000000-0005-0000-0000-00001A050000}"/>
    <cellStyle name="Normal 142" xfId="307" xr:uid="{00000000-0005-0000-0000-00001B050000}"/>
    <cellStyle name="Normal 142 2" xfId="1082" xr:uid="{00000000-0005-0000-0000-00001C050000}"/>
    <cellStyle name="Normal 142 3" xfId="2289" xr:uid="{00000000-0005-0000-0000-00001D050000}"/>
    <cellStyle name="Normal 143" xfId="308" xr:uid="{00000000-0005-0000-0000-00001E050000}"/>
    <cellStyle name="Normal 143 2" xfId="309" xr:uid="{00000000-0005-0000-0000-00001F050000}"/>
    <cellStyle name="Normal 143 2 2" xfId="1083" xr:uid="{00000000-0005-0000-0000-000020050000}"/>
    <cellStyle name="Normal 143 2 2 2" xfId="2290" xr:uid="{00000000-0005-0000-0000-000021050000}"/>
    <cellStyle name="Normal 143 2 2 3" xfId="3238" xr:uid="{00000000-0005-0000-0000-000022050000}"/>
    <cellStyle name="Normal 143 2 3" xfId="1529" xr:uid="{00000000-0005-0000-0000-000023050000}"/>
    <cellStyle name="Normal 143 2 4" xfId="2906" xr:uid="{00000000-0005-0000-0000-000024050000}"/>
    <cellStyle name="Normal 143 3" xfId="1084" xr:uid="{00000000-0005-0000-0000-000025050000}"/>
    <cellStyle name="Normal 143 4" xfId="2291" xr:uid="{00000000-0005-0000-0000-000026050000}"/>
    <cellStyle name="Normal 144" xfId="310" xr:uid="{00000000-0005-0000-0000-000027050000}"/>
    <cellStyle name="Normal 144 2" xfId="1085" xr:uid="{00000000-0005-0000-0000-000028050000}"/>
    <cellStyle name="Normal 144 3" xfId="2292" xr:uid="{00000000-0005-0000-0000-000029050000}"/>
    <cellStyle name="Normal 145" xfId="311" xr:uid="{00000000-0005-0000-0000-00002A050000}"/>
    <cellStyle name="Normal 145 2" xfId="1086" xr:uid="{00000000-0005-0000-0000-00002B050000}"/>
    <cellStyle name="Normal 145 3" xfId="2293" xr:uid="{00000000-0005-0000-0000-00002C050000}"/>
    <cellStyle name="Normal 146" xfId="312" xr:uid="{00000000-0005-0000-0000-00002D050000}"/>
    <cellStyle name="Normal 146 2" xfId="1087" xr:uid="{00000000-0005-0000-0000-00002E050000}"/>
    <cellStyle name="Normal 146 3" xfId="2294" xr:uid="{00000000-0005-0000-0000-00002F050000}"/>
    <cellStyle name="Normal 147" xfId="313" xr:uid="{00000000-0005-0000-0000-000030050000}"/>
    <cellStyle name="Normal 147 2" xfId="1088" xr:uid="{00000000-0005-0000-0000-000031050000}"/>
    <cellStyle name="Normal 147 3" xfId="2295" xr:uid="{00000000-0005-0000-0000-000032050000}"/>
    <cellStyle name="Normal 148" xfId="314" xr:uid="{00000000-0005-0000-0000-000033050000}"/>
    <cellStyle name="Normal 148 2" xfId="315" xr:uid="{00000000-0005-0000-0000-000034050000}"/>
    <cellStyle name="Normal 148 2 2" xfId="316" xr:uid="{00000000-0005-0000-0000-000035050000}"/>
    <cellStyle name="Normal 148 2 2 2" xfId="317" xr:uid="{00000000-0005-0000-0000-000036050000}"/>
    <cellStyle name="Normal 148 2 2 2 2" xfId="1092" xr:uid="{00000000-0005-0000-0000-000037050000}"/>
    <cellStyle name="Normal 148 2 2 2 2 2" xfId="2296" xr:uid="{00000000-0005-0000-0000-000038050000}"/>
    <cellStyle name="Normal 148 2 2 2 2 3" xfId="3239" xr:uid="{00000000-0005-0000-0000-000039050000}"/>
    <cellStyle name="Normal 148 2 2 2 3" xfId="1533" xr:uid="{00000000-0005-0000-0000-00003A050000}"/>
    <cellStyle name="Normal 148 2 2 2 4" xfId="2910" xr:uid="{00000000-0005-0000-0000-00003B050000}"/>
    <cellStyle name="Normal 148 2 2 3" xfId="1091" xr:uid="{00000000-0005-0000-0000-00003C050000}"/>
    <cellStyle name="Normal 148 2 2 3 2" xfId="2297" xr:uid="{00000000-0005-0000-0000-00003D050000}"/>
    <cellStyle name="Normal 148 2 2 3 3" xfId="3240" xr:uid="{00000000-0005-0000-0000-00003E050000}"/>
    <cellStyle name="Normal 148 2 2 4" xfId="1532" xr:uid="{00000000-0005-0000-0000-00003F050000}"/>
    <cellStyle name="Normal 148 2 2 5" xfId="2909" xr:uid="{00000000-0005-0000-0000-000040050000}"/>
    <cellStyle name="Normal 148 2 3" xfId="318" xr:uid="{00000000-0005-0000-0000-000041050000}"/>
    <cellStyle name="Normal 148 2 3 2" xfId="1093" xr:uid="{00000000-0005-0000-0000-000042050000}"/>
    <cellStyle name="Normal 148 2 3 2 2" xfId="2298" xr:uid="{00000000-0005-0000-0000-000043050000}"/>
    <cellStyle name="Normal 148 2 3 2 3" xfId="3241" xr:uid="{00000000-0005-0000-0000-000044050000}"/>
    <cellStyle name="Normal 148 2 3 3" xfId="1534" xr:uid="{00000000-0005-0000-0000-000045050000}"/>
    <cellStyle name="Normal 148 2 3 4" xfId="2911" xr:uid="{00000000-0005-0000-0000-000046050000}"/>
    <cellStyle name="Normal 148 2 4" xfId="319" xr:uid="{00000000-0005-0000-0000-000047050000}"/>
    <cellStyle name="Normal 148 2 4 2" xfId="1094" xr:uid="{00000000-0005-0000-0000-000048050000}"/>
    <cellStyle name="Normal 148 2 4 2 2" xfId="2299" xr:uid="{00000000-0005-0000-0000-000049050000}"/>
    <cellStyle name="Normal 148 2 4 2 3" xfId="3242" xr:uid="{00000000-0005-0000-0000-00004A050000}"/>
    <cellStyle name="Normal 148 2 4 3" xfId="1535" xr:uid="{00000000-0005-0000-0000-00004B050000}"/>
    <cellStyle name="Normal 148 2 4 4" xfId="2912" xr:uid="{00000000-0005-0000-0000-00004C050000}"/>
    <cellStyle name="Normal 148 2 5" xfId="1090" xr:uid="{00000000-0005-0000-0000-00004D050000}"/>
    <cellStyle name="Normal 148 2 5 2" xfId="2300" xr:uid="{00000000-0005-0000-0000-00004E050000}"/>
    <cellStyle name="Normal 148 2 5 3" xfId="3243" xr:uid="{00000000-0005-0000-0000-00004F050000}"/>
    <cellStyle name="Normal 148 2 6" xfId="1531" xr:uid="{00000000-0005-0000-0000-000050050000}"/>
    <cellStyle name="Normal 148 2 7" xfId="2908" xr:uid="{00000000-0005-0000-0000-000051050000}"/>
    <cellStyle name="Normal 148 3" xfId="320" xr:uid="{00000000-0005-0000-0000-000052050000}"/>
    <cellStyle name="Normal 148 3 2" xfId="321" xr:uid="{00000000-0005-0000-0000-000053050000}"/>
    <cellStyle name="Normal 148 3 2 2" xfId="1096" xr:uid="{00000000-0005-0000-0000-000054050000}"/>
    <cellStyle name="Normal 148 3 2 2 2" xfId="2301" xr:uid="{00000000-0005-0000-0000-000055050000}"/>
    <cellStyle name="Normal 148 3 2 2 3" xfId="3244" xr:uid="{00000000-0005-0000-0000-000056050000}"/>
    <cellStyle name="Normal 148 3 2 3" xfId="1537" xr:uid="{00000000-0005-0000-0000-000057050000}"/>
    <cellStyle name="Normal 148 3 2 4" xfId="2914" xr:uid="{00000000-0005-0000-0000-000058050000}"/>
    <cellStyle name="Normal 148 3 3" xfId="1095" xr:uid="{00000000-0005-0000-0000-000059050000}"/>
    <cellStyle name="Normal 148 3 3 2" xfId="2302" xr:uid="{00000000-0005-0000-0000-00005A050000}"/>
    <cellStyle name="Normal 148 3 3 3" xfId="3245" xr:uid="{00000000-0005-0000-0000-00005B050000}"/>
    <cellStyle name="Normal 148 3 4" xfId="1536" xr:uid="{00000000-0005-0000-0000-00005C050000}"/>
    <cellStyle name="Normal 148 3 5" xfId="2913" xr:uid="{00000000-0005-0000-0000-00005D050000}"/>
    <cellStyle name="Normal 148 4" xfId="322" xr:uid="{00000000-0005-0000-0000-00005E050000}"/>
    <cellStyle name="Normal 148 4 2" xfId="1097" xr:uid="{00000000-0005-0000-0000-00005F050000}"/>
    <cellStyle name="Normal 148 4 2 2" xfId="2303" xr:uid="{00000000-0005-0000-0000-000060050000}"/>
    <cellStyle name="Normal 148 4 2 3" xfId="3246" xr:uid="{00000000-0005-0000-0000-000061050000}"/>
    <cellStyle name="Normal 148 4 3" xfId="1538" xr:uid="{00000000-0005-0000-0000-000062050000}"/>
    <cellStyle name="Normal 148 4 4" xfId="2915" xr:uid="{00000000-0005-0000-0000-000063050000}"/>
    <cellStyle name="Normal 148 5" xfId="323" xr:uid="{00000000-0005-0000-0000-000064050000}"/>
    <cellStyle name="Normal 148 5 2" xfId="1098" xr:uid="{00000000-0005-0000-0000-000065050000}"/>
    <cellStyle name="Normal 148 5 2 2" xfId="2304" xr:uid="{00000000-0005-0000-0000-000066050000}"/>
    <cellStyle name="Normal 148 5 2 3" xfId="3247" xr:uid="{00000000-0005-0000-0000-000067050000}"/>
    <cellStyle name="Normal 148 5 3" xfId="1539" xr:uid="{00000000-0005-0000-0000-000068050000}"/>
    <cellStyle name="Normal 148 5 4" xfId="2916" xr:uid="{00000000-0005-0000-0000-000069050000}"/>
    <cellStyle name="Normal 148 6" xfId="1089" xr:uid="{00000000-0005-0000-0000-00006A050000}"/>
    <cellStyle name="Normal 148 6 2" xfId="2305" xr:uid="{00000000-0005-0000-0000-00006B050000}"/>
    <cellStyle name="Normal 148 6 3" xfId="3248" xr:uid="{00000000-0005-0000-0000-00006C050000}"/>
    <cellStyle name="Normal 148 7" xfId="1530" xr:uid="{00000000-0005-0000-0000-00006D050000}"/>
    <cellStyle name="Normal 148 8" xfId="2907" xr:uid="{00000000-0005-0000-0000-00006E050000}"/>
    <cellStyle name="Normal 149" xfId="324" xr:uid="{00000000-0005-0000-0000-00006F050000}"/>
    <cellStyle name="Normal 149 2" xfId="325" xr:uid="{00000000-0005-0000-0000-000070050000}"/>
    <cellStyle name="Normal 149 2 2" xfId="326" xr:uid="{00000000-0005-0000-0000-000071050000}"/>
    <cellStyle name="Normal 149 2 2 2" xfId="327" xr:uid="{00000000-0005-0000-0000-000072050000}"/>
    <cellStyle name="Normal 149 2 2 2 2" xfId="1102" xr:uid="{00000000-0005-0000-0000-000073050000}"/>
    <cellStyle name="Normal 149 2 2 2 2 2" xfId="2306" xr:uid="{00000000-0005-0000-0000-000074050000}"/>
    <cellStyle name="Normal 149 2 2 2 2 3" xfId="3249" xr:uid="{00000000-0005-0000-0000-000075050000}"/>
    <cellStyle name="Normal 149 2 2 2 3" xfId="1543" xr:uid="{00000000-0005-0000-0000-000076050000}"/>
    <cellStyle name="Normal 149 2 2 2 4" xfId="2920" xr:uid="{00000000-0005-0000-0000-000077050000}"/>
    <cellStyle name="Normal 149 2 2 3" xfId="1101" xr:uid="{00000000-0005-0000-0000-000078050000}"/>
    <cellStyle name="Normal 149 2 2 3 2" xfId="2307" xr:uid="{00000000-0005-0000-0000-000079050000}"/>
    <cellStyle name="Normal 149 2 2 3 3" xfId="3250" xr:uid="{00000000-0005-0000-0000-00007A050000}"/>
    <cellStyle name="Normal 149 2 2 4" xfId="1542" xr:uid="{00000000-0005-0000-0000-00007B050000}"/>
    <cellStyle name="Normal 149 2 2 5" xfId="2919" xr:uid="{00000000-0005-0000-0000-00007C050000}"/>
    <cellStyle name="Normal 149 2 3" xfId="328" xr:uid="{00000000-0005-0000-0000-00007D050000}"/>
    <cellStyle name="Normal 149 2 3 2" xfId="1103" xr:uid="{00000000-0005-0000-0000-00007E050000}"/>
    <cellStyle name="Normal 149 2 3 2 2" xfId="2308" xr:uid="{00000000-0005-0000-0000-00007F050000}"/>
    <cellStyle name="Normal 149 2 3 2 3" xfId="3251" xr:uid="{00000000-0005-0000-0000-000080050000}"/>
    <cellStyle name="Normal 149 2 3 3" xfId="1544" xr:uid="{00000000-0005-0000-0000-000081050000}"/>
    <cellStyle name="Normal 149 2 3 4" xfId="2921" xr:uid="{00000000-0005-0000-0000-000082050000}"/>
    <cellStyle name="Normal 149 2 4" xfId="329" xr:uid="{00000000-0005-0000-0000-000083050000}"/>
    <cellStyle name="Normal 149 2 4 2" xfId="1104" xr:uid="{00000000-0005-0000-0000-000084050000}"/>
    <cellStyle name="Normal 149 2 4 2 2" xfId="2309" xr:uid="{00000000-0005-0000-0000-000085050000}"/>
    <cellStyle name="Normal 149 2 4 2 3" xfId="3252" xr:uid="{00000000-0005-0000-0000-000086050000}"/>
    <cellStyle name="Normal 149 2 4 3" xfId="1545" xr:uid="{00000000-0005-0000-0000-000087050000}"/>
    <cellStyle name="Normal 149 2 4 4" xfId="2922" xr:uid="{00000000-0005-0000-0000-000088050000}"/>
    <cellStyle name="Normal 149 2 5" xfId="1100" xr:uid="{00000000-0005-0000-0000-000089050000}"/>
    <cellStyle name="Normal 149 2 5 2" xfId="2310" xr:uid="{00000000-0005-0000-0000-00008A050000}"/>
    <cellStyle name="Normal 149 2 5 3" xfId="3253" xr:uid="{00000000-0005-0000-0000-00008B050000}"/>
    <cellStyle name="Normal 149 2 6" xfId="1541" xr:uid="{00000000-0005-0000-0000-00008C050000}"/>
    <cellStyle name="Normal 149 2 7" xfId="2918" xr:uid="{00000000-0005-0000-0000-00008D050000}"/>
    <cellStyle name="Normal 149 3" xfId="330" xr:uid="{00000000-0005-0000-0000-00008E050000}"/>
    <cellStyle name="Normal 149 3 2" xfId="331" xr:uid="{00000000-0005-0000-0000-00008F050000}"/>
    <cellStyle name="Normal 149 3 2 2" xfId="1106" xr:uid="{00000000-0005-0000-0000-000090050000}"/>
    <cellStyle name="Normal 149 3 2 2 2" xfId="2311" xr:uid="{00000000-0005-0000-0000-000091050000}"/>
    <cellStyle name="Normal 149 3 2 2 3" xfId="3254" xr:uid="{00000000-0005-0000-0000-000092050000}"/>
    <cellStyle name="Normal 149 3 2 3" xfId="1547" xr:uid="{00000000-0005-0000-0000-000093050000}"/>
    <cellStyle name="Normal 149 3 2 4" xfId="2924" xr:uid="{00000000-0005-0000-0000-000094050000}"/>
    <cellStyle name="Normal 149 3 3" xfId="1105" xr:uid="{00000000-0005-0000-0000-000095050000}"/>
    <cellStyle name="Normal 149 3 3 2" xfId="2312" xr:uid="{00000000-0005-0000-0000-000096050000}"/>
    <cellStyle name="Normal 149 3 3 3" xfId="3255" xr:uid="{00000000-0005-0000-0000-000097050000}"/>
    <cellStyle name="Normal 149 3 4" xfId="1546" xr:uid="{00000000-0005-0000-0000-000098050000}"/>
    <cellStyle name="Normal 149 3 5" xfId="2923" xr:uid="{00000000-0005-0000-0000-000099050000}"/>
    <cellStyle name="Normal 149 4" xfId="332" xr:uid="{00000000-0005-0000-0000-00009A050000}"/>
    <cellStyle name="Normal 149 4 2" xfId="1107" xr:uid="{00000000-0005-0000-0000-00009B050000}"/>
    <cellStyle name="Normal 149 4 2 2" xfId="2313" xr:uid="{00000000-0005-0000-0000-00009C050000}"/>
    <cellStyle name="Normal 149 4 2 3" xfId="3256" xr:uid="{00000000-0005-0000-0000-00009D050000}"/>
    <cellStyle name="Normal 149 4 3" xfId="1548" xr:uid="{00000000-0005-0000-0000-00009E050000}"/>
    <cellStyle name="Normal 149 4 4" xfId="2925" xr:uid="{00000000-0005-0000-0000-00009F050000}"/>
    <cellStyle name="Normal 149 5" xfId="333" xr:uid="{00000000-0005-0000-0000-0000A0050000}"/>
    <cellStyle name="Normal 149 5 2" xfId="1108" xr:uid="{00000000-0005-0000-0000-0000A1050000}"/>
    <cellStyle name="Normal 149 5 2 2" xfId="2314" xr:uid="{00000000-0005-0000-0000-0000A2050000}"/>
    <cellStyle name="Normal 149 5 2 3" xfId="3257" xr:uid="{00000000-0005-0000-0000-0000A3050000}"/>
    <cellStyle name="Normal 149 5 3" xfId="1549" xr:uid="{00000000-0005-0000-0000-0000A4050000}"/>
    <cellStyle name="Normal 149 5 4" xfId="2926" xr:uid="{00000000-0005-0000-0000-0000A5050000}"/>
    <cellStyle name="Normal 149 6" xfId="1099" xr:uid="{00000000-0005-0000-0000-0000A6050000}"/>
    <cellStyle name="Normal 149 6 2" xfId="2315" xr:uid="{00000000-0005-0000-0000-0000A7050000}"/>
    <cellStyle name="Normal 149 6 3" xfId="3258" xr:uid="{00000000-0005-0000-0000-0000A8050000}"/>
    <cellStyle name="Normal 149 7" xfId="1540" xr:uid="{00000000-0005-0000-0000-0000A9050000}"/>
    <cellStyle name="Normal 149 8" xfId="2917" xr:uid="{00000000-0005-0000-0000-0000AA050000}"/>
    <cellStyle name="Normal 15" xfId="334" xr:uid="{00000000-0005-0000-0000-0000AB050000}"/>
    <cellStyle name="Normal 15 2" xfId="335" xr:uid="{00000000-0005-0000-0000-0000AC050000}"/>
    <cellStyle name="Normal 15 2 2" xfId="1109" xr:uid="{00000000-0005-0000-0000-0000AD050000}"/>
    <cellStyle name="Normal 15 2 2 2" xfId="2316" xr:uid="{00000000-0005-0000-0000-0000AE050000}"/>
    <cellStyle name="Normal 15 2 2 3" xfId="3259" xr:uid="{00000000-0005-0000-0000-0000AF050000}"/>
    <cellStyle name="Normal 15 2 3" xfId="1550" xr:uid="{00000000-0005-0000-0000-0000B0050000}"/>
    <cellStyle name="Normal 15 2 4" xfId="2927" xr:uid="{00000000-0005-0000-0000-0000B1050000}"/>
    <cellStyle name="Normal 15 3" xfId="2317" xr:uid="{00000000-0005-0000-0000-0000B2050000}"/>
    <cellStyle name="Normal 150" xfId="336" xr:uid="{00000000-0005-0000-0000-0000B3050000}"/>
    <cellStyle name="Normal 150 2" xfId="1110" xr:uid="{00000000-0005-0000-0000-0000B4050000}"/>
    <cellStyle name="Normal 150 3" xfId="2318" xr:uid="{00000000-0005-0000-0000-0000B5050000}"/>
    <cellStyle name="Normal 151" xfId="337" xr:uid="{00000000-0005-0000-0000-0000B6050000}"/>
    <cellStyle name="Normal 151 2" xfId="1111" xr:uid="{00000000-0005-0000-0000-0000B7050000}"/>
    <cellStyle name="Normal 151 3" xfId="2319" xr:uid="{00000000-0005-0000-0000-0000B8050000}"/>
    <cellStyle name="Normal 152" xfId="338" xr:uid="{00000000-0005-0000-0000-0000B9050000}"/>
    <cellStyle name="Normal 152 2" xfId="1112" xr:uid="{00000000-0005-0000-0000-0000BA050000}"/>
    <cellStyle name="Normal 152 3" xfId="2320" xr:uid="{00000000-0005-0000-0000-0000BB050000}"/>
    <cellStyle name="Normal 153" xfId="339" xr:uid="{00000000-0005-0000-0000-0000BC050000}"/>
    <cellStyle name="Normal 153 2" xfId="1113" xr:uid="{00000000-0005-0000-0000-0000BD050000}"/>
    <cellStyle name="Normal 153 3" xfId="2321" xr:uid="{00000000-0005-0000-0000-0000BE050000}"/>
    <cellStyle name="Normal 154" xfId="340" xr:uid="{00000000-0005-0000-0000-0000BF050000}"/>
    <cellStyle name="Normal 154 2" xfId="1114" xr:uid="{00000000-0005-0000-0000-0000C0050000}"/>
    <cellStyle name="Normal 154 3" xfId="2322" xr:uid="{00000000-0005-0000-0000-0000C1050000}"/>
    <cellStyle name="Normal 155" xfId="341" xr:uid="{00000000-0005-0000-0000-0000C2050000}"/>
    <cellStyle name="Normal 155 2" xfId="1115" xr:uid="{00000000-0005-0000-0000-0000C3050000}"/>
    <cellStyle name="Normal 155 3" xfId="2323" xr:uid="{00000000-0005-0000-0000-0000C4050000}"/>
    <cellStyle name="Normal 156" xfId="342" xr:uid="{00000000-0005-0000-0000-0000C5050000}"/>
    <cellStyle name="Normal 156 2" xfId="1116" xr:uid="{00000000-0005-0000-0000-0000C6050000}"/>
    <cellStyle name="Normal 156 3" xfId="2324" xr:uid="{00000000-0005-0000-0000-0000C7050000}"/>
    <cellStyle name="Normal 157" xfId="343" xr:uid="{00000000-0005-0000-0000-0000C8050000}"/>
    <cellStyle name="Normal 157 2" xfId="1117" xr:uid="{00000000-0005-0000-0000-0000C9050000}"/>
    <cellStyle name="Normal 157 3" xfId="2325" xr:uid="{00000000-0005-0000-0000-0000CA050000}"/>
    <cellStyle name="Normal 158" xfId="344" xr:uid="{00000000-0005-0000-0000-0000CB050000}"/>
    <cellStyle name="Normal 158 2" xfId="1118" xr:uid="{00000000-0005-0000-0000-0000CC050000}"/>
    <cellStyle name="Normal 158 3" xfId="2326" xr:uid="{00000000-0005-0000-0000-0000CD050000}"/>
    <cellStyle name="Normal 159" xfId="345" xr:uid="{00000000-0005-0000-0000-0000CE050000}"/>
    <cellStyle name="Normal 159 2" xfId="1119" xr:uid="{00000000-0005-0000-0000-0000CF050000}"/>
    <cellStyle name="Normal 159 3" xfId="2327" xr:uid="{00000000-0005-0000-0000-0000D0050000}"/>
    <cellStyle name="Normal 16" xfId="346" xr:uid="{00000000-0005-0000-0000-0000D1050000}"/>
    <cellStyle name="Normal 16 2" xfId="347" xr:uid="{00000000-0005-0000-0000-0000D2050000}"/>
    <cellStyle name="Normal 16 2 2" xfId="1120" xr:uid="{00000000-0005-0000-0000-0000D3050000}"/>
    <cellStyle name="Normal 16 2 2 2" xfId="2328" xr:uid="{00000000-0005-0000-0000-0000D4050000}"/>
    <cellStyle name="Normal 16 2 2 3" xfId="3260" xr:uid="{00000000-0005-0000-0000-0000D5050000}"/>
    <cellStyle name="Normal 16 2 3" xfId="1551" xr:uid="{00000000-0005-0000-0000-0000D6050000}"/>
    <cellStyle name="Normal 16 2 4" xfId="2928" xr:uid="{00000000-0005-0000-0000-0000D7050000}"/>
    <cellStyle name="Normal 16 3" xfId="2329" xr:uid="{00000000-0005-0000-0000-0000D8050000}"/>
    <cellStyle name="Normal 160" xfId="348" xr:uid="{00000000-0005-0000-0000-0000D9050000}"/>
    <cellStyle name="Normal 160 2" xfId="1121" xr:uid="{00000000-0005-0000-0000-0000DA050000}"/>
    <cellStyle name="Normal 160 3" xfId="2330" xr:uid="{00000000-0005-0000-0000-0000DB050000}"/>
    <cellStyle name="Normal 161" xfId="349" xr:uid="{00000000-0005-0000-0000-0000DC050000}"/>
    <cellStyle name="Normal 161 2" xfId="1122" xr:uid="{00000000-0005-0000-0000-0000DD050000}"/>
    <cellStyle name="Normal 161 3" xfId="2331" xr:uid="{00000000-0005-0000-0000-0000DE050000}"/>
    <cellStyle name="Normal 162" xfId="350" xr:uid="{00000000-0005-0000-0000-0000DF050000}"/>
    <cellStyle name="Normal 162 2" xfId="1123" xr:uid="{00000000-0005-0000-0000-0000E0050000}"/>
    <cellStyle name="Normal 162 3" xfId="2332" xr:uid="{00000000-0005-0000-0000-0000E1050000}"/>
    <cellStyle name="Normal 163" xfId="351" xr:uid="{00000000-0005-0000-0000-0000E2050000}"/>
    <cellStyle name="Normal 163 2" xfId="1124" xr:uid="{00000000-0005-0000-0000-0000E3050000}"/>
    <cellStyle name="Normal 163 3" xfId="2333" xr:uid="{00000000-0005-0000-0000-0000E4050000}"/>
    <cellStyle name="Normal 164" xfId="352" xr:uid="{00000000-0005-0000-0000-0000E5050000}"/>
    <cellStyle name="Normal 164 2" xfId="1125" xr:uid="{00000000-0005-0000-0000-0000E6050000}"/>
    <cellStyle name="Normal 164 3" xfId="2334" xr:uid="{00000000-0005-0000-0000-0000E7050000}"/>
    <cellStyle name="Normal 165" xfId="353" xr:uid="{00000000-0005-0000-0000-0000E8050000}"/>
    <cellStyle name="Normal 165 2" xfId="1126" xr:uid="{00000000-0005-0000-0000-0000E9050000}"/>
    <cellStyle name="Normal 165 3" xfId="2335" xr:uid="{00000000-0005-0000-0000-0000EA050000}"/>
    <cellStyle name="Normal 166" xfId="354" xr:uid="{00000000-0005-0000-0000-0000EB050000}"/>
    <cellStyle name="Normal 166 2" xfId="1127" xr:uid="{00000000-0005-0000-0000-0000EC050000}"/>
    <cellStyle name="Normal 166 2 2" xfId="2336" xr:uid="{00000000-0005-0000-0000-0000ED050000}"/>
    <cellStyle name="Normal 166 2 3" xfId="3261" xr:uid="{00000000-0005-0000-0000-0000EE050000}"/>
    <cellStyle name="Normal 166 3" xfId="1552" xr:uid="{00000000-0005-0000-0000-0000EF050000}"/>
    <cellStyle name="Normal 166 4" xfId="2929" xr:uid="{00000000-0005-0000-0000-0000F0050000}"/>
    <cellStyle name="Normal 167" xfId="355" xr:uid="{00000000-0005-0000-0000-0000F1050000}"/>
    <cellStyle name="Normal 167 2" xfId="1128" xr:uid="{00000000-0005-0000-0000-0000F2050000}"/>
    <cellStyle name="Normal 167 3" xfId="2337" xr:uid="{00000000-0005-0000-0000-0000F3050000}"/>
    <cellStyle name="Normal 168" xfId="356" xr:uid="{00000000-0005-0000-0000-0000F4050000}"/>
    <cellStyle name="Normal 168 2" xfId="1129" xr:uid="{00000000-0005-0000-0000-0000F5050000}"/>
    <cellStyle name="Normal 168 3" xfId="2338" xr:uid="{00000000-0005-0000-0000-0000F6050000}"/>
    <cellStyle name="Normal 169" xfId="357" xr:uid="{00000000-0005-0000-0000-0000F7050000}"/>
    <cellStyle name="Normal 169 2" xfId="1130" xr:uid="{00000000-0005-0000-0000-0000F8050000}"/>
    <cellStyle name="Normal 169 3" xfId="2339" xr:uid="{00000000-0005-0000-0000-0000F9050000}"/>
    <cellStyle name="Normal 17" xfId="358" xr:uid="{00000000-0005-0000-0000-0000FA050000}"/>
    <cellStyle name="Normal 17 2" xfId="359" xr:uid="{00000000-0005-0000-0000-0000FB050000}"/>
    <cellStyle name="Normal 17 2 2" xfId="1131" xr:uid="{00000000-0005-0000-0000-0000FC050000}"/>
    <cellStyle name="Normal 17 2 2 2" xfId="2340" xr:uid="{00000000-0005-0000-0000-0000FD050000}"/>
    <cellStyle name="Normal 17 2 2 3" xfId="3262" xr:uid="{00000000-0005-0000-0000-0000FE050000}"/>
    <cellStyle name="Normal 17 2 3" xfId="1553" xr:uid="{00000000-0005-0000-0000-0000FF050000}"/>
    <cellStyle name="Normal 17 2 4" xfId="2930" xr:uid="{00000000-0005-0000-0000-000000060000}"/>
    <cellStyle name="Normal 17 3" xfId="2341" xr:uid="{00000000-0005-0000-0000-000001060000}"/>
    <cellStyle name="Normal 170" xfId="360" xr:uid="{00000000-0005-0000-0000-000002060000}"/>
    <cellStyle name="Normal 170 2" xfId="1132" xr:uid="{00000000-0005-0000-0000-000003060000}"/>
    <cellStyle name="Normal 170 3" xfId="2342" xr:uid="{00000000-0005-0000-0000-000004060000}"/>
    <cellStyle name="Normal 171" xfId="361" xr:uid="{00000000-0005-0000-0000-000005060000}"/>
    <cellStyle name="Normal 171 2" xfId="1133" xr:uid="{00000000-0005-0000-0000-000006060000}"/>
    <cellStyle name="Normal 171 3" xfId="2343" xr:uid="{00000000-0005-0000-0000-000007060000}"/>
    <cellStyle name="Normal 172" xfId="362" xr:uid="{00000000-0005-0000-0000-000008060000}"/>
    <cellStyle name="Normal 172 2" xfId="1134" xr:uid="{00000000-0005-0000-0000-000009060000}"/>
    <cellStyle name="Normal 172 3" xfId="2344" xr:uid="{00000000-0005-0000-0000-00000A060000}"/>
    <cellStyle name="Normal 173" xfId="363" xr:uid="{00000000-0005-0000-0000-00000B060000}"/>
    <cellStyle name="Normal 173 2" xfId="1135" xr:uid="{00000000-0005-0000-0000-00000C060000}"/>
    <cellStyle name="Normal 173 3" xfId="2345" xr:uid="{00000000-0005-0000-0000-00000D060000}"/>
    <cellStyle name="Normal 174" xfId="364" xr:uid="{00000000-0005-0000-0000-00000E060000}"/>
    <cellStyle name="Normal 174 2" xfId="1136" xr:uid="{00000000-0005-0000-0000-00000F060000}"/>
    <cellStyle name="Normal 174 3" xfId="2346" xr:uid="{00000000-0005-0000-0000-000010060000}"/>
    <cellStyle name="Normal 175" xfId="365" xr:uid="{00000000-0005-0000-0000-000011060000}"/>
    <cellStyle name="Normal 175 2" xfId="1137" xr:uid="{00000000-0005-0000-0000-000012060000}"/>
    <cellStyle name="Normal 175 3" xfId="2347" xr:uid="{00000000-0005-0000-0000-000013060000}"/>
    <cellStyle name="Normal 176" xfId="366" xr:uid="{00000000-0005-0000-0000-000014060000}"/>
    <cellStyle name="Normal 176 2" xfId="1138" xr:uid="{00000000-0005-0000-0000-000015060000}"/>
    <cellStyle name="Normal 176 3" xfId="2348" xr:uid="{00000000-0005-0000-0000-000016060000}"/>
    <cellStyle name="Normal 177" xfId="367" xr:uid="{00000000-0005-0000-0000-000017060000}"/>
    <cellStyle name="Normal 177 2" xfId="1139" xr:uid="{00000000-0005-0000-0000-000018060000}"/>
    <cellStyle name="Normal 177 3" xfId="2349" xr:uid="{00000000-0005-0000-0000-000019060000}"/>
    <cellStyle name="Normal 178" xfId="368" xr:uid="{00000000-0005-0000-0000-00001A060000}"/>
    <cellStyle name="Normal 178 2" xfId="1140" xr:uid="{00000000-0005-0000-0000-00001B060000}"/>
    <cellStyle name="Normal 178 3" xfId="2350" xr:uid="{00000000-0005-0000-0000-00001C060000}"/>
    <cellStyle name="Normal 179" xfId="369" xr:uid="{00000000-0005-0000-0000-00001D060000}"/>
    <cellStyle name="Normal 179 2" xfId="1141" xr:uid="{00000000-0005-0000-0000-00001E060000}"/>
    <cellStyle name="Normal 179 3" xfId="2351" xr:uid="{00000000-0005-0000-0000-00001F060000}"/>
    <cellStyle name="Normal 18" xfId="370" xr:uid="{00000000-0005-0000-0000-000020060000}"/>
    <cellStyle name="Normal 18 2" xfId="371" xr:uid="{00000000-0005-0000-0000-000021060000}"/>
    <cellStyle name="Normal 18 2 2" xfId="2352" xr:uid="{00000000-0005-0000-0000-000022060000}"/>
    <cellStyle name="Normal 18 2 3" xfId="2353" xr:uid="{00000000-0005-0000-0000-000023060000}"/>
    <cellStyle name="Normal 180" xfId="372" xr:uid="{00000000-0005-0000-0000-000024060000}"/>
    <cellStyle name="Normal 180 2" xfId="1142" xr:uid="{00000000-0005-0000-0000-000025060000}"/>
    <cellStyle name="Normal 180 3" xfId="2354" xr:uid="{00000000-0005-0000-0000-000026060000}"/>
    <cellStyle name="Normal 181" xfId="373" xr:uid="{00000000-0005-0000-0000-000027060000}"/>
    <cellStyle name="Normal 181 2" xfId="1143" xr:uid="{00000000-0005-0000-0000-000028060000}"/>
    <cellStyle name="Normal 181 3" xfId="2355" xr:uid="{00000000-0005-0000-0000-000029060000}"/>
    <cellStyle name="Normal 182" xfId="374" xr:uid="{00000000-0005-0000-0000-00002A060000}"/>
    <cellStyle name="Normal 182 2" xfId="1144" xr:uid="{00000000-0005-0000-0000-00002B060000}"/>
    <cellStyle name="Normal 182 3" xfId="2356" xr:uid="{00000000-0005-0000-0000-00002C060000}"/>
    <cellStyle name="Normal 183" xfId="375" xr:uid="{00000000-0005-0000-0000-00002D060000}"/>
    <cellStyle name="Normal 183 2" xfId="1145" xr:uid="{00000000-0005-0000-0000-00002E060000}"/>
    <cellStyle name="Normal 183 3" xfId="2357" xr:uid="{00000000-0005-0000-0000-00002F060000}"/>
    <cellStyle name="Normal 184" xfId="376" xr:uid="{00000000-0005-0000-0000-000030060000}"/>
    <cellStyle name="Normal 184 2" xfId="1146" xr:uid="{00000000-0005-0000-0000-000031060000}"/>
    <cellStyle name="Normal 184 3" xfId="2358" xr:uid="{00000000-0005-0000-0000-000032060000}"/>
    <cellStyle name="Normal 185" xfId="377" xr:uid="{00000000-0005-0000-0000-000033060000}"/>
    <cellStyle name="Normal 185 2" xfId="1147" xr:uid="{00000000-0005-0000-0000-000034060000}"/>
    <cellStyle name="Normal 185 3" xfId="2359" xr:uid="{00000000-0005-0000-0000-000035060000}"/>
    <cellStyle name="Normal 186" xfId="378" xr:uid="{00000000-0005-0000-0000-000036060000}"/>
    <cellStyle name="Normal 186 2" xfId="1148" xr:uid="{00000000-0005-0000-0000-000037060000}"/>
    <cellStyle name="Normal 186 3" xfId="2360" xr:uid="{00000000-0005-0000-0000-000038060000}"/>
    <cellStyle name="Normal 187" xfId="379" xr:uid="{00000000-0005-0000-0000-000039060000}"/>
    <cellStyle name="Normal 187 2" xfId="1149" xr:uid="{00000000-0005-0000-0000-00003A060000}"/>
    <cellStyle name="Normal 187 3" xfId="2361" xr:uid="{00000000-0005-0000-0000-00003B060000}"/>
    <cellStyle name="Normal 188" xfId="380" xr:uid="{00000000-0005-0000-0000-00003C060000}"/>
    <cellStyle name="Normal 188 2" xfId="1150" xr:uid="{00000000-0005-0000-0000-00003D060000}"/>
    <cellStyle name="Normal 188 3" xfId="2362" xr:uid="{00000000-0005-0000-0000-00003E060000}"/>
    <cellStyle name="Normal 189" xfId="381" xr:uid="{00000000-0005-0000-0000-00003F060000}"/>
    <cellStyle name="Normal 189 2" xfId="1151" xr:uid="{00000000-0005-0000-0000-000040060000}"/>
    <cellStyle name="Normal 189 3" xfId="2363" xr:uid="{00000000-0005-0000-0000-000041060000}"/>
    <cellStyle name="Normal 19" xfId="382" xr:uid="{00000000-0005-0000-0000-000042060000}"/>
    <cellStyle name="Normal 19 2" xfId="383" xr:uid="{00000000-0005-0000-0000-000043060000}"/>
    <cellStyle name="Normal 190" xfId="384" xr:uid="{00000000-0005-0000-0000-000044060000}"/>
    <cellStyle name="Normal 190 2" xfId="1152" xr:uid="{00000000-0005-0000-0000-000045060000}"/>
    <cellStyle name="Normal 190 3" xfId="2364" xr:uid="{00000000-0005-0000-0000-000046060000}"/>
    <cellStyle name="Normal 191" xfId="385" xr:uid="{00000000-0005-0000-0000-000047060000}"/>
    <cellStyle name="Normal 191 2" xfId="386" xr:uid="{00000000-0005-0000-0000-000048060000}"/>
    <cellStyle name="Normal 191 2 2" xfId="387" xr:uid="{00000000-0005-0000-0000-000049060000}"/>
    <cellStyle name="Normal 191 2 2 2" xfId="388" xr:uid="{00000000-0005-0000-0000-00004A060000}"/>
    <cellStyle name="Normal 191 2 2 2 2" xfId="1156" xr:uid="{00000000-0005-0000-0000-00004B060000}"/>
    <cellStyle name="Normal 191 2 2 2 2 2" xfId="2365" xr:uid="{00000000-0005-0000-0000-00004C060000}"/>
    <cellStyle name="Normal 191 2 2 2 2 3" xfId="3263" xr:uid="{00000000-0005-0000-0000-00004D060000}"/>
    <cellStyle name="Normal 191 2 2 2 3" xfId="1557" xr:uid="{00000000-0005-0000-0000-00004E060000}"/>
    <cellStyle name="Normal 191 2 2 2 4" xfId="2934" xr:uid="{00000000-0005-0000-0000-00004F060000}"/>
    <cellStyle name="Normal 191 2 2 3" xfId="1155" xr:uid="{00000000-0005-0000-0000-000050060000}"/>
    <cellStyle name="Normal 191 2 2 3 2" xfId="2366" xr:uid="{00000000-0005-0000-0000-000051060000}"/>
    <cellStyle name="Normal 191 2 2 3 3" xfId="3264" xr:uid="{00000000-0005-0000-0000-000052060000}"/>
    <cellStyle name="Normal 191 2 2 4" xfId="1556" xr:uid="{00000000-0005-0000-0000-000053060000}"/>
    <cellStyle name="Normal 191 2 2 5" xfId="2933" xr:uid="{00000000-0005-0000-0000-000054060000}"/>
    <cellStyle name="Normal 191 2 3" xfId="389" xr:uid="{00000000-0005-0000-0000-000055060000}"/>
    <cellStyle name="Normal 191 2 3 2" xfId="1157" xr:uid="{00000000-0005-0000-0000-000056060000}"/>
    <cellStyle name="Normal 191 2 3 2 2" xfId="2367" xr:uid="{00000000-0005-0000-0000-000057060000}"/>
    <cellStyle name="Normal 191 2 3 2 3" xfId="3265" xr:uid="{00000000-0005-0000-0000-000058060000}"/>
    <cellStyle name="Normal 191 2 3 3" xfId="1558" xr:uid="{00000000-0005-0000-0000-000059060000}"/>
    <cellStyle name="Normal 191 2 3 4" xfId="2935" xr:uid="{00000000-0005-0000-0000-00005A060000}"/>
    <cellStyle name="Normal 191 2 4" xfId="390" xr:uid="{00000000-0005-0000-0000-00005B060000}"/>
    <cellStyle name="Normal 191 2 4 2" xfId="1158" xr:uid="{00000000-0005-0000-0000-00005C060000}"/>
    <cellStyle name="Normal 191 2 4 2 2" xfId="2368" xr:uid="{00000000-0005-0000-0000-00005D060000}"/>
    <cellStyle name="Normal 191 2 4 2 3" xfId="3266" xr:uid="{00000000-0005-0000-0000-00005E060000}"/>
    <cellStyle name="Normal 191 2 4 3" xfId="1559" xr:uid="{00000000-0005-0000-0000-00005F060000}"/>
    <cellStyle name="Normal 191 2 4 4" xfId="2936" xr:uid="{00000000-0005-0000-0000-000060060000}"/>
    <cellStyle name="Normal 191 2 5" xfId="1154" xr:uid="{00000000-0005-0000-0000-000061060000}"/>
    <cellStyle name="Normal 191 2 5 2" xfId="2369" xr:uid="{00000000-0005-0000-0000-000062060000}"/>
    <cellStyle name="Normal 191 2 5 3" xfId="3267" xr:uid="{00000000-0005-0000-0000-000063060000}"/>
    <cellStyle name="Normal 191 2 6" xfId="1555" xr:uid="{00000000-0005-0000-0000-000064060000}"/>
    <cellStyle name="Normal 191 2 7" xfId="2932" xr:uid="{00000000-0005-0000-0000-000065060000}"/>
    <cellStyle name="Normal 191 3" xfId="391" xr:uid="{00000000-0005-0000-0000-000066060000}"/>
    <cellStyle name="Normal 191 3 2" xfId="392" xr:uid="{00000000-0005-0000-0000-000067060000}"/>
    <cellStyle name="Normal 191 3 2 2" xfId="1160" xr:uid="{00000000-0005-0000-0000-000068060000}"/>
    <cellStyle name="Normal 191 3 2 2 2" xfId="2370" xr:uid="{00000000-0005-0000-0000-000069060000}"/>
    <cellStyle name="Normal 191 3 2 2 3" xfId="3268" xr:uid="{00000000-0005-0000-0000-00006A060000}"/>
    <cellStyle name="Normal 191 3 2 3" xfId="1561" xr:uid="{00000000-0005-0000-0000-00006B060000}"/>
    <cellStyle name="Normal 191 3 2 4" xfId="2938" xr:uid="{00000000-0005-0000-0000-00006C060000}"/>
    <cellStyle name="Normal 191 3 3" xfId="1159" xr:uid="{00000000-0005-0000-0000-00006D060000}"/>
    <cellStyle name="Normal 191 3 3 2" xfId="2371" xr:uid="{00000000-0005-0000-0000-00006E060000}"/>
    <cellStyle name="Normal 191 3 3 3" xfId="3269" xr:uid="{00000000-0005-0000-0000-00006F060000}"/>
    <cellStyle name="Normal 191 3 4" xfId="1560" xr:uid="{00000000-0005-0000-0000-000070060000}"/>
    <cellStyle name="Normal 191 3 5" xfId="2937" xr:uid="{00000000-0005-0000-0000-000071060000}"/>
    <cellStyle name="Normal 191 4" xfId="393" xr:uid="{00000000-0005-0000-0000-000072060000}"/>
    <cellStyle name="Normal 191 4 2" xfId="1161" xr:uid="{00000000-0005-0000-0000-000073060000}"/>
    <cellStyle name="Normal 191 4 2 2" xfId="2372" xr:uid="{00000000-0005-0000-0000-000074060000}"/>
    <cellStyle name="Normal 191 4 2 3" xfId="3270" xr:uid="{00000000-0005-0000-0000-000075060000}"/>
    <cellStyle name="Normal 191 4 3" xfId="1562" xr:uid="{00000000-0005-0000-0000-000076060000}"/>
    <cellStyle name="Normal 191 4 4" xfId="2939" xr:uid="{00000000-0005-0000-0000-000077060000}"/>
    <cellStyle name="Normal 191 5" xfId="394" xr:uid="{00000000-0005-0000-0000-000078060000}"/>
    <cellStyle name="Normal 191 5 2" xfId="1162" xr:uid="{00000000-0005-0000-0000-000079060000}"/>
    <cellStyle name="Normal 191 5 2 2" xfId="2373" xr:uid="{00000000-0005-0000-0000-00007A060000}"/>
    <cellStyle name="Normal 191 5 2 3" xfId="3271" xr:uid="{00000000-0005-0000-0000-00007B060000}"/>
    <cellStyle name="Normal 191 5 3" xfId="1563" xr:uid="{00000000-0005-0000-0000-00007C060000}"/>
    <cellStyle name="Normal 191 5 4" xfId="2940" xr:uid="{00000000-0005-0000-0000-00007D060000}"/>
    <cellStyle name="Normal 191 6" xfId="1153" xr:uid="{00000000-0005-0000-0000-00007E060000}"/>
    <cellStyle name="Normal 191 6 2" xfId="2374" xr:uid="{00000000-0005-0000-0000-00007F060000}"/>
    <cellStyle name="Normal 191 6 3" xfId="3272" xr:uid="{00000000-0005-0000-0000-000080060000}"/>
    <cellStyle name="Normal 191 7" xfId="1554" xr:uid="{00000000-0005-0000-0000-000081060000}"/>
    <cellStyle name="Normal 191 8" xfId="2931" xr:uid="{00000000-0005-0000-0000-000082060000}"/>
    <cellStyle name="Normal 192" xfId="395" xr:uid="{00000000-0005-0000-0000-000083060000}"/>
    <cellStyle name="Normal 192 2" xfId="1163" xr:uid="{00000000-0005-0000-0000-000084060000}"/>
    <cellStyle name="Normal 192 3" xfId="2375" xr:uid="{00000000-0005-0000-0000-000085060000}"/>
    <cellStyle name="Normal 193" xfId="396" xr:uid="{00000000-0005-0000-0000-000086060000}"/>
    <cellStyle name="Normal 193 2" xfId="1164" xr:uid="{00000000-0005-0000-0000-000087060000}"/>
    <cellStyle name="Normal 193 3" xfId="2376" xr:uid="{00000000-0005-0000-0000-000088060000}"/>
    <cellStyle name="Normal 194" xfId="397" xr:uid="{00000000-0005-0000-0000-000089060000}"/>
    <cellStyle name="Normal 194 2" xfId="1165" xr:uid="{00000000-0005-0000-0000-00008A060000}"/>
    <cellStyle name="Normal 194 3" xfId="2377" xr:uid="{00000000-0005-0000-0000-00008B060000}"/>
    <cellStyle name="Normal 195" xfId="398" xr:uid="{00000000-0005-0000-0000-00008C060000}"/>
    <cellStyle name="Normal 195 2" xfId="1166" xr:uid="{00000000-0005-0000-0000-00008D060000}"/>
    <cellStyle name="Normal 195 3" xfId="2378" xr:uid="{00000000-0005-0000-0000-00008E060000}"/>
    <cellStyle name="Normal 196" xfId="399" xr:uid="{00000000-0005-0000-0000-00008F060000}"/>
    <cellStyle name="Normal 196 2" xfId="1167" xr:uid="{00000000-0005-0000-0000-000090060000}"/>
    <cellStyle name="Normal 196 3" xfId="2379" xr:uid="{00000000-0005-0000-0000-000091060000}"/>
    <cellStyle name="Normal 197" xfId="400" xr:uid="{00000000-0005-0000-0000-000092060000}"/>
    <cellStyle name="Normal 197 2" xfId="1168" xr:uid="{00000000-0005-0000-0000-000093060000}"/>
    <cellStyle name="Normal 197 3" xfId="2380" xr:uid="{00000000-0005-0000-0000-000094060000}"/>
    <cellStyle name="Normal 198" xfId="401" xr:uid="{00000000-0005-0000-0000-000095060000}"/>
    <cellStyle name="Normal 198 2" xfId="402" xr:uid="{00000000-0005-0000-0000-000096060000}"/>
    <cellStyle name="Normal 198 2 2" xfId="403" xr:uid="{00000000-0005-0000-0000-000097060000}"/>
    <cellStyle name="Normal 198 2 2 2" xfId="404" xr:uid="{00000000-0005-0000-0000-000098060000}"/>
    <cellStyle name="Normal 198 2 2 2 2" xfId="1172" xr:uid="{00000000-0005-0000-0000-000099060000}"/>
    <cellStyle name="Normal 198 2 2 2 2 2" xfId="2381" xr:uid="{00000000-0005-0000-0000-00009A060000}"/>
    <cellStyle name="Normal 198 2 2 2 2 3" xfId="3273" xr:uid="{00000000-0005-0000-0000-00009B060000}"/>
    <cellStyle name="Normal 198 2 2 2 3" xfId="1567" xr:uid="{00000000-0005-0000-0000-00009C060000}"/>
    <cellStyle name="Normal 198 2 2 2 4" xfId="2944" xr:uid="{00000000-0005-0000-0000-00009D060000}"/>
    <cellStyle name="Normal 198 2 2 3" xfId="1171" xr:uid="{00000000-0005-0000-0000-00009E060000}"/>
    <cellStyle name="Normal 198 2 2 3 2" xfId="2382" xr:uid="{00000000-0005-0000-0000-00009F060000}"/>
    <cellStyle name="Normal 198 2 2 3 3" xfId="3274" xr:uid="{00000000-0005-0000-0000-0000A0060000}"/>
    <cellStyle name="Normal 198 2 2 4" xfId="1566" xr:uid="{00000000-0005-0000-0000-0000A1060000}"/>
    <cellStyle name="Normal 198 2 2 5" xfId="2943" xr:uid="{00000000-0005-0000-0000-0000A2060000}"/>
    <cellStyle name="Normal 198 2 3" xfId="405" xr:uid="{00000000-0005-0000-0000-0000A3060000}"/>
    <cellStyle name="Normal 198 2 3 2" xfId="1173" xr:uid="{00000000-0005-0000-0000-0000A4060000}"/>
    <cellStyle name="Normal 198 2 3 2 2" xfId="2383" xr:uid="{00000000-0005-0000-0000-0000A5060000}"/>
    <cellStyle name="Normal 198 2 3 2 3" xfId="3275" xr:uid="{00000000-0005-0000-0000-0000A6060000}"/>
    <cellStyle name="Normal 198 2 3 3" xfId="1568" xr:uid="{00000000-0005-0000-0000-0000A7060000}"/>
    <cellStyle name="Normal 198 2 3 4" xfId="2945" xr:uid="{00000000-0005-0000-0000-0000A8060000}"/>
    <cellStyle name="Normal 198 2 4" xfId="406" xr:uid="{00000000-0005-0000-0000-0000A9060000}"/>
    <cellStyle name="Normal 198 2 4 2" xfId="1174" xr:uid="{00000000-0005-0000-0000-0000AA060000}"/>
    <cellStyle name="Normal 198 2 4 2 2" xfId="2384" xr:uid="{00000000-0005-0000-0000-0000AB060000}"/>
    <cellStyle name="Normal 198 2 4 2 3" xfId="3276" xr:uid="{00000000-0005-0000-0000-0000AC060000}"/>
    <cellStyle name="Normal 198 2 4 3" xfId="1569" xr:uid="{00000000-0005-0000-0000-0000AD060000}"/>
    <cellStyle name="Normal 198 2 4 4" xfId="2946" xr:uid="{00000000-0005-0000-0000-0000AE060000}"/>
    <cellStyle name="Normal 198 2 5" xfId="1170" xr:uid="{00000000-0005-0000-0000-0000AF060000}"/>
    <cellStyle name="Normal 198 2 5 2" xfId="2385" xr:uid="{00000000-0005-0000-0000-0000B0060000}"/>
    <cellStyle name="Normal 198 2 5 3" xfId="3277" xr:uid="{00000000-0005-0000-0000-0000B1060000}"/>
    <cellStyle name="Normal 198 2 6" xfId="1565" xr:uid="{00000000-0005-0000-0000-0000B2060000}"/>
    <cellStyle name="Normal 198 2 7" xfId="2942" xr:uid="{00000000-0005-0000-0000-0000B3060000}"/>
    <cellStyle name="Normal 198 3" xfId="407" xr:uid="{00000000-0005-0000-0000-0000B4060000}"/>
    <cellStyle name="Normal 198 3 2" xfId="408" xr:uid="{00000000-0005-0000-0000-0000B5060000}"/>
    <cellStyle name="Normal 198 3 2 2" xfId="1176" xr:uid="{00000000-0005-0000-0000-0000B6060000}"/>
    <cellStyle name="Normal 198 3 2 2 2" xfId="2386" xr:uid="{00000000-0005-0000-0000-0000B7060000}"/>
    <cellStyle name="Normal 198 3 2 2 3" xfId="3278" xr:uid="{00000000-0005-0000-0000-0000B8060000}"/>
    <cellStyle name="Normal 198 3 2 3" xfId="1571" xr:uid="{00000000-0005-0000-0000-0000B9060000}"/>
    <cellStyle name="Normal 198 3 2 4" xfId="2948" xr:uid="{00000000-0005-0000-0000-0000BA060000}"/>
    <cellStyle name="Normal 198 3 3" xfId="1175" xr:uid="{00000000-0005-0000-0000-0000BB060000}"/>
    <cellStyle name="Normal 198 3 3 2" xfId="2387" xr:uid="{00000000-0005-0000-0000-0000BC060000}"/>
    <cellStyle name="Normal 198 3 3 3" xfId="3279" xr:uid="{00000000-0005-0000-0000-0000BD060000}"/>
    <cellStyle name="Normal 198 3 4" xfId="1570" xr:uid="{00000000-0005-0000-0000-0000BE060000}"/>
    <cellStyle name="Normal 198 3 5" xfId="2947" xr:uid="{00000000-0005-0000-0000-0000BF060000}"/>
    <cellStyle name="Normal 198 4" xfId="409" xr:uid="{00000000-0005-0000-0000-0000C0060000}"/>
    <cellStyle name="Normal 198 4 2" xfId="1177" xr:uid="{00000000-0005-0000-0000-0000C1060000}"/>
    <cellStyle name="Normal 198 4 2 2" xfId="2388" xr:uid="{00000000-0005-0000-0000-0000C2060000}"/>
    <cellStyle name="Normal 198 4 2 3" xfId="3280" xr:uid="{00000000-0005-0000-0000-0000C3060000}"/>
    <cellStyle name="Normal 198 4 3" xfId="1572" xr:uid="{00000000-0005-0000-0000-0000C4060000}"/>
    <cellStyle name="Normal 198 4 4" xfId="2949" xr:uid="{00000000-0005-0000-0000-0000C5060000}"/>
    <cellStyle name="Normal 198 5" xfId="410" xr:uid="{00000000-0005-0000-0000-0000C6060000}"/>
    <cellStyle name="Normal 198 5 2" xfId="1178" xr:uid="{00000000-0005-0000-0000-0000C7060000}"/>
    <cellStyle name="Normal 198 5 2 2" xfId="2389" xr:uid="{00000000-0005-0000-0000-0000C8060000}"/>
    <cellStyle name="Normal 198 5 2 3" xfId="3281" xr:uid="{00000000-0005-0000-0000-0000C9060000}"/>
    <cellStyle name="Normal 198 5 3" xfId="1573" xr:uid="{00000000-0005-0000-0000-0000CA060000}"/>
    <cellStyle name="Normal 198 5 4" xfId="2950" xr:uid="{00000000-0005-0000-0000-0000CB060000}"/>
    <cellStyle name="Normal 198 6" xfId="1169" xr:uid="{00000000-0005-0000-0000-0000CC060000}"/>
    <cellStyle name="Normal 198 6 2" xfId="2390" xr:uid="{00000000-0005-0000-0000-0000CD060000}"/>
    <cellStyle name="Normal 198 6 3" xfId="3282" xr:uid="{00000000-0005-0000-0000-0000CE060000}"/>
    <cellStyle name="Normal 198 7" xfId="1564" xr:uid="{00000000-0005-0000-0000-0000CF060000}"/>
    <cellStyle name="Normal 198 8" xfId="2941" xr:uid="{00000000-0005-0000-0000-0000D0060000}"/>
    <cellStyle name="Normal 199" xfId="411" xr:uid="{00000000-0005-0000-0000-0000D1060000}"/>
    <cellStyle name="Normal 199 2" xfId="412" xr:uid="{00000000-0005-0000-0000-0000D2060000}"/>
    <cellStyle name="Normal 199 2 2" xfId="413" xr:uid="{00000000-0005-0000-0000-0000D3060000}"/>
    <cellStyle name="Normal 199 2 2 2" xfId="1181" xr:uid="{00000000-0005-0000-0000-0000D4060000}"/>
    <cellStyle name="Normal 199 2 2 2 2" xfId="2391" xr:uid="{00000000-0005-0000-0000-0000D5060000}"/>
    <cellStyle name="Normal 199 2 2 2 3" xfId="3283" xr:uid="{00000000-0005-0000-0000-0000D6060000}"/>
    <cellStyle name="Normal 199 2 2 3" xfId="1576" xr:uid="{00000000-0005-0000-0000-0000D7060000}"/>
    <cellStyle name="Normal 199 2 2 4" xfId="2953" xr:uid="{00000000-0005-0000-0000-0000D8060000}"/>
    <cellStyle name="Normal 199 2 3" xfId="1180" xr:uid="{00000000-0005-0000-0000-0000D9060000}"/>
    <cellStyle name="Normal 199 2 3 2" xfId="2392" xr:uid="{00000000-0005-0000-0000-0000DA060000}"/>
    <cellStyle name="Normal 199 2 3 3" xfId="3284" xr:uid="{00000000-0005-0000-0000-0000DB060000}"/>
    <cellStyle name="Normal 199 2 4" xfId="1575" xr:uid="{00000000-0005-0000-0000-0000DC060000}"/>
    <cellStyle name="Normal 199 2 5" xfId="2952" xr:uid="{00000000-0005-0000-0000-0000DD060000}"/>
    <cellStyle name="Normal 199 3" xfId="414" xr:uid="{00000000-0005-0000-0000-0000DE060000}"/>
    <cellStyle name="Normal 199 3 2" xfId="1182" xr:uid="{00000000-0005-0000-0000-0000DF060000}"/>
    <cellStyle name="Normal 199 3 2 2" xfId="2393" xr:uid="{00000000-0005-0000-0000-0000E0060000}"/>
    <cellStyle name="Normal 199 3 2 3" xfId="3285" xr:uid="{00000000-0005-0000-0000-0000E1060000}"/>
    <cellStyle name="Normal 199 3 3" xfId="1577" xr:uid="{00000000-0005-0000-0000-0000E2060000}"/>
    <cellStyle name="Normal 199 3 4" xfId="2954" xr:uid="{00000000-0005-0000-0000-0000E3060000}"/>
    <cellStyle name="Normal 199 4" xfId="415" xr:uid="{00000000-0005-0000-0000-0000E4060000}"/>
    <cellStyle name="Normal 199 4 2" xfId="1183" xr:uid="{00000000-0005-0000-0000-0000E5060000}"/>
    <cellStyle name="Normal 199 4 2 2" xfId="2394" xr:uid="{00000000-0005-0000-0000-0000E6060000}"/>
    <cellStyle name="Normal 199 4 2 3" xfId="3286" xr:uid="{00000000-0005-0000-0000-0000E7060000}"/>
    <cellStyle name="Normal 199 4 3" xfId="1578" xr:uid="{00000000-0005-0000-0000-0000E8060000}"/>
    <cellStyle name="Normal 199 4 4" xfId="2955" xr:uid="{00000000-0005-0000-0000-0000E9060000}"/>
    <cellStyle name="Normal 199 5" xfId="1179" xr:uid="{00000000-0005-0000-0000-0000EA060000}"/>
    <cellStyle name="Normal 199 5 2" xfId="2395" xr:uid="{00000000-0005-0000-0000-0000EB060000}"/>
    <cellStyle name="Normal 199 5 3" xfId="3287" xr:uid="{00000000-0005-0000-0000-0000EC060000}"/>
    <cellStyle name="Normal 199 6" xfId="1574" xr:uid="{00000000-0005-0000-0000-0000ED060000}"/>
    <cellStyle name="Normal 199 7" xfId="2951" xr:uid="{00000000-0005-0000-0000-0000EE060000}"/>
    <cellStyle name="Normal 2" xfId="40" xr:uid="{00000000-0005-0000-0000-0000EF060000}"/>
    <cellStyle name="Normal 2 10" xfId="3528" xr:uid="{00000000-0005-0000-0000-0000F0060000}"/>
    <cellStyle name="Normal 2 11" xfId="813" xr:uid="{00000000-0005-0000-0000-0000F1060000}"/>
    <cellStyle name="Normal 2 2" xfId="41" xr:uid="{00000000-0005-0000-0000-0000F2060000}"/>
    <cellStyle name="Normal 2 2 2" xfId="2" xr:uid="{00000000-0005-0000-0000-0000F3060000}"/>
    <cellStyle name="Normal 2 2 2 2" xfId="419" xr:uid="{00000000-0005-0000-0000-0000F4060000}"/>
    <cellStyle name="Normal 2 2 2 2 2" xfId="2396" xr:uid="{00000000-0005-0000-0000-0000F5060000}"/>
    <cellStyle name="Normal 2 2 2 3" xfId="418" xr:uid="{00000000-0005-0000-0000-0000F6060000}"/>
    <cellStyle name="Normal 2 2 3" xfId="795" xr:uid="{00000000-0005-0000-0000-0000F7060000}"/>
    <cellStyle name="Normal 2 2 4" xfId="417" xr:uid="{00000000-0005-0000-0000-0000F8060000}"/>
    <cellStyle name="Normal 2 2 5" xfId="2397" xr:uid="{00000000-0005-0000-0000-0000F9060000}"/>
    <cellStyle name="Normal 2 2 6" xfId="2398" xr:uid="{00000000-0005-0000-0000-0000FA060000}"/>
    <cellStyle name="Normal 2 2 6 2" xfId="3288" xr:uid="{00000000-0005-0000-0000-0000FB060000}"/>
    <cellStyle name="Normal 2 3" xfId="420" xr:uid="{00000000-0005-0000-0000-0000FC060000}"/>
    <cellStyle name="Normal 2 3 2" xfId="421" xr:uid="{00000000-0005-0000-0000-0000FD060000}"/>
    <cellStyle name="Normal 2 3 3" xfId="422" xr:uid="{00000000-0005-0000-0000-0000FE060000}"/>
    <cellStyle name="Normal 2 3 4" xfId="1184" xr:uid="{00000000-0005-0000-0000-0000FF060000}"/>
    <cellStyle name="Normal 2 3 4 2" xfId="2399" xr:uid="{00000000-0005-0000-0000-000000070000}"/>
    <cellStyle name="Normal 2 3 4 3" xfId="3289" xr:uid="{00000000-0005-0000-0000-000001070000}"/>
    <cellStyle name="Normal 2 3 5" xfId="1579" xr:uid="{00000000-0005-0000-0000-000002070000}"/>
    <cellStyle name="Normal 2 3 6" xfId="2956" xr:uid="{00000000-0005-0000-0000-000003070000}"/>
    <cellStyle name="Normal 2 4" xfId="423" xr:uid="{00000000-0005-0000-0000-000004070000}"/>
    <cellStyle name="Normal 2 4 2" xfId="424" xr:uid="{00000000-0005-0000-0000-000005070000}"/>
    <cellStyle name="Normal 2 4 2 2" xfId="1186" xr:uid="{00000000-0005-0000-0000-000006070000}"/>
    <cellStyle name="Normal 2 4 2 2 2" xfId="2400" xr:uid="{00000000-0005-0000-0000-000007070000}"/>
    <cellStyle name="Normal 2 4 2 2 3" xfId="3290" xr:uid="{00000000-0005-0000-0000-000008070000}"/>
    <cellStyle name="Normal 2 4 2 3" xfId="1581" xr:uid="{00000000-0005-0000-0000-000009070000}"/>
    <cellStyle name="Normal 2 4 2 4" xfId="2958" xr:uid="{00000000-0005-0000-0000-00000A070000}"/>
    <cellStyle name="Normal 2 4 3" xfId="425" xr:uid="{00000000-0005-0000-0000-00000B070000}"/>
    <cellStyle name="Normal 2 4 3 2" xfId="1187" xr:uid="{00000000-0005-0000-0000-00000C070000}"/>
    <cellStyle name="Normal 2 4 3 2 2" xfId="2401" xr:uid="{00000000-0005-0000-0000-00000D070000}"/>
    <cellStyle name="Normal 2 4 3 2 3" xfId="3291" xr:uid="{00000000-0005-0000-0000-00000E070000}"/>
    <cellStyle name="Normal 2 4 3 3" xfId="1582" xr:uid="{00000000-0005-0000-0000-00000F070000}"/>
    <cellStyle name="Normal 2 4 3 4" xfId="2959" xr:uid="{00000000-0005-0000-0000-000010070000}"/>
    <cellStyle name="Normal 2 4 4" xfId="1185" xr:uid="{00000000-0005-0000-0000-000011070000}"/>
    <cellStyle name="Normal 2 4 4 2" xfId="2402" xr:uid="{00000000-0005-0000-0000-000012070000}"/>
    <cellStyle name="Normal 2 4 4 3" xfId="3292" xr:uid="{00000000-0005-0000-0000-000013070000}"/>
    <cellStyle name="Normal 2 4 5" xfId="1580" xr:uid="{00000000-0005-0000-0000-000014070000}"/>
    <cellStyle name="Normal 2 4 5 2" xfId="2403" xr:uid="{00000000-0005-0000-0000-000015070000}"/>
    <cellStyle name="Normal 2 4 6" xfId="2957" xr:uid="{00000000-0005-0000-0000-000016070000}"/>
    <cellStyle name="Normal 2 5" xfId="426" xr:uid="{00000000-0005-0000-0000-000017070000}"/>
    <cellStyle name="Normal 2 5 2" xfId="1188" xr:uid="{00000000-0005-0000-0000-000018070000}"/>
    <cellStyle name="Normal 2 5 2 2" xfId="2404" xr:uid="{00000000-0005-0000-0000-000019070000}"/>
    <cellStyle name="Normal 2 5 2 3" xfId="3293" xr:uid="{00000000-0005-0000-0000-00001A070000}"/>
    <cellStyle name="Normal 2 5 3" xfId="1583" xr:uid="{00000000-0005-0000-0000-00001B070000}"/>
    <cellStyle name="Normal 2 5 3 2" xfId="2405" xr:uid="{00000000-0005-0000-0000-00001C070000}"/>
    <cellStyle name="Normal 2 5 4" xfId="2960" xr:uid="{00000000-0005-0000-0000-00001D070000}"/>
    <cellStyle name="Normal 2 6" xfId="427" xr:uid="{00000000-0005-0000-0000-00001E070000}"/>
    <cellStyle name="Normal 2 6 2" xfId="1189" xr:uid="{00000000-0005-0000-0000-00001F070000}"/>
    <cellStyle name="Normal 2 6 2 2" xfId="2406" xr:uid="{00000000-0005-0000-0000-000020070000}"/>
    <cellStyle name="Normal 2 6 2 3" xfId="3294" xr:uid="{00000000-0005-0000-0000-000021070000}"/>
    <cellStyle name="Normal 2 6 3" xfId="1584" xr:uid="{00000000-0005-0000-0000-000022070000}"/>
    <cellStyle name="Normal 2 6 4" xfId="2961" xr:uid="{00000000-0005-0000-0000-000023070000}"/>
    <cellStyle name="Normal 2 7" xfId="796" xr:uid="{00000000-0005-0000-0000-000024070000}"/>
    <cellStyle name="Normal 2 8" xfId="416" xr:uid="{00000000-0005-0000-0000-000025070000}"/>
    <cellStyle name="Normal 2 9" xfId="3524" xr:uid="{00000000-0005-0000-0000-000026070000}"/>
    <cellStyle name="Normal 2_2007" xfId="428" xr:uid="{00000000-0005-0000-0000-000027070000}"/>
    <cellStyle name="Normal 20" xfId="429" xr:uid="{00000000-0005-0000-0000-000028070000}"/>
    <cellStyle name="Normal 20 2" xfId="430" xr:uid="{00000000-0005-0000-0000-000029070000}"/>
    <cellStyle name="Normal 200" xfId="431" xr:uid="{00000000-0005-0000-0000-00002A070000}"/>
    <cellStyle name="Normal 200 2" xfId="432" xr:uid="{00000000-0005-0000-0000-00002B070000}"/>
    <cellStyle name="Normal 200 2 2" xfId="1191" xr:uid="{00000000-0005-0000-0000-00002C070000}"/>
    <cellStyle name="Normal 200 2 2 2" xfId="2407" xr:uid="{00000000-0005-0000-0000-00002D070000}"/>
    <cellStyle name="Normal 200 2 2 3" xfId="3295" xr:uid="{00000000-0005-0000-0000-00002E070000}"/>
    <cellStyle name="Normal 200 2 3" xfId="1586" xr:uid="{00000000-0005-0000-0000-00002F070000}"/>
    <cellStyle name="Normal 200 2 4" xfId="2963" xr:uid="{00000000-0005-0000-0000-000030070000}"/>
    <cellStyle name="Normal 200 3" xfId="1190" xr:uid="{00000000-0005-0000-0000-000031070000}"/>
    <cellStyle name="Normal 200 3 2" xfId="2408" xr:uid="{00000000-0005-0000-0000-000032070000}"/>
    <cellStyle name="Normal 200 3 3" xfId="3296" xr:uid="{00000000-0005-0000-0000-000033070000}"/>
    <cellStyle name="Normal 200 4" xfId="1585" xr:uid="{00000000-0005-0000-0000-000034070000}"/>
    <cellStyle name="Normal 200 5" xfId="2962" xr:uid="{00000000-0005-0000-0000-000035070000}"/>
    <cellStyle name="Normal 201" xfId="433" xr:uid="{00000000-0005-0000-0000-000036070000}"/>
    <cellStyle name="Normal 201 2" xfId="1192" xr:uid="{00000000-0005-0000-0000-000037070000}"/>
    <cellStyle name="Normal 201 3" xfId="2409" xr:uid="{00000000-0005-0000-0000-000038070000}"/>
    <cellStyle name="Normal 202" xfId="434" xr:uid="{00000000-0005-0000-0000-000039070000}"/>
    <cellStyle name="Normal 202 2" xfId="435" xr:uid="{00000000-0005-0000-0000-00003A070000}"/>
    <cellStyle name="Normal 202 2 2" xfId="436" xr:uid="{00000000-0005-0000-0000-00003B070000}"/>
    <cellStyle name="Normal 202 2 2 2" xfId="1195" xr:uid="{00000000-0005-0000-0000-00003C070000}"/>
    <cellStyle name="Normal 202 2 2 2 2" xfId="2410" xr:uid="{00000000-0005-0000-0000-00003D070000}"/>
    <cellStyle name="Normal 202 2 2 2 3" xfId="3297" xr:uid="{00000000-0005-0000-0000-00003E070000}"/>
    <cellStyle name="Normal 202 2 2 3" xfId="1589" xr:uid="{00000000-0005-0000-0000-00003F070000}"/>
    <cellStyle name="Normal 202 2 2 4" xfId="2966" xr:uid="{00000000-0005-0000-0000-000040070000}"/>
    <cellStyle name="Normal 202 2 3" xfId="1194" xr:uid="{00000000-0005-0000-0000-000041070000}"/>
    <cellStyle name="Normal 202 2 3 2" xfId="2411" xr:uid="{00000000-0005-0000-0000-000042070000}"/>
    <cellStyle name="Normal 202 2 3 3" xfId="3298" xr:uid="{00000000-0005-0000-0000-000043070000}"/>
    <cellStyle name="Normal 202 2 4" xfId="1588" xr:uid="{00000000-0005-0000-0000-000044070000}"/>
    <cellStyle name="Normal 202 2 5" xfId="2965" xr:uid="{00000000-0005-0000-0000-000045070000}"/>
    <cellStyle name="Normal 202 3" xfId="437" xr:uid="{00000000-0005-0000-0000-000046070000}"/>
    <cellStyle name="Normal 202 3 2" xfId="1196" xr:uid="{00000000-0005-0000-0000-000047070000}"/>
    <cellStyle name="Normal 202 3 2 2" xfId="2412" xr:uid="{00000000-0005-0000-0000-000048070000}"/>
    <cellStyle name="Normal 202 3 2 3" xfId="3299" xr:uid="{00000000-0005-0000-0000-000049070000}"/>
    <cellStyle name="Normal 202 3 3" xfId="1590" xr:uid="{00000000-0005-0000-0000-00004A070000}"/>
    <cellStyle name="Normal 202 3 4" xfId="2967" xr:uid="{00000000-0005-0000-0000-00004B070000}"/>
    <cellStyle name="Normal 202 4" xfId="438" xr:uid="{00000000-0005-0000-0000-00004C070000}"/>
    <cellStyle name="Normal 202 4 2" xfId="1197" xr:uid="{00000000-0005-0000-0000-00004D070000}"/>
    <cellStyle name="Normal 202 4 2 2" xfId="2413" xr:uid="{00000000-0005-0000-0000-00004E070000}"/>
    <cellStyle name="Normal 202 4 2 3" xfId="3300" xr:uid="{00000000-0005-0000-0000-00004F070000}"/>
    <cellStyle name="Normal 202 4 3" xfId="1591" xr:uid="{00000000-0005-0000-0000-000050070000}"/>
    <cellStyle name="Normal 202 4 4" xfId="2968" xr:uid="{00000000-0005-0000-0000-000051070000}"/>
    <cellStyle name="Normal 202 5" xfId="1193" xr:uid="{00000000-0005-0000-0000-000052070000}"/>
    <cellStyle name="Normal 202 5 2" xfId="2414" xr:uid="{00000000-0005-0000-0000-000053070000}"/>
    <cellStyle name="Normal 202 5 3" xfId="3301" xr:uid="{00000000-0005-0000-0000-000054070000}"/>
    <cellStyle name="Normal 202 6" xfId="1587" xr:uid="{00000000-0005-0000-0000-000055070000}"/>
    <cellStyle name="Normal 202 7" xfId="2964" xr:uid="{00000000-0005-0000-0000-000056070000}"/>
    <cellStyle name="Normal 203" xfId="439" xr:uid="{00000000-0005-0000-0000-000057070000}"/>
    <cellStyle name="Normal 203 2" xfId="440" xr:uid="{00000000-0005-0000-0000-000058070000}"/>
    <cellStyle name="Normal 203 2 2" xfId="441" xr:uid="{00000000-0005-0000-0000-000059070000}"/>
    <cellStyle name="Normal 203 2 2 2" xfId="442" xr:uid="{00000000-0005-0000-0000-00005A070000}"/>
    <cellStyle name="Normal 203 2 2 2 2" xfId="1201" xr:uid="{00000000-0005-0000-0000-00005B070000}"/>
    <cellStyle name="Normal 203 2 2 2 2 2" xfId="2415" xr:uid="{00000000-0005-0000-0000-00005C070000}"/>
    <cellStyle name="Normal 203 2 2 2 2 3" xfId="3302" xr:uid="{00000000-0005-0000-0000-00005D070000}"/>
    <cellStyle name="Normal 203 2 2 2 3" xfId="1595" xr:uid="{00000000-0005-0000-0000-00005E070000}"/>
    <cellStyle name="Normal 203 2 2 2 4" xfId="2972" xr:uid="{00000000-0005-0000-0000-00005F070000}"/>
    <cellStyle name="Normal 203 2 2 3" xfId="1200" xr:uid="{00000000-0005-0000-0000-000060070000}"/>
    <cellStyle name="Normal 203 2 2 3 2" xfId="2416" xr:uid="{00000000-0005-0000-0000-000061070000}"/>
    <cellStyle name="Normal 203 2 2 3 3" xfId="3303" xr:uid="{00000000-0005-0000-0000-000062070000}"/>
    <cellStyle name="Normal 203 2 2 4" xfId="1594" xr:uid="{00000000-0005-0000-0000-000063070000}"/>
    <cellStyle name="Normal 203 2 2 5" xfId="2971" xr:uid="{00000000-0005-0000-0000-000064070000}"/>
    <cellStyle name="Normal 203 2 3" xfId="443" xr:uid="{00000000-0005-0000-0000-000065070000}"/>
    <cellStyle name="Normal 203 2 3 2" xfId="1202" xr:uid="{00000000-0005-0000-0000-000066070000}"/>
    <cellStyle name="Normal 203 2 3 2 2" xfId="2417" xr:uid="{00000000-0005-0000-0000-000067070000}"/>
    <cellStyle name="Normal 203 2 3 2 3" xfId="3304" xr:uid="{00000000-0005-0000-0000-000068070000}"/>
    <cellStyle name="Normal 203 2 3 3" xfId="1596" xr:uid="{00000000-0005-0000-0000-000069070000}"/>
    <cellStyle name="Normal 203 2 3 4" xfId="2973" xr:uid="{00000000-0005-0000-0000-00006A070000}"/>
    <cellStyle name="Normal 203 2 4" xfId="444" xr:uid="{00000000-0005-0000-0000-00006B070000}"/>
    <cellStyle name="Normal 203 2 4 2" xfId="1203" xr:uid="{00000000-0005-0000-0000-00006C070000}"/>
    <cellStyle name="Normal 203 2 4 2 2" xfId="2418" xr:uid="{00000000-0005-0000-0000-00006D070000}"/>
    <cellStyle name="Normal 203 2 4 2 3" xfId="3305" xr:uid="{00000000-0005-0000-0000-00006E070000}"/>
    <cellStyle name="Normal 203 2 4 3" xfId="1597" xr:uid="{00000000-0005-0000-0000-00006F070000}"/>
    <cellStyle name="Normal 203 2 4 4" xfId="2974" xr:uid="{00000000-0005-0000-0000-000070070000}"/>
    <cellStyle name="Normal 203 2 5" xfId="1199" xr:uid="{00000000-0005-0000-0000-000071070000}"/>
    <cellStyle name="Normal 203 2 5 2" xfId="2419" xr:uid="{00000000-0005-0000-0000-000072070000}"/>
    <cellStyle name="Normal 203 2 5 3" xfId="3306" xr:uid="{00000000-0005-0000-0000-000073070000}"/>
    <cellStyle name="Normal 203 2 6" xfId="1593" xr:uid="{00000000-0005-0000-0000-000074070000}"/>
    <cellStyle name="Normal 203 2 7" xfId="2970" xr:uid="{00000000-0005-0000-0000-000075070000}"/>
    <cellStyle name="Normal 203 3" xfId="445" xr:uid="{00000000-0005-0000-0000-000076070000}"/>
    <cellStyle name="Normal 203 3 2" xfId="446" xr:uid="{00000000-0005-0000-0000-000077070000}"/>
    <cellStyle name="Normal 203 3 2 2" xfId="447" xr:uid="{00000000-0005-0000-0000-000078070000}"/>
    <cellStyle name="Normal 203 3 2 2 2" xfId="1206" xr:uid="{00000000-0005-0000-0000-000079070000}"/>
    <cellStyle name="Normal 203 3 2 2 2 2" xfId="2420" xr:uid="{00000000-0005-0000-0000-00007A070000}"/>
    <cellStyle name="Normal 203 3 2 2 2 3" xfId="3307" xr:uid="{00000000-0005-0000-0000-00007B070000}"/>
    <cellStyle name="Normal 203 3 2 2 3" xfId="1600" xr:uid="{00000000-0005-0000-0000-00007C070000}"/>
    <cellStyle name="Normal 203 3 2 2 4" xfId="2977" xr:uid="{00000000-0005-0000-0000-00007D070000}"/>
    <cellStyle name="Normal 203 3 2 3" xfId="1205" xr:uid="{00000000-0005-0000-0000-00007E070000}"/>
    <cellStyle name="Normal 203 3 2 3 2" xfId="2421" xr:uid="{00000000-0005-0000-0000-00007F070000}"/>
    <cellStyle name="Normal 203 3 2 3 3" xfId="3308" xr:uid="{00000000-0005-0000-0000-000080070000}"/>
    <cellStyle name="Normal 203 3 2 4" xfId="1599" xr:uid="{00000000-0005-0000-0000-000081070000}"/>
    <cellStyle name="Normal 203 3 2 5" xfId="2976" xr:uid="{00000000-0005-0000-0000-000082070000}"/>
    <cellStyle name="Normal 203 3 3" xfId="448" xr:uid="{00000000-0005-0000-0000-000083070000}"/>
    <cellStyle name="Normal 203 3 3 2" xfId="1207" xr:uid="{00000000-0005-0000-0000-000084070000}"/>
    <cellStyle name="Normal 203 3 3 2 2" xfId="2422" xr:uid="{00000000-0005-0000-0000-000085070000}"/>
    <cellStyle name="Normal 203 3 3 2 3" xfId="3309" xr:uid="{00000000-0005-0000-0000-000086070000}"/>
    <cellStyle name="Normal 203 3 3 3" xfId="1601" xr:uid="{00000000-0005-0000-0000-000087070000}"/>
    <cellStyle name="Normal 203 3 3 4" xfId="2978" xr:uid="{00000000-0005-0000-0000-000088070000}"/>
    <cellStyle name="Normal 203 3 4" xfId="449" xr:uid="{00000000-0005-0000-0000-000089070000}"/>
    <cellStyle name="Normal 203 3 4 2" xfId="1208" xr:uid="{00000000-0005-0000-0000-00008A070000}"/>
    <cellStyle name="Normal 203 3 4 2 2" xfId="2423" xr:uid="{00000000-0005-0000-0000-00008B070000}"/>
    <cellStyle name="Normal 203 3 4 2 3" xfId="3310" xr:uid="{00000000-0005-0000-0000-00008C070000}"/>
    <cellStyle name="Normal 203 3 4 3" xfId="1602" xr:uid="{00000000-0005-0000-0000-00008D070000}"/>
    <cellStyle name="Normal 203 3 4 4" xfId="2979" xr:uid="{00000000-0005-0000-0000-00008E070000}"/>
    <cellStyle name="Normal 203 3 5" xfId="1204" xr:uid="{00000000-0005-0000-0000-00008F070000}"/>
    <cellStyle name="Normal 203 3 5 2" xfId="2424" xr:uid="{00000000-0005-0000-0000-000090070000}"/>
    <cellStyle name="Normal 203 3 5 3" xfId="3311" xr:uid="{00000000-0005-0000-0000-000091070000}"/>
    <cellStyle name="Normal 203 3 6" xfId="1598" xr:uid="{00000000-0005-0000-0000-000092070000}"/>
    <cellStyle name="Normal 203 3 7" xfId="2975" xr:uid="{00000000-0005-0000-0000-000093070000}"/>
    <cellStyle name="Normal 203 4" xfId="450" xr:uid="{00000000-0005-0000-0000-000094070000}"/>
    <cellStyle name="Normal 203 4 2" xfId="451" xr:uid="{00000000-0005-0000-0000-000095070000}"/>
    <cellStyle name="Normal 203 4 2 2" xfId="1210" xr:uid="{00000000-0005-0000-0000-000096070000}"/>
    <cellStyle name="Normal 203 4 2 2 2" xfId="2425" xr:uid="{00000000-0005-0000-0000-000097070000}"/>
    <cellStyle name="Normal 203 4 2 2 3" xfId="3312" xr:uid="{00000000-0005-0000-0000-000098070000}"/>
    <cellStyle name="Normal 203 4 2 3" xfId="1604" xr:uid="{00000000-0005-0000-0000-000099070000}"/>
    <cellStyle name="Normal 203 4 2 4" xfId="2981" xr:uid="{00000000-0005-0000-0000-00009A070000}"/>
    <cellStyle name="Normal 203 4 3" xfId="1209" xr:uid="{00000000-0005-0000-0000-00009B070000}"/>
    <cellStyle name="Normal 203 4 3 2" xfId="2426" xr:uid="{00000000-0005-0000-0000-00009C070000}"/>
    <cellStyle name="Normal 203 4 3 3" xfId="3313" xr:uid="{00000000-0005-0000-0000-00009D070000}"/>
    <cellStyle name="Normal 203 4 4" xfId="1603" xr:uid="{00000000-0005-0000-0000-00009E070000}"/>
    <cellStyle name="Normal 203 4 5" xfId="2980" xr:uid="{00000000-0005-0000-0000-00009F070000}"/>
    <cellStyle name="Normal 203 5" xfId="452" xr:uid="{00000000-0005-0000-0000-0000A0070000}"/>
    <cellStyle name="Normal 203 5 2" xfId="1211" xr:uid="{00000000-0005-0000-0000-0000A1070000}"/>
    <cellStyle name="Normal 203 5 2 2" xfId="2427" xr:uid="{00000000-0005-0000-0000-0000A2070000}"/>
    <cellStyle name="Normal 203 5 2 3" xfId="3314" xr:uid="{00000000-0005-0000-0000-0000A3070000}"/>
    <cellStyle name="Normal 203 5 3" xfId="1605" xr:uid="{00000000-0005-0000-0000-0000A4070000}"/>
    <cellStyle name="Normal 203 5 4" xfId="2982" xr:uid="{00000000-0005-0000-0000-0000A5070000}"/>
    <cellStyle name="Normal 203 6" xfId="453" xr:uid="{00000000-0005-0000-0000-0000A6070000}"/>
    <cellStyle name="Normal 203 6 2" xfId="1212" xr:uid="{00000000-0005-0000-0000-0000A7070000}"/>
    <cellStyle name="Normal 203 6 2 2" xfId="2428" xr:uid="{00000000-0005-0000-0000-0000A8070000}"/>
    <cellStyle name="Normal 203 6 2 3" xfId="3315" xr:uid="{00000000-0005-0000-0000-0000A9070000}"/>
    <cellStyle name="Normal 203 6 3" xfId="1606" xr:uid="{00000000-0005-0000-0000-0000AA070000}"/>
    <cellStyle name="Normal 203 6 4" xfId="2983" xr:uid="{00000000-0005-0000-0000-0000AB070000}"/>
    <cellStyle name="Normal 203 7" xfId="1198" xr:uid="{00000000-0005-0000-0000-0000AC070000}"/>
    <cellStyle name="Normal 203 7 2" xfId="2429" xr:uid="{00000000-0005-0000-0000-0000AD070000}"/>
    <cellStyle name="Normal 203 7 3" xfId="3316" xr:uid="{00000000-0005-0000-0000-0000AE070000}"/>
    <cellStyle name="Normal 203 8" xfId="1592" xr:uid="{00000000-0005-0000-0000-0000AF070000}"/>
    <cellStyle name="Normal 203 9" xfId="2969" xr:uid="{00000000-0005-0000-0000-0000B0070000}"/>
    <cellStyle name="Normal 204" xfId="454" xr:uid="{00000000-0005-0000-0000-0000B1070000}"/>
    <cellStyle name="Normal 204 2" xfId="1213" xr:uid="{00000000-0005-0000-0000-0000B2070000}"/>
    <cellStyle name="Normal 204 2 2" xfId="2430" xr:uid="{00000000-0005-0000-0000-0000B3070000}"/>
    <cellStyle name="Normal 204 2 3" xfId="3317" xr:uid="{00000000-0005-0000-0000-0000B4070000}"/>
    <cellStyle name="Normal 204 3" xfId="1607" xr:uid="{00000000-0005-0000-0000-0000B5070000}"/>
    <cellStyle name="Normal 204 4" xfId="2984" xr:uid="{00000000-0005-0000-0000-0000B6070000}"/>
    <cellStyle name="Normal 205" xfId="455" xr:uid="{00000000-0005-0000-0000-0000B7070000}"/>
    <cellStyle name="Normal 205 2" xfId="1214" xr:uid="{00000000-0005-0000-0000-0000B8070000}"/>
    <cellStyle name="Normal 205 2 2" xfId="2431" xr:uid="{00000000-0005-0000-0000-0000B9070000}"/>
    <cellStyle name="Normal 205 2 3" xfId="3318" xr:uid="{00000000-0005-0000-0000-0000BA070000}"/>
    <cellStyle name="Normal 205 3" xfId="1608" xr:uid="{00000000-0005-0000-0000-0000BB070000}"/>
    <cellStyle name="Normal 205 4" xfId="2985" xr:uid="{00000000-0005-0000-0000-0000BC070000}"/>
    <cellStyle name="Normal 206" xfId="456" xr:uid="{00000000-0005-0000-0000-0000BD070000}"/>
    <cellStyle name="Normal 206 2" xfId="1215" xr:uid="{00000000-0005-0000-0000-0000BE070000}"/>
    <cellStyle name="Normal 206 2 2" xfId="2432" xr:uid="{00000000-0005-0000-0000-0000BF070000}"/>
    <cellStyle name="Normal 206 2 3" xfId="3319" xr:uid="{00000000-0005-0000-0000-0000C0070000}"/>
    <cellStyle name="Normal 206 3" xfId="1609" xr:uid="{00000000-0005-0000-0000-0000C1070000}"/>
    <cellStyle name="Normal 206 4" xfId="2986" xr:uid="{00000000-0005-0000-0000-0000C2070000}"/>
    <cellStyle name="Normal 207" xfId="457" xr:uid="{00000000-0005-0000-0000-0000C3070000}"/>
    <cellStyle name="Normal 207 2" xfId="1216" xr:uid="{00000000-0005-0000-0000-0000C4070000}"/>
    <cellStyle name="Normal 207 2 2" xfId="2433" xr:uid="{00000000-0005-0000-0000-0000C5070000}"/>
    <cellStyle name="Normal 207 2 3" xfId="3320" xr:uid="{00000000-0005-0000-0000-0000C6070000}"/>
    <cellStyle name="Normal 207 3" xfId="1610" xr:uid="{00000000-0005-0000-0000-0000C7070000}"/>
    <cellStyle name="Normal 207 4" xfId="2987" xr:uid="{00000000-0005-0000-0000-0000C8070000}"/>
    <cellStyle name="Normal 208" xfId="458" xr:uid="{00000000-0005-0000-0000-0000C9070000}"/>
    <cellStyle name="Normal 208 2" xfId="1217" xr:uid="{00000000-0005-0000-0000-0000CA070000}"/>
    <cellStyle name="Normal 208 2 2" xfId="2434" xr:uid="{00000000-0005-0000-0000-0000CB070000}"/>
    <cellStyle name="Normal 208 2 3" xfId="3321" xr:uid="{00000000-0005-0000-0000-0000CC070000}"/>
    <cellStyle name="Normal 208 3" xfId="1611" xr:uid="{00000000-0005-0000-0000-0000CD070000}"/>
    <cellStyle name="Normal 208 4" xfId="2988" xr:uid="{00000000-0005-0000-0000-0000CE070000}"/>
    <cellStyle name="Normal 209" xfId="459" xr:uid="{00000000-0005-0000-0000-0000CF070000}"/>
    <cellStyle name="Normal 209 2" xfId="1218" xr:uid="{00000000-0005-0000-0000-0000D0070000}"/>
    <cellStyle name="Normal 209 2 2" xfId="2435" xr:uid="{00000000-0005-0000-0000-0000D1070000}"/>
    <cellStyle name="Normal 209 2 3" xfId="3322" xr:uid="{00000000-0005-0000-0000-0000D2070000}"/>
    <cellStyle name="Normal 209 3" xfId="1612" xr:uid="{00000000-0005-0000-0000-0000D3070000}"/>
    <cellStyle name="Normal 209 4" xfId="2989" xr:uid="{00000000-0005-0000-0000-0000D4070000}"/>
    <cellStyle name="Normal 21" xfId="460" xr:uid="{00000000-0005-0000-0000-0000D5070000}"/>
    <cellStyle name="Normal 21 2" xfId="461" xr:uid="{00000000-0005-0000-0000-0000D6070000}"/>
    <cellStyle name="Normal 210" xfId="462" xr:uid="{00000000-0005-0000-0000-0000D7070000}"/>
    <cellStyle name="Normal 210 2" xfId="1219" xr:uid="{00000000-0005-0000-0000-0000D8070000}"/>
    <cellStyle name="Normal 210 2 2" xfId="2436" xr:uid="{00000000-0005-0000-0000-0000D9070000}"/>
    <cellStyle name="Normal 210 2 3" xfId="3323" xr:uid="{00000000-0005-0000-0000-0000DA070000}"/>
    <cellStyle name="Normal 210 3" xfId="1613" xr:uid="{00000000-0005-0000-0000-0000DB070000}"/>
    <cellStyle name="Normal 210 4" xfId="2990" xr:uid="{00000000-0005-0000-0000-0000DC070000}"/>
    <cellStyle name="Normal 211" xfId="463" xr:uid="{00000000-0005-0000-0000-0000DD070000}"/>
    <cellStyle name="Normal 211 2" xfId="1220" xr:uid="{00000000-0005-0000-0000-0000DE070000}"/>
    <cellStyle name="Normal 211 2 2" xfId="2437" xr:uid="{00000000-0005-0000-0000-0000DF070000}"/>
    <cellStyle name="Normal 211 2 3" xfId="3324" xr:uid="{00000000-0005-0000-0000-0000E0070000}"/>
    <cellStyle name="Normal 211 3" xfId="1614" xr:uid="{00000000-0005-0000-0000-0000E1070000}"/>
    <cellStyle name="Normal 211 4" xfId="2991" xr:uid="{00000000-0005-0000-0000-0000E2070000}"/>
    <cellStyle name="Normal 212" xfId="464" xr:uid="{00000000-0005-0000-0000-0000E3070000}"/>
    <cellStyle name="Normal 212 2" xfId="1221" xr:uid="{00000000-0005-0000-0000-0000E4070000}"/>
    <cellStyle name="Normal 212 2 2" xfId="2438" xr:uid="{00000000-0005-0000-0000-0000E5070000}"/>
    <cellStyle name="Normal 212 2 3" xfId="3325" xr:uid="{00000000-0005-0000-0000-0000E6070000}"/>
    <cellStyle name="Normal 212 3" xfId="1615" xr:uid="{00000000-0005-0000-0000-0000E7070000}"/>
    <cellStyle name="Normal 212 4" xfId="2992" xr:uid="{00000000-0005-0000-0000-0000E8070000}"/>
    <cellStyle name="Normal 213" xfId="465" xr:uid="{00000000-0005-0000-0000-0000E9070000}"/>
    <cellStyle name="Normal 213 2" xfId="1222" xr:uid="{00000000-0005-0000-0000-0000EA070000}"/>
    <cellStyle name="Normal 213 2 2" xfId="2439" xr:uid="{00000000-0005-0000-0000-0000EB070000}"/>
    <cellStyle name="Normal 213 2 3" xfId="3326" xr:uid="{00000000-0005-0000-0000-0000EC070000}"/>
    <cellStyle name="Normal 213 3" xfId="1616" xr:uid="{00000000-0005-0000-0000-0000ED070000}"/>
    <cellStyle name="Normal 213 4" xfId="2993" xr:uid="{00000000-0005-0000-0000-0000EE070000}"/>
    <cellStyle name="Normal 214" xfId="466" xr:uid="{00000000-0005-0000-0000-0000EF070000}"/>
    <cellStyle name="Normal 214 2" xfId="1223" xr:uid="{00000000-0005-0000-0000-0000F0070000}"/>
    <cellStyle name="Normal 214 2 2" xfId="2440" xr:uid="{00000000-0005-0000-0000-0000F1070000}"/>
    <cellStyle name="Normal 214 2 3" xfId="3327" xr:uid="{00000000-0005-0000-0000-0000F2070000}"/>
    <cellStyle name="Normal 214 3" xfId="1617" xr:uid="{00000000-0005-0000-0000-0000F3070000}"/>
    <cellStyle name="Normal 214 4" xfId="2994" xr:uid="{00000000-0005-0000-0000-0000F4070000}"/>
    <cellStyle name="Normal 215" xfId="467" xr:uid="{00000000-0005-0000-0000-0000F5070000}"/>
    <cellStyle name="Normal 215 2" xfId="468" xr:uid="{00000000-0005-0000-0000-0000F6070000}"/>
    <cellStyle name="Normal 215 2 2" xfId="1225" xr:uid="{00000000-0005-0000-0000-0000F7070000}"/>
    <cellStyle name="Normal 215 2 2 2" xfId="2441" xr:uid="{00000000-0005-0000-0000-0000F8070000}"/>
    <cellStyle name="Normal 215 2 2 3" xfId="3328" xr:uid="{00000000-0005-0000-0000-0000F9070000}"/>
    <cellStyle name="Normal 215 2 3" xfId="1619" xr:uid="{00000000-0005-0000-0000-0000FA070000}"/>
    <cellStyle name="Normal 215 2 4" xfId="2996" xr:uid="{00000000-0005-0000-0000-0000FB070000}"/>
    <cellStyle name="Normal 215 3" xfId="1224" xr:uid="{00000000-0005-0000-0000-0000FC070000}"/>
    <cellStyle name="Normal 215 3 2" xfId="2442" xr:uid="{00000000-0005-0000-0000-0000FD070000}"/>
    <cellStyle name="Normal 215 3 3" xfId="3329" xr:uid="{00000000-0005-0000-0000-0000FE070000}"/>
    <cellStyle name="Normal 215 4" xfId="1618" xr:uid="{00000000-0005-0000-0000-0000FF070000}"/>
    <cellStyle name="Normal 215 5" xfId="2995" xr:uid="{00000000-0005-0000-0000-000000080000}"/>
    <cellStyle name="Normal 216" xfId="469" xr:uid="{00000000-0005-0000-0000-000001080000}"/>
    <cellStyle name="Normal 216 2" xfId="1226" xr:uid="{00000000-0005-0000-0000-000002080000}"/>
    <cellStyle name="Normal 216 2 2" xfId="2443" xr:uid="{00000000-0005-0000-0000-000003080000}"/>
    <cellStyle name="Normal 216 2 3" xfId="3330" xr:uid="{00000000-0005-0000-0000-000004080000}"/>
    <cellStyle name="Normal 216 3" xfId="1620" xr:uid="{00000000-0005-0000-0000-000005080000}"/>
    <cellStyle name="Normal 216 4" xfId="2997" xr:uid="{00000000-0005-0000-0000-000006080000}"/>
    <cellStyle name="Normal 217" xfId="470" xr:uid="{00000000-0005-0000-0000-000007080000}"/>
    <cellStyle name="Normal 217 2" xfId="1227" xr:uid="{00000000-0005-0000-0000-000008080000}"/>
    <cellStyle name="Normal 217 2 2" xfId="2444" xr:uid="{00000000-0005-0000-0000-000009080000}"/>
    <cellStyle name="Normal 217 2 3" xfId="3331" xr:uid="{00000000-0005-0000-0000-00000A080000}"/>
    <cellStyle name="Normal 217 3" xfId="1621" xr:uid="{00000000-0005-0000-0000-00000B080000}"/>
    <cellStyle name="Normal 217 4" xfId="2998" xr:uid="{00000000-0005-0000-0000-00000C080000}"/>
    <cellStyle name="Normal 218" xfId="471" xr:uid="{00000000-0005-0000-0000-00000D080000}"/>
    <cellStyle name="Normal 218 2" xfId="1228" xr:uid="{00000000-0005-0000-0000-00000E080000}"/>
    <cellStyle name="Normal 218 2 2" xfId="2445" xr:uid="{00000000-0005-0000-0000-00000F080000}"/>
    <cellStyle name="Normal 218 2 3" xfId="3332" xr:uid="{00000000-0005-0000-0000-000010080000}"/>
    <cellStyle name="Normal 218 3" xfId="1622" xr:uid="{00000000-0005-0000-0000-000011080000}"/>
    <cellStyle name="Normal 218 4" xfId="2999" xr:uid="{00000000-0005-0000-0000-000012080000}"/>
    <cellStyle name="Normal 219" xfId="472" xr:uid="{00000000-0005-0000-0000-000013080000}"/>
    <cellStyle name="Normal 219 2" xfId="1229" xr:uid="{00000000-0005-0000-0000-000014080000}"/>
    <cellStyle name="Normal 219 2 2" xfId="2446" xr:uid="{00000000-0005-0000-0000-000015080000}"/>
    <cellStyle name="Normal 219 2 3" xfId="3333" xr:uid="{00000000-0005-0000-0000-000016080000}"/>
    <cellStyle name="Normal 219 3" xfId="1623" xr:uid="{00000000-0005-0000-0000-000017080000}"/>
    <cellStyle name="Normal 219 4" xfId="3000" xr:uid="{00000000-0005-0000-0000-000018080000}"/>
    <cellStyle name="Normal 22" xfId="473" xr:uid="{00000000-0005-0000-0000-000019080000}"/>
    <cellStyle name="Normal 22 2" xfId="474" xr:uid="{00000000-0005-0000-0000-00001A080000}"/>
    <cellStyle name="Normal 220" xfId="475" xr:uid="{00000000-0005-0000-0000-00001B080000}"/>
    <cellStyle name="Normal 220 2" xfId="1230" xr:uid="{00000000-0005-0000-0000-00001C080000}"/>
    <cellStyle name="Normal 220 2 2" xfId="2447" xr:uid="{00000000-0005-0000-0000-00001D080000}"/>
    <cellStyle name="Normal 220 2 3" xfId="3334" xr:uid="{00000000-0005-0000-0000-00001E080000}"/>
    <cellStyle name="Normal 220 3" xfId="1624" xr:uid="{00000000-0005-0000-0000-00001F080000}"/>
    <cellStyle name="Normal 220 4" xfId="3001" xr:uid="{00000000-0005-0000-0000-000020080000}"/>
    <cellStyle name="Normal 221" xfId="476" xr:uid="{00000000-0005-0000-0000-000021080000}"/>
    <cellStyle name="Normal 221 2" xfId="1231" xr:uid="{00000000-0005-0000-0000-000022080000}"/>
    <cellStyle name="Normal 221 2 2" xfId="2448" xr:uid="{00000000-0005-0000-0000-000023080000}"/>
    <cellStyle name="Normal 221 2 3" xfId="3335" xr:uid="{00000000-0005-0000-0000-000024080000}"/>
    <cellStyle name="Normal 221 3" xfId="1625" xr:uid="{00000000-0005-0000-0000-000025080000}"/>
    <cellStyle name="Normal 221 4" xfId="3002" xr:uid="{00000000-0005-0000-0000-000026080000}"/>
    <cellStyle name="Normal 222" xfId="477" xr:uid="{00000000-0005-0000-0000-000027080000}"/>
    <cellStyle name="Normal 222 2" xfId="1232" xr:uid="{00000000-0005-0000-0000-000028080000}"/>
    <cellStyle name="Normal 222 2 2" xfId="2449" xr:uid="{00000000-0005-0000-0000-000029080000}"/>
    <cellStyle name="Normal 222 2 3" xfId="3336" xr:uid="{00000000-0005-0000-0000-00002A080000}"/>
    <cellStyle name="Normal 222 3" xfId="1626" xr:uid="{00000000-0005-0000-0000-00002B080000}"/>
    <cellStyle name="Normal 222 4" xfId="3003" xr:uid="{00000000-0005-0000-0000-00002C080000}"/>
    <cellStyle name="Normal 223" xfId="478" xr:uid="{00000000-0005-0000-0000-00002D080000}"/>
    <cellStyle name="Normal 223 2" xfId="1233" xr:uid="{00000000-0005-0000-0000-00002E080000}"/>
    <cellStyle name="Normal 223 2 2" xfId="2450" xr:uid="{00000000-0005-0000-0000-00002F080000}"/>
    <cellStyle name="Normal 223 2 3" xfId="3337" xr:uid="{00000000-0005-0000-0000-000030080000}"/>
    <cellStyle name="Normal 223 3" xfId="1627" xr:uid="{00000000-0005-0000-0000-000031080000}"/>
    <cellStyle name="Normal 223 4" xfId="3004" xr:uid="{00000000-0005-0000-0000-000032080000}"/>
    <cellStyle name="Normal 224" xfId="479" xr:uid="{00000000-0005-0000-0000-000033080000}"/>
    <cellStyle name="Normal 224 2" xfId="1234" xr:uid="{00000000-0005-0000-0000-000034080000}"/>
    <cellStyle name="Normal 224 2 2" xfId="2451" xr:uid="{00000000-0005-0000-0000-000035080000}"/>
    <cellStyle name="Normal 224 2 3" xfId="3338" xr:uid="{00000000-0005-0000-0000-000036080000}"/>
    <cellStyle name="Normal 224 3" xfId="1628" xr:uid="{00000000-0005-0000-0000-000037080000}"/>
    <cellStyle name="Normal 224 4" xfId="3005" xr:uid="{00000000-0005-0000-0000-000038080000}"/>
    <cellStyle name="Normal 225" xfId="480" xr:uid="{00000000-0005-0000-0000-000039080000}"/>
    <cellStyle name="Normal 225 2" xfId="1235" xr:uid="{00000000-0005-0000-0000-00003A080000}"/>
    <cellStyle name="Normal 225 2 2" xfId="2452" xr:uid="{00000000-0005-0000-0000-00003B080000}"/>
    <cellStyle name="Normal 225 2 3" xfId="3339" xr:uid="{00000000-0005-0000-0000-00003C080000}"/>
    <cellStyle name="Normal 225 3" xfId="1629" xr:uid="{00000000-0005-0000-0000-00003D080000}"/>
    <cellStyle name="Normal 225 4" xfId="3006" xr:uid="{00000000-0005-0000-0000-00003E080000}"/>
    <cellStyle name="Normal 226" xfId="481" xr:uid="{00000000-0005-0000-0000-00003F080000}"/>
    <cellStyle name="Normal 226 2" xfId="1236" xr:uid="{00000000-0005-0000-0000-000040080000}"/>
    <cellStyle name="Normal 226 2 2" xfId="2453" xr:uid="{00000000-0005-0000-0000-000041080000}"/>
    <cellStyle name="Normal 226 2 3" xfId="3340" xr:uid="{00000000-0005-0000-0000-000042080000}"/>
    <cellStyle name="Normal 226 3" xfId="1630" xr:uid="{00000000-0005-0000-0000-000043080000}"/>
    <cellStyle name="Normal 226 4" xfId="3007" xr:uid="{00000000-0005-0000-0000-000044080000}"/>
    <cellStyle name="Normal 227" xfId="482" xr:uid="{00000000-0005-0000-0000-000045080000}"/>
    <cellStyle name="Normal 227 2" xfId="1237" xr:uid="{00000000-0005-0000-0000-000046080000}"/>
    <cellStyle name="Normal 227 2 2" xfId="2454" xr:uid="{00000000-0005-0000-0000-000047080000}"/>
    <cellStyle name="Normal 227 2 3" xfId="3341" xr:uid="{00000000-0005-0000-0000-000048080000}"/>
    <cellStyle name="Normal 227 3" xfId="1631" xr:uid="{00000000-0005-0000-0000-000049080000}"/>
    <cellStyle name="Normal 227 4" xfId="3008" xr:uid="{00000000-0005-0000-0000-00004A080000}"/>
    <cellStyle name="Normal 228" xfId="483" xr:uid="{00000000-0005-0000-0000-00004B080000}"/>
    <cellStyle name="Normal 228 2" xfId="1238" xr:uid="{00000000-0005-0000-0000-00004C080000}"/>
    <cellStyle name="Normal 228 2 2" xfId="2455" xr:uid="{00000000-0005-0000-0000-00004D080000}"/>
    <cellStyle name="Normal 228 2 3" xfId="3342" xr:uid="{00000000-0005-0000-0000-00004E080000}"/>
    <cellStyle name="Normal 228 3" xfId="1632" xr:uid="{00000000-0005-0000-0000-00004F080000}"/>
    <cellStyle name="Normal 228 4" xfId="3009" xr:uid="{00000000-0005-0000-0000-000050080000}"/>
    <cellStyle name="Normal 229" xfId="484" xr:uid="{00000000-0005-0000-0000-000051080000}"/>
    <cellStyle name="Normal 229 2" xfId="1239" xr:uid="{00000000-0005-0000-0000-000052080000}"/>
    <cellStyle name="Normal 229 2 2" xfId="2456" xr:uid="{00000000-0005-0000-0000-000053080000}"/>
    <cellStyle name="Normal 229 2 3" xfId="3343" xr:uid="{00000000-0005-0000-0000-000054080000}"/>
    <cellStyle name="Normal 229 3" xfId="1633" xr:uid="{00000000-0005-0000-0000-000055080000}"/>
    <cellStyle name="Normal 229 4" xfId="3010" xr:uid="{00000000-0005-0000-0000-000056080000}"/>
    <cellStyle name="Normal 23" xfId="485" xr:uid="{00000000-0005-0000-0000-000057080000}"/>
    <cellStyle name="Normal 23 2" xfId="486" xr:uid="{00000000-0005-0000-0000-000058080000}"/>
    <cellStyle name="Normal 230" xfId="487" xr:uid="{00000000-0005-0000-0000-000059080000}"/>
    <cellStyle name="Normal 230 2" xfId="1240" xr:uid="{00000000-0005-0000-0000-00005A080000}"/>
    <cellStyle name="Normal 230 2 2" xfId="2457" xr:uid="{00000000-0005-0000-0000-00005B080000}"/>
    <cellStyle name="Normal 230 2 3" xfId="3344" xr:uid="{00000000-0005-0000-0000-00005C080000}"/>
    <cellStyle name="Normal 230 3" xfId="1634" xr:uid="{00000000-0005-0000-0000-00005D080000}"/>
    <cellStyle name="Normal 230 4" xfId="3011" xr:uid="{00000000-0005-0000-0000-00005E080000}"/>
    <cellStyle name="Normal 231" xfId="488" xr:uid="{00000000-0005-0000-0000-00005F080000}"/>
    <cellStyle name="Normal 231 2" xfId="1241" xr:uid="{00000000-0005-0000-0000-000060080000}"/>
    <cellStyle name="Normal 231 2 2" xfId="2458" xr:uid="{00000000-0005-0000-0000-000061080000}"/>
    <cellStyle name="Normal 231 2 3" xfId="3345" xr:uid="{00000000-0005-0000-0000-000062080000}"/>
    <cellStyle name="Normal 231 3" xfId="1635" xr:uid="{00000000-0005-0000-0000-000063080000}"/>
    <cellStyle name="Normal 231 4" xfId="3012" xr:uid="{00000000-0005-0000-0000-000064080000}"/>
    <cellStyle name="Normal 232" xfId="489" xr:uid="{00000000-0005-0000-0000-000065080000}"/>
    <cellStyle name="Normal 232 2" xfId="1242" xr:uid="{00000000-0005-0000-0000-000066080000}"/>
    <cellStyle name="Normal 232 2 2" xfId="2459" xr:uid="{00000000-0005-0000-0000-000067080000}"/>
    <cellStyle name="Normal 232 2 3" xfId="3346" xr:uid="{00000000-0005-0000-0000-000068080000}"/>
    <cellStyle name="Normal 232 3" xfId="1636" xr:uid="{00000000-0005-0000-0000-000069080000}"/>
    <cellStyle name="Normal 232 4" xfId="3013" xr:uid="{00000000-0005-0000-0000-00006A080000}"/>
    <cellStyle name="Normal 233" xfId="490" xr:uid="{00000000-0005-0000-0000-00006B080000}"/>
    <cellStyle name="Normal 233 2" xfId="1243" xr:uid="{00000000-0005-0000-0000-00006C080000}"/>
    <cellStyle name="Normal 233 2 2" xfId="2460" xr:uid="{00000000-0005-0000-0000-00006D080000}"/>
    <cellStyle name="Normal 233 2 3" xfId="3347" xr:uid="{00000000-0005-0000-0000-00006E080000}"/>
    <cellStyle name="Normal 233 3" xfId="1637" xr:uid="{00000000-0005-0000-0000-00006F080000}"/>
    <cellStyle name="Normal 233 4" xfId="3014" xr:uid="{00000000-0005-0000-0000-000070080000}"/>
    <cellStyle name="Normal 234" xfId="491" xr:uid="{00000000-0005-0000-0000-000071080000}"/>
    <cellStyle name="Normal 234 2" xfId="1244" xr:uid="{00000000-0005-0000-0000-000072080000}"/>
    <cellStyle name="Normal 234 2 2" xfId="2461" xr:uid="{00000000-0005-0000-0000-000073080000}"/>
    <cellStyle name="Normal 234 2 3" xfId="3348" xr:uid="{00000000-0005-0000-0000-000074080000}"/>
    <cellStyle name="Normal 234 3" xfId="1638" xr:uid="{00000000-0005-0000-0000-000075080000}"/>
    <cellStyle name="Normal 234 4" xfId="3015" xr:uid="{00000000-0005-0000-0000-000076080000}"/>
    <cellStyle name="Normal 235" xfId="492" xr:uid="{00000000-0005-0000-0000-000077080000}"/>
    <cellStyle name="Normal 235 2" xfId="1245" xr:uid="{00000000-0005-0000-0000-000078080000}"/>
    <cellStyle name="Normal 235 2 2" xfId="2462" xr:uid="{00000000-0005-0000-0000-000079080000}"/>
    <cellStyle name="Normal 235 2 3" xfId="3349" xr:uid="{00000000-0005-0000-0000-00007A080000}"/>
    <cellStyle name="Normal 235 3" xfId="1639" xr:uid="{00000000-0005-0000-0000-00007B080000}"/>
    <cellStyle name="Normal 235 4" xfId="3016" xr:uid="{00000000-0005-0000-0000-00007C080000}"/>
    <cellStyle name="Normal 236" xfId="493" xr:uid="{00000000-0005-0000-0000-00007D080000}"/>
    <cellStyle name="Normal 236 2" xfId="1246" xr:uid="{00000000-0005-0000-0000-00007E080000}"/>
    <cellStyle name="Normal 236 2 2" xfId="3350" xr:uid="{00000000-0005-0000-0000-00007F080000}"/>
    <cellStyle name="Normal 236 2 3" xfId="494" xr:uid="{00000000-0005-0000-0000-000080080000}"/>
    <cellStyle name="Normal 236 2 3 2" xfId="1247" xr:uid="{00000000-0005-0000-0000-000081080000}"/>
    <cellStyle name="Normal 236 2 3 2 2" xfId="2463" xr:uid="{00000000-0005-0000-0000-000082080000}"/>
    <cellStyle name="Normal 236 2 3 2 3" xfId="3351" xr:uid="{00000000-0005-0000-0000-000083080000}"/>
    <cellStyle name="Normal 236 2 3 3" xfId="1641" xr:uid="{00000000-0005-0000-0000-000084080000}"/>
    <cellStyle name="Normal 236 2 3 4" xfId="3018" xr:uid="{00000000-0005-0000-0000-000085080000}"/>
    <cellStyle name="Normal 236 3" xfId="1640" xr:uid="{00000000-0005-0000-0000-000086080000}"/>
    <cellStyle name="Normal 236 4" xfId="3017" xr:uid="{00000000-0005-0000-0000-000087080000}"/>
    <cellStyle name="Normal 237" xfId="495" xr:uid="{00000000-0005-0000-0000-000088080000}"/>
    <cellStyle name="Normal 237 2" xfId="1248" xr:uid="{00000000-0005-0000-0000-000089080000}"/>
    <cellStyle name="Normal 237 2 2" xfId="2464" xr:uid="{00000000-0005-0000-0000-00008A080000}"/>
    <cellStyle name="Normal 237 2 3" xfId="3352" xr:uid="{00000000-0005-0000-0000-00008B080000}"/>
    <cellStyle name="Normal 237 3" xfId="1642" xr:uid="{00000000-0005-0000-0000-00008C080000}"/>
    <cellStyle name="Normal 237 4" xfId="3019" xr:uid="{00000000-0005-0000-0000-00008D080000}"/>
    <cellStyle name="Normal 238" xfId="496" xr:uid="{00000000-0005-0000-0000-00008E080000}"/>
    <cellStyle name="Normal 238 2" xfId="1249" xr:uid="{00000000-0005-0000-0000-00008F080000}"/>
    <cellStyle name="Normal 238 2 2" xfId="2465" xr:uid="{00000000-0005-0000-0000-000090080000}"/>
    <cellStyle name="Normal 238 2 3" xfId="3353" xr:uid="{00000000-0005-0000-0000-000091080000}"/>
    <cellStyle name="Normal 238 3" xfId="1643" xr:uid="{00000000-0005-0000-0000-000092080000}"/>
    <cellStyle name="Normal 238 4" xfId="3020" xr:uid="{00000000-0005-0000-0000-000093080000}"/>
    <cellStyle name="Normal 239" xfId="497" xr:uid="{00000000-0005-0000-0000-000094080000}"/>
    <cellStyle name="Normal 239 2" xfId="2842" xr:uid="{00000000-0005-0000-0000-000095080000}"/>
    <cellStyle name="Normal 24" xfId="498" xr:uid="{00000000-0005-0000-0000-000096080000}"/>
    <cellStyle name="Normal 24 2" xfId="499" xr:uid="{00000000-0005-0000-0000-000097080000}"/>
    <cellStyle name="Normal 240" xfId="500" xr:uid="{00000000-0005-0000-0000-000098080000}"/>
    <cellStyle name="Normal 241" xfId="816" xr:uid="{00000000-0005-0000-0000-000099080000}"/>
    <cellStyle name="Normal 241 2" xfId="2466" xr:uid="{00000000-0005-0000-0000-00009A080000}"/>
    <cellStyle name="Normal 242" xfId="819" xr:uid="{00000000-0005-0000-0000-00009B080000}"/>
    <cellStyle name="Normal 242 2" xfId="2467" xr:uid="{00000000-0005-0000-0000-00009C080000}"/>
    <cellStyle name="Normal 242 3" xfId="3354" xr:uid="{00000000-0005-0000-0000-00009D080000}"/>
    <cellStyle name="Normal 243" xfId="820" xr:uid="{00000000-0005-0000-0000-00009E080000}"/>
    <cellStyle name="Normal 243 2" xfId="2468" xr:uid="{00000000-0005-0000-0000-00009F080000}"/>
    <cellStyle name="Normal 243 3" xfId="3355" xr:uid="{00000000-0005-0000-0000-0000A0080000}"/>
    <cellStyle name="Normal 244" xfId="1441" xr:uid="{00000000-0005-0000-0000-0000A1080000}"/>
    <cellStyle name="Normal 244 2" xfId="3356" xr:uid="{00000000-0005-0000-0000-0000A2080000}"/>
    <cellStyle name="Normal 245" xfId="2469" xr:uid="{00000000-0005-0000-0000-0000A3080000}"/>
    <cellStyle name="Normal 245 2" xfId="3357" xr:uid="{00000000-0005-0000-0000-0000A4080000}"/>
    <cellStyle name="Normal 246" xfId="2470" xr:uid="{00000000-0005-0000-0000-0000A5080000}"/>
    <cellStyle name="Normal 246 2" xfId="3358" xr:uid="{00000000-0005-0000-0000-0000A6080000}"/>
    <cellStyle name="Normal 247" xfId="2471" xr:uid="{00000000-0005-0000-0000-0000A7080000}"/>
    <cellStyle name="Normal 247 2" xfId="3359" xr:uid="{00000000-0005-0000-0000-0000A8080000}"/>
    <cellStyle name="Normal 248" xfId="2849" xr:uid="{00000000-0005-0000-0000-0000A9080000}"/>
    <cellStyle name="Normal 248 2" xfId="3525" xr:uid="{00000000-0005-0000-0000-0000AA080000}"/>
    <cellStyle name="Normal 249" xfId="814" xr:uid="{00000000-0005-0000-0000-0000AB080000}"/>
    <cellStyle name="Normal 249 2" xfId="2854" xr:uid="{00000000-0005-0000-0000-0000AC080000}"/>
    <cellStyle name="Normal 25" xfId="501" xr:uid="{00000000-0005-0000-0000-0000AD080000}"/>
    <cellStyle name="Normal 25 2" xfId="502" xr:uid="{00000000-0005-0000-0000-0000AE080000}"/>
    <cellStyle name="Normal 250" xfId="2856" xr:uid="{00000000-0005-0000-0000-0000AF080000}"/>
    <cellStyle name="Normal 251" xfId="2857" xr:uid="{00000000-0005-0000-0000-0000B0080000}"/>
    <cellStyle name="Normal 252" xfId="2859" xr:uid="{00000000-0005-0000-0000-0000B1080000}"/>
    <cellStyle name="Normal 253" xfId="2860" xr:uid="{00000000-0005-0000-0000-0000B2080000}"/>
    <cellStyle name="Normal 254" xfId="2861" xr:uid="{00000000-0005-0000-0000-0000B3080000}"/>
    <cellStyle name="Normal 255" xfId="2851" xr:uid="{00000000-0005-0000-0000-0000B4080000}"/>
    <cellStyle name="Normal 255 2" xfId="2863" xr:uid="{00000000-0005-0000-0000-0000B5080000}"/>
    <cellStyle name="Normal 256" xfId="2853" xr:uid="{00000000-0005-0000-0000-0000B6080000}"/>
    <cellStyle name="Normal 257" xfId="2852" xr:uid="{00000000-0005-0000-0000-0000B7080000}"/>
    <cellStyle name="Normal 258" xfId="2862" xr:uid="{00000000-0005-0000-0000-0000B8080000}"/>
    <cellStyle name="Normal 259" xfId="3526" xr:uid="{00000000-0005-0000-0000-0000B9080000}"/>
    <cellStyle name="Normal 26" xfId="503" xr:uid="{00000000-0005-0000-0000-0000BA080000}"/>
    <cellStyle name="Normal 26 2" xfId="504" xr:uid="{00000000-0005-0000-0000-0000BB080000}"/>
    <cellStyle name="Normal 27" xfId="505" xr:uid="{00000000-0005-0000-0000-0000BC080000}"/>
    <cellStyle name="Normal 27 2" xfId="506" xr:uid="{00000000-0005-0000-0000-0000BD080000}"/>
    <cellStyle name="Normal 28" xfId="507" xr:uid="{00000000-0005-0000-0000-0000BE080000}"/>
    <cellStyle name="Normal 28 2" xfId="508" xr:uid="{00000000-0005-0000-0000-0000BF080000}"/>
    <cellStyle name="Normal 29" xfId="509" xr:uid="{00000000-0005-0000-0000-0000C0080000}"/>
    <cellStyle name="Normal 29 2" xfId="510" xr:uid="{00000000-0005-0000-0000-0000C1080000}"/>
    <cellStyle name="Normal 3" xfId="1" xr:uid="{00000000-0005-0000-0000-0000C2080000}"/>
    <cellStyle name="Normal 3 10" xfId="797" xr:uid="{00000000-0005-0000-0000-0000C3080000}"/>
    <cellStyle name="Normal 3 10 2" xfId="2472" xr:uid="{00000000-0005-0000-0000-0000C4080000}"/>
    <cellStyle name="Normal 3 10 2 2" xfId="3360" xr:uid="{00000000-0005-0000-0000-0000C5080000}"/>
    <cellStyle name="Normal 3 10 3" xfId="2473" xr:uid="{00000000-0005-0000-0000-0000C6080000}"/>
    <cellStyle name="Normal 3 11" xfId="93" xr:uid="{00000000-0005-0000-0000-0000C7080000}"/>
    <cellStyle name="Normal 3 11 2" xfId="1251" xr:uid="{00000000-0005-0000-0000-0000C8080000}"/>
    <cellStyle name="Normal 3 11 3" xfId="1645" xr:uid="{00000000-0005-0000-0000-0000C9080000}"/>
    <cellStyle name="Normal 3 11 4" xfId="3361" xr:uid="{00000000-0005-0000-0000-0000CA080000}"/>
    <cellStyle name="Normal 3 12" xfId="1252" xr:uid="{00000000-0005-0000-0000-0000CB080000}"/>
    <cellStyle name="Normal 3 13" xfId="1250" xr:uid="{00000000-0005-0000-0000-0000CC080000}"/>
    <cellStyle name="Normal 3 13 2" xfId="3541" xr:uid="{00000000-0005-0000-0000-0000CD080000}"/>
    <cellStyle name="Normal 3 14" xfId="1644" xr:uid="{00000000-0005-0000-0000-0000CE080000}"/>
    <cellStyle name="Normal 3 15" xfId="2864" xr:uid="{00000000-0005-0000-0000-0000CF080000}"/>
    <cellStyle name="Normal 3 2" xfId="49" xr:uid="{00000000-0005-0000-0000-0000D0080000}"/>
    <cellStyle name="Normal 3 2 2" xfId="512" xr:uid="{00000000-0005-0000-0000-0000D1080000}"/>
    <cellStyle name="Normal 3 2 2 2" xfId="513" xr:uid="{00000000-0005-0000-0000-0000D2080000}"/>
    <cellStyle name="Normal 3 2 2 2 2" xfId="2474" xr:uid="{00000000-0005-0000-0000-0000D3080000}"/>
    <cellStyle name="Normal 3 2 2 2 2 2" xfId="3362" xr:uid="{00000000-0005-0000-0000-0000D4080000}"/>
    <cellStyle name="Normal 3 2 2 2 3" xfId="2475" xr:uid="{00000000-0005-0000-0000-0000D5080000}"/>
    <cellStyle name="Normal 3 2 2 3" xfId="2476" xr:uid="{00000000-0005-0000-0000-0000D6080000}"/>
    <cellStyle name="Normal 3 2 2 3 2" xfId="3363" xr:uid="{00000000-0005-0000-0000-0000D7080000}"/>
    <cellStyle name="Normal 3 2 2 4" xfId="2477" xr:uid="{00000000-0005-0000-0000-0000D8080000}"/>
    <cellStyle name="Normal 3 2 2 5" xfId="2478" xr:uid="{00000000-0005-0000-0000-0000D9080000}"/>
    <cellStyle name="Normal 3 2 2 5 2" xfId="3364" xr:uid="{00000000-0005-0000-0000-0000DA080000}"/>
    <cellStyle name="Normal 3 2 3" xfId="514" xr:uid="{00000000-0005-0000-0000-0000DB080000}"/>
    <cellStyle name="Normal 3 2 3 2" xfId="515" xr:uid="{00000000-0005-0000-0000-0000DC080000}"/>
    <cellStyle name="Normal 3 2 3 2 2" xfId="1254" xr:uid="{00000000-0005-0000-0000-0000DD080000}"/>
    <cellStyle name="Normal 3 2 3 2 2 2" xfId="2479" xr:uid="{00000000-0005-0000-0000-0000DE080000}"/>
    <cellStyle name="Normal 3 2 3 2 2 3" xfId="3365" xr:uid="{00000000-0005-0000-0000-0000DF080000}"/>
    <cellStyle name="Normal 3 2 3 2 3" xfId="1647" xr:uid="{00000000-0005-0000-0000-0000E0080000}"/>
    <cellStyle name="Normal 3 2 3 2 4" xfId="3022" xr:uid="{00000000-0005-0000-0000-0000E1080000}"/>
    <cellStyle name="Normal 3 2 3 3" xfId="1253" xr:uid="{00000000-0005-0000-0000-0000E2080000}"/>
    <cellStyle name="Normal 3 2 3 3 2" xfId="2480" xr:uid="{00000000-0005-0000-0000-0000E3080000}"/>
    <cellStyle name="Normal 3 2 3 3 3" xfId="3366" xr:uid="{00000000-0005-0000-0000-0000E4080000}"/>
    <cellStyle name="Normal 3 2 3 4" xfId="1646" xr:uid="{00000000-0005-0000-0000-0000E5080000}"/>
    <cellStyle name="Normal 3 2 3 5" xfId="3021" xr:uid="{00000000-0005-0000-0000-0000E6080000}"/>
    <cellStyle name="Normal 3 2 4" xfId="516" xr:uid="{00000000-0005-0000-0000-0000E7080000}"/>
    <cellStyle name="Normal 3 2 5" xfId="798" xr:uid="{00000000-0005-0000-0000-0000E8080000}"/>
    <cellStyle name="Normal 3 2 5 2" xfId="2481" xr:uid="{00000000-0005-0000-0000-0000E9080000}"/>
    <cellStyle name="Normal 3 2 5 3" xfId="2482" xr:uid="{00000000-0005-0000-0000-0000EA080000}"/>
    <cellStyle name="Normal 3 2 6" xfId="511" xr:uid="{00000000-0005-0000-0000-0000EB080000}"/>
    <cellStyle name="Normal 3 3" xfId="517" xr:uid="{00000000-0005-0000-0000-0000EC080000}"/>
    <cellStyle name="Normal 3 3 2" xfId="518" xr:uid="{00000000-0005-0000-0000-0000ED080000}"/>
    <cellStyle name="Normal 3 3 2 2" xfId="2483" xr:uid="{00000000-0005-0000-0000-0000EE080000}"/>
    <cellStyle name="Normal 3 3 2 2 2" xfId="3367" xr:uid="{00000000-0005-0000-0000-0000EF080000}"/>
    <cellStyle name="Normal 3 3 2 3" xfId="2484" xr:uid="{00000000-0005-0000-0000-0000F0080000}"/>
    <cellStyle name="Normal 3 3 3" xfId="2485" xr:uid="{00000000-0005-0000-0000-0000F1080000}"/>
    <cellStyle name="Normal 3 3 3 2" xfId="3368" xr:uid="{00000000-0005-0000-0000-0000F2080000}"/>
    <cellStyle name="Normal 3 3 4" xfId="2486" xr:uid="{00000000-0005-0000-0000-0000F3080000}"/>
    <cellStyle name="Normal 3 3 5" xfId="2487" xr:uid="{00000000-0005-0000-0000-0000F4080000}"/>
    <cellStyle name="Normal 3 3 5 2" xfId="3369" xr:uid="{00000000-0005-0000-0000-0000F5080000}"/>
    <cellStyle name="Normal 3 4" xfId="519" xr:uid="{00000000-0005-0000-0000-0000F6080000}"/>
    <cellStyle name="Normal 3 4 2" xfId="520" xr:uid="{00000000-0005-0000-0000-0000F7080000}"/>
    <cellStyle name="Normal 3 4 2 2" xfId="521" xr:uid="{00000000-0005-0000-0000-0000F8080000}"/>
    <cellStyle name="Normal 3 4 2 2 2" xfId="1257" xr:uid="{00000000-0005-0000-0000-0000F9080000}"/>
    <cellStyle name="Normal 3 4 2 2 2 2" xfId="2488" xr:uid="{00000000-0005-0000-0000-0000FA080000}"/>
    <cellStyle name="Normal 3 4 2 2 2 3" xfId="3370" xr:uid="{00000000-0005-0000-0000-0000FB080000}"/>
    <cellStyle name="Normal 3 4 2 2 3" xfId="1650" xr:uid="{00000000-0005-0000-0000-0000FC080000}"/>
    <cellStyle name="Normal 3 4 2 2 4" xfId="3025" xr:uid="{00000000-0005-0000-0000-0000FD080000}"/>
    <cellStyle name="Normal 3 4 2 3" xfId="1256" xr:uid="{00000000-0005-0000-0000-0000FE080000}"/>
    <cellStyle name="Normal 3 4 2 3 2" xfId="2489" xr:uid="{00000000-0005-0000-0000-0000FF080000}"/>
    <cellStyle name="Normal 3 4 2 3 3" xfId="3371" xr:uid="{00000000-0005-0000-0000-000000090000}"/>
    <cellStyle name="Normal 3 4 2 4" xfId="1649" xr:uid="{00000000-0005-0000-0000-000001090000}"/>
    <cellStyle name="Normal 3 4 2 4 2" xfId="2490" xr:uid="{00000000-0005-0000-0000-000002090000}"/>
    <cellStyle name="Normal 3 4 2 5" xfId="3024" xr:uid="{00000000-0005-0000-0000-000003090000}"/>
    <cellStyle name="Normal 3 4 3" xfId="522" xr:uid="{00000000-0005-0000-0000-000004090000}"/>
    <cellStyle name="Normal 3 4 3 2" xfId="1258" xr:uid="{00000000-0005-0000-0000-000005090000}"/>
    <cellStyle name="Normal 3 4 3 2 2" xfId="2491" xr:uid="{00000000-0005-0000-0000-000006090000}"/>
    <cellStyle name="Normal 3 4 3 2 3" xfId="3372" xr:uid="{00000000-0005-0000-0000-000007090000}"/>
    <cellStyle name="Normal 3 4 3 3" xfId="1651" xr:uid="{00000000-0005-0000-0000-000008090000}"/>
    <cellStyle name="Normal 3 4 3 4" xfId="3026" xr:uid="{00000000-0005-0000-0000-000009090000}"/>
    <cellStyle name="Normal 3 4 4" xfId="1255" xr:uid="{00000000-0005-0000-0000-00000A090000}"/>
    <cellStyle name="Normal 3 4 4 2" xfId="2493" xr:uid="{00000000-0005-0000-0000-00000B090000}"/>
    <cellStyle name="Normal 3 4 4 2 2" xfId="3373" xr:uid="{00000000-0005-0000-0000-00000C090000}"/>
    <cellStyle name="Normal 3 4 4 3" xfId="2492" xr:uid="{00000000-0005-0000-0000-00000D090000}"/>
    <cellStyle name="Normal 3 4 5" xfId="1648" xr:uid="{00000000-0005-0000-0000-00000E090000}"/>
    <cellStyle name="Normal 3 4 5 2" xfId="2494" xr:uid="{00000000-0005-0000-0000-00000F090000}"/>
    <cellStyle name="Normal 3 4 5 3" xfId="3374" xr:uid="{00000000-0005-0000-0000-000010090000}"/>
    <cellStyle name="Normal 3 4 6" xfId="2495" xr:uid="{00000000-0005-0000-0000-000011090000}"/>
    <cellStyle name="Normal 3 4 6 2" xfId="3375" xr:uid="{00000000-0005-0000-0000-000012090000}"/>
    <cellStyle name="Normal 3 4 7" xfId="2496" xr:uid="{00000000-0005-0000-0000-000013090000}"/>
    <cellStyle name="Normal 3 4 8" xfId="3023" xr:uid="{00000000-0005-0000-0000-000014090000}"/>
    <cellStyle name="Normal 3 5" xfId="523" xr:uid="{00000000-0005-0000-0000-000015090000}"/>
    <cellStyle name="Normal 3 5 2" xfId="524" xr:uid="{00000000-0005-0000-0000-000016090000}"/>
    <cellStyle name="Normal 3 5 2 2" xfId="1260" xr:uid="{00000000-0005-0000-0000-000017090000}"/>
    <cellStyle name="Normal 3 5 2 2 2" xfId="2497" xr:uid="{00000000-0005-0000-0000-000018090000}"/>
    <cellStyle name="Normal 3 5 2 2 3" xfId="3376" xr:uid="{00000000-0005-0000-0000-000019090000}"/>
    <cellStyle name="Normal 3 5 2 3" xfId="1653" xr:uid="{00000000-0005-0000-0000-00001A090000}"/>
    <cellStyle name="Normal 3 5 2 4" xfId="3028" xr:uid="{00000000-0005-0000-0000-00001B090000}"/>
    <cellStyle name="Normal 3 5 3" xfId="1259" xr:uid="{00000000-0005-0000-0000-00001C090000}"/>
    <cellStyle name="Normal 3 5 3 2" xfId="2498" xr:uid="{00000000-0005-0000-0000-00001D090000}"/>
    <cellStyle name="Normal 3 5 3 3" xfId="3377" xr:uid="{00000000-0005-0000-0000-00001E090000}"/>
    <cellStyle name="Normal 3 5 4" xfId="1652" xr:uid="{00000000-0005-0000-0000-00001F090000}"/>
    <cellStyle name="Normal 3 5 5" xfId="3027" xr:uid="{00000000-0005-0000-0000-000020090000}"/>
    <cellStyle name="Normal 3 6" xfId="525" xr:uid="{00000000-0005-0000-0000-000021090000}"/>
    <cellStyle name="Normal 3 6 2" xfId="526" xr:uid="{00000000-0005-0000-0000-000022090000}"/>
    <cellStyle name="Normal 3 6 2 2" xfId="1262" xr:uid="{00000000-0005-0000-0000-000023090000}"/>
    <cellStyle name="Normal 3 6 2 2 2" xfId="2499" xr:uid="{00000000-0005-0000-0000-000024090000}"/>
    <cellStyle name="Normal 3 6 2 2 3" xfId="3378" xr:uid="{00000000-0005-0000-0000-000025090000}"/>
    <cellStyle name="Normal 3 6 2 3" xfId="1655" xr:uid="{00000000-0005-0000-0000-000026090000}"/>
    <cellStyle name="Normal 3 6 2 4" xfId="3030" xr:uid="{00000000-0005-0000-0000-000027090000}"/>
    <cellStyle name="Normal 3 6 3" xfId="1261" xr:uid="{00000000-0005-0000-0000-000028090000}"/>
    <cellStyle name="Normal 3 6 3 2" xfId="2500" xr:uid="{00000000-0005-0000-0000-000029090000}"/>
    <cellStyle name="Normal 3 6 3 3" xfId="3379" xr:uid="{00000000-0005-0000-0000-00002A090000}"/>
    <cellStyle name="Normal 3 6 4" xfId="1654" xr:uid="{00000000-0005-0000-0000-00002B090000}"/>
    <cellStyle name="Normal 3 6 5" xfId="3029" xr:uid="{00000000-0005-0000-0000-00002C090000}"/>
    <cellStyle name="Normal 3 7" xfId="527" xr:uid="{00000000-0005-0000-0000-00002D090000}"/>
    <cellStyle name="Normal 3 7 2" xfId="1263" xr:uid="{00000000-0005-0000-0000-00002E090000}"/>
    <cellStyle name="Normal 3 7 2 2" xfId="2501" xr:uid="{00000000-0005-0000-0000-00002F090000}"/>
    <cellStyle name="Normal 3 7 2 3" xfId="3380" xr:uid="{00000000-0005-0000-0000-000030090000}"/>
    <cellStyle name="Normal 3 7 3" xfId="1656" xr:uid="{00000000-0005-0000-0000-000031090000}"/>
    <cellStyle name="Normal 3 7 4" xfId="3031" xr:uid="{00000000-0005-0000-0000-000032090000}"/>
    <cellStyle name="Normal 3 8" xfId="528" xr:uid="{00000000-0005-0000-0000-000033090000}"/>
    <cellStyle name="Normal 3 8 2" xfId="1264" xr:uid="{00000000-0005-0000-0000-000034090000}"/>
    <cellStyle name="Normal 3 8 2 2" xfId="2502" xr:uid="{00000000-0005-0000-0000-000035090000}"/>
    <cellStyle name="Normal 3 8 2 3" xfId="3381" xr:uid="{00000000-0005-0000-0000-000036090000}"/>
    <cellStyle name="Normal 3 8 3" xfId="1657" xr:uid="{00000000-0005-0000-0000-000037090000}"/>
    <cellStyle name="Normal 3 8 4" xfId="3032" xr:uid="{00000000-0005-0000-0000-000038090000}"/>
    <cellStyle name="Normal 3 9" xfId="529" xr:uid="{00000000-0005-0000-0000-000039090000}"/>
    <cellStyle name="Normal 3 9 2" xfId="1265" xr:uid="{00000000-0005-0000-0000-00003A090000}"/>
    <cellStyle name="Normal 3 9 2 2" xfId="2503" xr:uid="{00000000-0005-0000-0000-00003B090000}"/>
    <cellStyle name="Normal 3 9 2 3" xfId="3382" xr:uid="{00000000-0005-0000-0000-00003C090000}"/>
    <cellStyle name="Normal 3 9 3" xfId="1658" xr:uid="{00000000-0005-0000-0000-00003D090000}"/>
    <cellStyle name="Normal 3 9 4" xfId="3033" xr:uid="{00000000-0005-0000-0000-00003E090000}"/>
    <cellStyle name="Normal 30" xfId="530" xr:uid="{00000000-0005-0000-0000-00003F090000}"/>
    <cellStyle name="Normal 30 2" xfId="531" xr:uid="{00000000-0005-0000-0000-000040090000}"/>
    <cellStyle name="Normal 31" xfId="532" xr:uid="{00000000-0005-0000-0000-000041090000}"/>
    <cellStyle name="Normal 31 2" xfId="533" xr:uid="{00000000-0005-0000-0000-000042090000}"/>
    <cellStyle name="Normal 32" xfId="534" xr:uid="{00000000-0005-0000-0000-000043090000}"/>
    <cellStyle name="Normal 32 2" xfId="535" xr:uid="{00000000-0005-0000-0000-000044090000}"/>
    <cellStyle name="Normal 33" xfId="536" xr:uid="{00000000-0005-0000-0000-000045090000}"/>
    <cellStyle name="Normal 33 2" xfId="537" xr:uid="{00000000-0005-0000-0000-000046090000}"/>
    <cellStyle name="Normal 34" xfId="538" xr:uid="{00000000-0005-0000-0000-000047090000}"/>
    <cellStyle name="Normal 34 2" xfId="539" xr:uid="{00000000-0005-0000-0000-000048090000}"/>
    <cellStyle name="Normal 35" xfId="540" xr:uid="{00000000-0005-0000-0000-000049090000}"/>
    <cellStyle name="Normal 35 2" xfId="541" xr:uid="{00000000-0005-0000-0000-00004A090000}"/>
    <cellStyle name="Normal 36" xfId="542" xr:uid="{00000000-0005-0000-0000-00004B090000}"/>
    <cellStyle name="Normal 36 2" xfId="543" xr:uid="{00000000-0005-0000-0000-00004C090000}"/>
    <cellStyle name="Normal 37" xfId="544" xr:uid="{00000000-0005-0000-0000-00004D090000}"/>
    <cellStyle name="Normal 37 2" xfId="545" xr:uid="{00000000-0005-0000-0000-00004E090000}"/>
    <cellStyle name="Normal 38" xfId="546" xr:uid="{00000000-0005-0000-0000-00004F090000}"/>
    <cellStyle name="Normal 38 2" xfId="547" xr:uid="{00000000-0005-0000-0000-000050090000}"/>
    <cellStyle name="Normal 39" xfId="548" xr:uid="{00000000-0005-0000-0000-000051090000}"/>
    <cellStyle name="Normal 39 2" xfId="549" xr:uid="{00000000-0005-0000-0000-000052090000}"/>
    <cellStyle name="Normal 4" xfId="48" xr:uid="{00000000-0005-0000-0000-000053090000}"/>
    <cellStyle name="Normal 4 10" xfId="3542" xr:uid="{00000000-0005-0000-0000-000054090000}"/>
    <cellStyle name="Normal 4 11" xfId="3529" xr:uid="{00000000-0005-0000-0000-000055090000}"/>
    <cellStyle name="Normal 4 2" xfId="551" xr:uid="{00000000-0005-0000-0000-000056090000}"/>
    <cellStyle name="Normal 4 2 2" xfId="552" xr:uid="{00000000-0005-0000-0000-000057090000}"/>
    <cellStyle name="Normal 4 2 2 2" xfId="553" xr:uid="{00000000-0005-0000-0000-000058090000}"/>
    <cellStyle name="Normal 4 2 2 2 2" xfId="1267" xr:uid="{00000000-0005-0000-0000-000059090000}"/>
    <cellStyle name="Normal 4 2 2 2 2 2" xfId="2504" xr:uid="{00000000-0005-0000-0000-00005A090000}"/>
    <cellStyle name="Normal 4 2 2 2 2 3" xfId="3383" xr:uid="{00000000-0005-0000-0000-00005B090000}"/>
    <cellStyle name="Normal 4 2 2 2 3" xfId="1660" xr:uid="{00000000-0005-0000-0000-00005C090000}"/>
    <cellStyle name="Normal 4 2 2 2 4" xfId="3035" xr:uid="{00000000-0005-0000-0000-00005D090000}"/>
    <cellStyle name="Normal 4 2 2 3" xfId="1266" xr:uid="{00000000-0005-0000-0000-00005E090000}"/>
    <cellStyle name="Normal 4 2 2 3 2" xfId="2505" xr:uid="{00000000-0005-0000-0000-00005F090000}"/>
    <cellStyle name="Normal 4 2 2 3 3" xfId="3384" xr:uid="{00000000-0005-0000-0000-000060090000}"/>
    <cellStyle name="Normal 4 2 2 4" xfId="1659" xr:uid="{00000000-0005-0000-0000-000061090000}"/>
    <cellStyle name="Normal 4 2 2 5" xfId="3034" xr:uid="{00000000-0005-0000-0000-000062090000}"/>
    <cellStyle name="Normal 4 2 3" xfId="554" xr:uid="{00000000-0005-0000-0000-000063090000}"/>
    <cellStyle name="Normal 4 2 4" xfId="799" xr:uid="{00000000-0005-0000-0000-000064090000}"/>
    <cellStyle name="Normal 4 2 4 2" xfId="2506" xr:uid="{00000000-0005-0000-0000-000065090000}"/>
    <cellStyle name="Normal 4 2 4 3" xfId="2507" xr:uid="{00000000-0005-0000-0000-000066090000}"/>
    <cellStyle name="Normal 4 2 5" xfId="2508" xr:uid="{00000000-0005-0000-0000-000067090000}"/>
    <cellStyle name="Normal 4 3" xfId="555" xr:uid="{00000000-0005-0000-0000-000068090000}"/>
    <cellStyle name="Normal 4 3 2" xfId="556" xr:uid="{00000000-0005-0000-0000-000069090000}"/>
    <cellStyle name="Normal 4 3 2 2" xfId="1269" xr:uid="{00000000-0005-0000-0000-00006A090000}"/>
    <cellStyle name="Normal 4 3 2 2 2" xfId="2509" xr:uid="{00000000-0005-0000-0000-00006B090000}"/>
    <cellStyle name="Normal 4 3 2 2 3" xfId="3385" xr:uid="{00000000-0005-0000-0000-00006C090000}"/>
    <cellStyle name="Normal 4 3 2 3" xfId="1662" xr:uid="{00000000-0005-0000-0000-00006D090000}"/>
    <cellStyle name="Normal 4 3 2 4" xfId="3037" xr:uid="{00000000-0005-0000-0000-00006E090000}"/>
    <cellStyle name="Normal 4 3 3" xfId="1268" xr:uid="{00000000-0005-0000-0000-00006F090000}"/>
    <cellStyle name="Normal 4 3 3 2" xfId="2510" xr:uid="{00000000-0005-0000-0000-000070090000}"/>
    <cellStyle name="Normal 4 3 3 3" xfId="3386" xr:uid="{00000000-0005-0000-0000-000071090000}"/>
    <cellStyle name="Normal 4 3 4" xfId="1661" xr:uid="{00000000-0005-0000-0000-000072090000}"/>
    <cellStyle name="Normal 4 3 5" xfId="3036" xr:uid="{00000000-0005-0000-0000-000073090000}"/>
    <cellStyle name="Normal 4 4" xfId="557" xr:uid="{00000000-0005-0000-0000-000074090000}"/>
    <cellStyle name="Normal 4 4 2" xfId="2511" xr:uid="{00000000-0005-0000-0000-000075090000}"/>
    <cellStyle name="Normal 4 4 3" xfId="2512" xr:uid="{00000000-0005-0000-0000-000076090000}"/>
    <cellStyle name="Normal 4 4 3 2" xfId="3387" xr:uid="{00000000-0005-0000-0000-000077090000}"/>
    <cellStyle name="Normal 4 5" xfId="558" xr:uid="{00000000-0005-0000-0000-000078090000}"/>
    <cellStyle name="Normal 4 5 2" xfId="1270" xr:uid="{00000000-0005-0000-0000-000079090000}"/>
    <cellStyle name="Normal 4 5 2 2" xfId="2513" xr:uid="{00000000-0005-0000-0000-00007A090000}"/>
    <cellStyle name="Normal 4 5 2 3" xfId="3388" xr:uid="{00000000-0005-0000-0000-00007B090000}"/>
    <cellStyle name="Normal 4 5 3" xfId="1663" xr:uid="{00000000-0005-0000-0000-00007C090000}"/>
    <cellStyle name="Normal 4 5 4" xfId="3038" xr:uid="{00000000-0005-0000-0000-00007D090000}"/>
    <cellStyle name="Normal 4 6" xfId="559" xr:uid="{00000000-0005-0000-0000-00007E090000}"/>
    <cellStyle name="Normal 4 7" xfId="800" xr:uid="{00000000-0005-0000-0000-00007F090000}"/>
    <cellStyle name="Normal 4 8" xfId="550" xr:uid="{00000000-0005-0000-0000-000080090000}"/>
    <cellStyle name="Normal 4 9" xfId="1271" xr:uid="{00000000-0005-0000-0000-000081090000}"/>
    <cellStyle name="Normal 40" xfId="560" xr:uid="{00000000-0005-0000-0000-000082090000}"/>
    <cellStyle name="Normal 40 2" xfId="561" xr:uid="{00000000-0005-0000-0000-000083090000}"/>
    <cellStyle name="Normal 40 2 2" xfId="562" xr:uid="{00000000-0005-0000-0000-000084090000}"/>
    <cellStyle name="Normal 40 2 2 2" xfId="1274" xr:uid="{00000000-0005-0000-0000-000085090000}"/>
    <cellStyle name="Normal 40 2 2 2 2" xfId="2514" xr:uid="{00000000-0005-0000-0000-000086090000}"/>
    <cellStyle name="Normal 40 2 2 2 3" xfId="3389" xr:uid="{00000000-0005-0000-0000-000087090000}"/>
    <cellStyle name="Normal 40 2 2 3" xfId="1666" xr:uid="{00000000-0005-0000-0000-000088090000}"/>
    <cellStyle name="Normal 40 2 2 4" xfId="3041" xr:uid="{00000000-0005-0000-0000-000089090000}"/>
    <cellStyle name="Normal 40 2 3" xfId="1273" xr:uid="{00000000-0005-0000-0000-00008A090000}"/>
    <cellStyle name="Normal 40 2 3 2" xfId="2515" xr:uid="{00000000-0005-0000-0000-00008B090000}"/>
    <cellStyle name="Normal 40 2 3 3" xfId="3390" xr:uid="{00000000-0005-0000-0000-00008C090000}"/>
    <cellStyle name="Normal 40 2 4" xfId="1665" xr:uid="{00000000-0005-0000-0000-00008D090000}"/>
    <cellStyle name="Normal 40 2 5" xfId="3040" xr:uid="{00000000-0005-0000-0000-00008E090000}"/>
    <cellStyle name="Normal 40 3" xfId="563" xr:uid="{00000000-0005-0000-0000-00008F090000}"/>
    <cellStyle name="Normal 40 3 2" xfId="1275" xr:uid="{00000000-0005-0000-0000-000090090000}"/>
    <cellStyle name="Normal 40 3 2 2" xfId="2516" xr:uid="{00000000-0005-0000-0000-000091090000}"/>
    <cellStyle name="Normal 40 3 2 3" xfId="3391" xr:uid="{00000000-0005-0000-0000-000092090000}"/>
    <cellStyle name="Normal 40 3 3" xfId="1667" xr:uid="{00000000-0005-0000-0000-000093090000}"/>
    <cellStyle name="Normal 40 3 4" xfId="3042" xr:uid="{00000000-0005-0000-0000-000094090000}"/>
    <cellStyle name="Normal 40 4" xfId="1272" xr:uid="{00000000-0005-0000-0000-000095090000}"/>
    <cellStyle name="Normal 40 4 2" xfId="2517" xr:uid="{00000000-0005-0000-0000-000096090000}"/>
    <cellStyle name="Normal 40 4 3" xfId="3392" xr:uid="{00000000-0005-0000-0000-000097090000}"/>
    <cellStyle name="Normal 40 5" xfId="1664" xr:uid="{00000000-0005-0000-0000-000098090000}"/>
    <cellStyle name="Normal 40 6" xfId="3039" xr:uid="{00000000-0005-0000-0000-000099090000}"/>
    <cellStyle name="Normal 41" xfId="564" xr:uid="{00000000-0005-0000-0000-00009A090000}"/>
    <cellStyle name="Normal 41 2" xfId="565" xr:uid="{00000000-0005-0000-0000-00009B090000}"/>
    <cellStyle name="Normal 41 2 2" xfId="566" xr:uid="{00000000-0005-0000-0000-00009C090000}"/>
    <cellStyle name="Normal 41 2 2 2" xfId="1278" xr:uid="{00000000-0005-0000-0000-00009D090000}"/>
    <cellStyle name="Normal 41 2 2 2 2" xfId="2518" xr:uid="{00000000-0005-0000-0000-00009E090000}"/>
    <cellStyle name="Normal 41 2 2 2 3" xfId="3393" xr:uid="{00000000-0005-0000-0000-00009F090000}"/>
    <cellStyle name="Normal 41 2 2 3" xfId="1670" xr:uid="{00000000-0005-0000-0000-0000A0090000}"/>
    <cellStyle name="Normal 41 2 2 4" xfId="3045" xr:uid="{00000000-0005-0000-0000-0000A1090000}"/>
    <cellStyle name="Normal 41 2 3" xfId="1277" xr:uid="{00000000-0005-0000-0000-0000A2090000}"/>
    <cellStyle name="Normal 41 2 3 2" xfId="2519" xr:uid="{00000000-0005-0000-0000-0000A3090000}"/>
    <cellStyle name="Normal 41 2 3 3" xfId="3394" xr:uid="{00000000-0005-0000-0000-0000A4090000}"/>
    <cellStyle name="Normal 41 2 4" xfId="1669" xr:uid="{00000000-0005-0000-0000-0000A5090000}"/>
    <cellStyle name="Normal 41 2 5" xfId="3044" xr:uid="{00000000-0005-0000-0000-0000A6090000}"/>
    <cellStyle name="Normal 41 3" xfId="567" xr:uid="{00000000-0005-0000-0000-0000A7090000}"/>
    <cellStyle name="Normal 41 3 2" xfId="568" xr:uid="{00000000-0005-0000-0000-0000A8090000}"/>
    <cellStyle name="Normal 41 3 2 2" xfId="1280" xr:uid="{00000000-0005-0000-0000-0000A9090000}"/>
    <cellStyle name="Normal 41 3 2 2 2" xfId="2520" xr:uid="{00000000-0005-0000-0000-0000AA090000}"/>
    <cellStyle name="Normal 41 3 2 2 3" xfId="3395" xr:uid="{00000000-0005-0000-0000-0000AB090000}"/>
    <cellStyle name="Normal 41 3 2 3" xfId="1672" xr:uid="{00000000-0005-0000-0000-0000AC090000}"/>
    <cellStyle name="Normal 41 3 2 4" xfId="3047" xr:uid="{00000000-0005-0000-0000-0000AD090000}"/>
    <cellStyle name="Normal 41 3 3" xfId="1279" xr:uid="{00000000-0005-0000-0000-0000AE090000}"/>
    <cellStyle name="Normal 41 3 3 2" xfId="2521" xr:uid="{00000000-0005-0000-0000-0000AF090000}"/>
    <cellStyle name="Normal 41 3 3 3" xfId="3396" xr:uid="{00000000-0005-0000-0000-0000B0090000}"/>
    <cellStyle name="Normal 41 3 4" xfId="1671" xr:uid="{00000000-0005-0000-0000-0000B1090000}"/>
    <cellStyle name="Normal 41 3 5" xfId="3046" xr:uid="{00000000-0005-0000-0000-0000B2090000}"/>
    <cellStyle name="Normal 41 4" xfId="569" xr:uid="{00000000-0005-0000-0000-0000B3090000}"/>
    <cellStyle name="Normal 41 4 2" xfId="1281" xr:uid="{00000000-0005-0000-0000-0000B4090000}"/>
    <cellStyle name="Normal 41 4 2 2" xfId="2522" xr:uid="{00000000-0005-0000-0000-0000B5090000}"/>
    <cellStyle name="Normal 41 4 2 3" xfId="3397" xr:uid="{00000000-0005-0000-0000-0000B6090000}"/>
    <cellStyle name="Normal 41 4 3" xfId="1673" xr:uid="{00000000-0005-0000-0000-0000B7090000}"/>
    <cellStyle name="Normal 41 4 4" xfId="3048" xr:uid="{00000000-0005-0000-0000-0000B8090000}"/>
    <cellStyle name="Normal 41 5" xfId="1276" xr:uid="{00000000-0005-0000-0000-0000B9090000}"/>
    <cellStyle name="Normal 41 5 2" xfId="2523" xr:uid="{00000000-0005-0000-0000-0000BA090000}"/>
    <cellStyle name="Normal 41 5 3" xfId="3398" xr:uid="{00000000-0005-0000-0000-0000BB090000}"/>
    <cellStyle name="Normal 41 6" xfId="1668" xr:uid="{00000000-0005-0000-0000-0000BC090000}"/>
    <cellStyle name="Normal 41 7" xfId="3043" xr:uid="{00000000-0005-0000-0000-0000BD090000}"/>
    <cellStyle name="Normal 42" xfId="570" xr:uid="{00000000-0005-0000-0000-0000BE090000}"/>
    <cellStyle name="Normal 42 2" xfId="571" xr:uid="{00000000-0005-0000-0000-0000BF090000}"/>
    <cellStyle name="Normal 43" xfId="572" xr:uid="{00000000-0005-0000-0000-0000C0090000}"/>
    <cellStyle name="Normal 43 2" xfId="573" xr:uid="{00000000-0005-0000-0000-0000C1090000}"/>
    <cellStyle name="Normal 44" xfId="574" xr:uid="{00000000-0005-0000-0000-0000C2090000}"/>
    <cellStyle name="Normal 44 2" xfId="575" xr:uid="{00000000-0005-0000-0000-0000C3090000}"/>
    <cellStyle name="Normal 44 2 2" xfId="1283" xr:uid="{00000000-0005-0000-0000-0000C4090000}"/>
    <cellStyle name="Normal 44 2 2 2" xfId="2524" xr:uid="{00000000-0005-0000-0000-0000C5090000}"/>
    <cellStyle name="Normal 44 2 2 3" xfId="3399" xr:uid="{00000000-0005-0000-0000-0000C6090000}"/>
    <cellStyle name="Normal 44 2 3" xfId="1675" xr:uid="{00000000-0005-0000-0000-0000C7090000}"/>
    <cellStyle name="Normal 44 2 4" xfId="3050" xr:uid="{00000000-0005-0000-0000-0000C8090000}"/>
    <cellStyle name="Normal 44 3" xfId="576" xr:uid="{00000000-0005-0000-0000-0000C9090000}"/>
    <cellStyle name="Normal 44 3 2" xfId="1284" xr:uid="{00000000-0005-0000-0000-0000CA090000}"/>
    <cellStyle name="Normal 44 3 2 2" xfId="2525" xr:uid="{00000000-0005-0000-0000-0000CB090000}"/>
    <cellStyle name="Normal 44 3 2 3" xfId="3400" xr:uid="{00000000-0005-0000-0000-0000CC090000}"/>
    <cellStyle name="Normal 44 3 3" xfId="1676" xr:uid="{00000000-0005-0000-0000-0000CD090000}"/>
    <cellStyle name="Normal 44 3 4" xfId="3051" xr:uid="{00000000-0005-0000-0000-0000CE090000}"/>
    <cellStyle name="Normal 44 4" xfId="1282" xr:uid="{00000000-0005-0000-0000-0000CF090000}"/>
    <cellStyle name="Normal 44 4 2" xfId="2526" xr:uid="{00000000-0005-0000-0000-0000D0090000}"/>
    <cellStyle name="Normal 44 4 3" xfId="3401" xr:uid="{00000000-0005-0000-0000-0000D1090000}"/>
    <cellStyle name="Normal 44 5" xfId="1674" xr:uid="{00000000-0005-0000-0000-0000D2090000}"/>
    <cellStyle name="Normal 44 6" xfId="3049" xr:uid="{00000000-0005-0000-0000-0000D3090000}"/>
    <cellStyle name="Normal 45" xfId="577" xr:uid="{00000000-0005-0000-0000-0000D4090000}"/>
    <cellStyle name="Normal 45 2" xfId="578" xr:uid="{00000000-0005-0000-0000-0000D5090000}"/>
    <cellStyle name="Normal 45 2 2" xfId="1286" xr:uid="{00000000-0005-0000-0000-0000D6090000}"/>
    <cellStyle name="Normal 45 2 2 2" xfId="2527" xr:uid="{00000000-0005-0000-0000-0000D7090000}"/>
    <cellStyle name="Normal 45 2 2 3" xfId="3402" xr:uid="{00000000-0005-0000-0000-0000D8090000}"/>
    <cellStyle name="Normal 45 2 3" xfId="1678" xr:uid="{00000000-0005-0000-0000-0000D9090000}"/>
    <cellStyle name="Normal 45 2 4" xfId="3053" xr:uid="{00000000-0005-0000-0000-0000DA090000}"/>
    <cellStyle name="Normal 45 3" xfId="1285" xr:uid="{00000000-0005-0000-0000-0000DB090000}"/>
    <cellStyle name="Normal 45 3 2" xfId="2528" xr:uid="{00000000-0005-0000-0000-0000DC090000}"/>
    <cellStyle name="Normal 45 3 3" xfId="3403" xr:uid="{00000000-0005-0000-0000-0000DD090000}"/>
    <cellStyle name="Normal 45 4" xfId="1677" xr:uid="{00000000-0005-0000-0000-0000DE090000}"/>
    <cellStyle name="Normal 45 5" xfId="3052" xr:uid="{00000000-0005-0000-0000-0000DF090000}"/>
    <cellStyle name="Normal 46" xfId="579" xr:uid="{00000000-0005-0000-0000-0000E0090000}"/>
    <cellStyle name="Normal 46 2" xfId="580" xr:uid="{00000000-0005-0000-0000-0000E1090000}"/>
    <cellStyle name="Normal 46 2 2" xfId="1288" xr:uid="{00000000-0005-0000-0000-0000E2090000}"/>
    <cellStyle name="Normal 46 2 2 2" xfId="2529" xr:uid="{00000000-0005-0000-0000-0000E3090000}"/>
    <cellStyle name="Normal 46 2 2 3" xfId="3404" xr:uid="{00000000-0005-0000-0000-0000E4090000}"/>
    <cellStyle name="Normal 46 2 3" xfId="1680" xr:uid="{00000000-0005-0000-0000-0000E5090000}"/>
    <cellStyle name="Normal 46 2 4" xfId="3055" xr:uid="{00000000-0005-0000-0000-0000E6090000}"/>
    <cellStyle name="Normal 46 3" xfId="581" xr:uid="{00000000-0005-0000-0000-0000E7090000}"/>
    <cellStyle name="Normal 46 3 2" xfId="1289" xr:uid="{00000000-0005-0000-0000-0000E8090000}"/>
    <cellStyle name="Normal 46 3 2 2" xfId="2530" xr:uid="{00000000-0005-0000-0000-0000E9090000}"/>
    <cellStyle name="Normal 46 3 2 3" xfId="3405" xr:uid="{00000000-0005-0000-0000-0000EA090000}"/>
    <cellStyle name="Normal 46 3 3" xfId="1681" xr:uid="{00000000-0005-0000-0000-0000EB090000}"/>
    <cellStyle name="Normal 46 3 4" xfId="3056" xr:uid="{00000000-0005-0000-0000-0000EC090000}"/>
    <cellStyle name="Normal 46 4" xfId="1287" xr:uid="{00000000-0005-0000-0000-0000ED090000}"/>
    <cellStyle name="Normal 46 4 2" xfId="2531" xr:uid="{00000000-0005-0000-0000-0000EE090000}"/>
    <cellStyle name="Normal 46 4 3" xfId="3406" xr:uid="{00000000-0005-0000-0000-0000EF090000}"/>
    <cellStyle name="Normal 46 5" xfId="1679" xr:uid="{00000000-0005-0000-0000-0000F0090000}"/>
    <cellStyle name="Normal 46 6" xfId="3054" xr:uid="{00000000-0005-0000-0000-0000F1090000}"/>
    <cellStyle name="Normal 47" xfId="582" xr:uid="{00000000-0005-0000-0000-0000F2090000}"/>
    <cellStyle name="Normal 47 2" xfId="583" xr:uid="{00000000-0005-0000-0000-0000F3090000}"/>
    <cellStyle name="Normal 47 2 2" xfId="1291" xr:uid="{00000000-0005-0000-0000-0000F4090000}"/>
    <cellStyle name="Normal 47 2 2 2" xfId="2532" xr:uid="{00000000-0005-0000-0000-0000F5090000}"/>
    <cellStyle name="Normal 47 2 2 3" xfId="3407" xr:uid="{00000000-0005-0000-0000-0000F6090000}"/>
    <cellStyle name="Normal 47 2 3" xfId="1683" xr:uid="{00000000-0005-0000-0000-0000F7090000}"/>
    <cellStyle name="Normal 47 2 4" xfId="3058" xr:uid="{00000000-0005-0000-0000-0000F8090000}"/>
    <cellStyle name="Normal 47 3" xfId="812" xr:uid="{00000000-0005-0000-0000-0000F9090000}"/>
    <cellStyle name="Normal 47 3 2" xfId="2534" xr:uid="{00000000-0005-0000-0000-0000FA090000}"/>
    <cellStyle name="Normal 47 3 3" xfId="2533" xr:uid="{00000000-0005-0000-0000-0000FB090000}"/>
    <cellStyle name="Normal 47 3 3 2" xfId="3408" xr:uid="{00000000-0005-0000-0000-0000FC090000}"/>
    <cellStyle name="Normal 47 3 4" xfId="1852" xr:uid="{00000000-0005-0000-0000-0000FD090000}"/>
    <cellStyle name="Normal 47 3 5" xfId="1290" xr:uid="{00000000-0005-0000-0000-0000FE090000}"/>
    <cellStyle name="Normal 47 4" xfId="1682" xr:uid="{00000000-0005-0000-0000-0000FF090000}"/>
    <cellStyle name="Normal 47 5" xfId="3057" xr:uid="{00000000-0005-0000-0000-0000000A0000}"/>
    <cellStyle name="Normal 48" xfId="584" xr:uid="{00000000-0005-0000-0000-0000010A0000}"/>
    <cellStyle name="Normal 48 2" xfId="585" xr:uid="{00000000-0005-0000-0000-0000020A0000}"/>
    <cellStyle name="Normal 48 2 2" xfId="1293" xr:uid="{00000000-0005-0000-0000-0000030A0000}"/>
    <cellStyle name="Normal 48 2 2 2" xfId="2535" xr:uid="{00000000-0005-0000-0000-0000040A0000}"/>
    <cellStyle name="Normal 48 2 2 3" xfId="3409" xr:uid="{00000000-0005-0000-0000-0000050A0000}"/>
    <cellStyle name="Normal 48 2 3" xfId="1685" xr:uid="{00000000-0005-0000-0000-0000060A0000}"/>
    <cellStyle name="Normal 48 2 4" xfId="3060" xr:uid="{00000000-0005-0000-0000-0000070A0000}"/>
    <cellStyle name="Normal 48 3" xfId="1292" xr:uid="{00000000-0005-0000-0000-0000080A0000}"/>
    <cellStyle name="Normal 48 3 2" xfId="2536" xr:uid="{00000000-0005-0000-0000-0000090A0000}"/>
    <cellStyle name="Normal 48 3 3" xfId="3410" xr:uid="{00000000-0005-0000-0000-00000A0A0000}"/>
    <cellStyle name="Normal 48 4" xfId="1684" xr:uid="{00000000-0005-0000-0000-00000B0A0000}"/>
    <cellStyle name="Normal 48 5" xfId="3059" xr:uid="{00000000-0005-0000-0000-00000C0A0000}"/>
    <cellStyle name="Normal 49" xfId="586" xr:uid="{00000000-0005-0000-0000-00000D0A0000}"/>
    <cellStyle name="Normal 49 2" xfId="1294" xr:uid="{00000000-0005-0000-0000-00000E0A0000}"/>
    <cellStyle name="Normal 49 2 2" xfId="2537" xr:uid="{00000000-0005-0000-0000-00000F0A0000}"/>
    <cellStyle name="Normal 49 2 3" xfId="3411" xr:uid="{00000000-0005-0000-0000-0000100A0000}"/>
    <cellStyle name="Normal 49 3" xfId="1686" xr:uid="{00000000-0005-0000-0000-0000110A0000}"/>
    <cellStyle name="Normal 49 4" xfId="3061" xr:uid="{00000000-0005-0000-0000-0000120A0000}"/>
    <cellStyle name="Normal 5" xfId="587" xr:uid="{00000000-0005-0000-0000-0000130A0000}"/>
    <cellStyle name="Normal 5 2" xfId="588" xr:uid="{00000000-0005-0000-0000-0000140A0000}"/>
    <cellStyle name="Normal 5 2 2" xfId="589" xr:uid="{00000000-0005-0000-0000-0000150A0000}"/>
    <cellStyle name="Normal 5 2 2 2" xfId="1296" xr:uid="{00000000-0005-0000-0000-0000160A0000}"/>
    <cellStyle name="Normal 5 2 2 2 2" xfId="2538" xr:uid="{00000000-0005-0000-0000-0000170A0000}"/>
    <cellStyle name="Normal 5 2 2 2 3" xfId="3412" xr:uid="{00000000-0005-0000-0000-0000180A0000}"/>
    <cellStyle name="Normal 5 2 2 3" xfId="1688" xr:uid="{00000000-0005-0000-0000-0000190A0000}"/>
    <cellStyle name="Normal 5 2 2 4" xfId="3063" xr:uid="{00000000-0005-0000-0000-00001A0A0000}"/>
    <cellStyle name="Normal 5 2 3" xfId="590" xr:uid="{00000000-0005-0000-0000-00001B0A0000}"/>
    <cellStyle name="Normal 5 2 4" xfId="801" xr:uid="{00000000-0005-0000-0000-00001C0A0000}"/>
    <cellStyle name="Normal 5 2 5" xfId="2539" xr:uid="{00000000-0005-0000-0000-00001D0A0000}"/>
    <cellStyle name="Normal 5 2 6" xfId="2540" xr:uid="{00000000-0005-0000-0000-00001E0A0000}"/>
    <cellStyle name="Normal 5 3" xfId="591" xr:uid="{00000000-0005-0000-0000-00001F0A0000}"/>
    <cellStyle name="Normal 5 3 2" xfId="592" xr:uid="{00000000-0005-0000-0000-0000200A0000}"/>
    <cellStyle name="Normal 5 4" xfId="593" xr:uid="{00000000-0005-0000-0000-0000210A0000}"/>
    <cellStyle name="Normal 5 4 2" xfId="1297" xr:uid="{00000000-0005-0000-0000-0000220A0000}"/>
    <cellStyle name="Normal 5 4 2 2" xfId="2541" xr:uid="{00000000-0005-0000-0000-0000230A0000}"/>
    <cellStyle name="Normal 5 4 2 3" xfId="3413" xr:uid="{00000000-0005-0000-0000-0000240A0000}"/>
    <cellStyle name="Normal 5 4 3" xfId="1689" xr:uid="{00000000-0005-0000-0000-0000250A0000}"/>
    <cellStyle name="Normal 5 4 3 2" xfId="2542" xr:uid="{00000000-0005-0000-0000-0000260A0000}"/>
    <cellStyle name="Normal 5 4 4" xfId="3064" xr:uid="{00000000-0005-0000-0000-0000270A0000}"/>
    <cellStyle name="Normal 5 5" xfId="802" xr:uid="{00000000-0005-0000-0000-0000280A0000}"/>
    <cellStyle name="Normal 5 5 2" xfId="2543" xr:uid="{00000000-0005-0000-0000-0000290A0000}"/>
    <cellStyle name="Normal 5 5 2 2" xfId="3414" xr:uid="{00000000-0005-0000-0000-00002A0A0000}"/>
    <cellStyle name="Normal 5 5 3" xfId="2544" xr:uid="{00000000-0005-0000-0000-00002B0A0000}"/>
    <cellStyle name="Normal 5 6" xfId="1295" xr:uid="{00000000-0005-0000-0000-00002C0A0000}"/>
    <cellStyle name="Normal 5 6 2" xfId="2545" xr:uid="{00000000-0005-0000-0000-00002D0A0000}"/>
    <cellStyle name="Normal 5 6 3" xfId="3415" xr:uid="{00000000-0005-0000-0000-00002E0A0000}"/>
    <cellStyle name="Normal 5 7" xfId="1687" xr:uid="{00000000-0005-0000-0000-00002F0A0000}"/>
    <cellStyle name="Normal 5 8" xfId="3062" xr:uid="{00000000-0005-0000-0000-0000300A0000}"/>
    <cellStyle name="Normal 5 9" xfId="3532" xr:uid="{00000000-0005-0000-0000-0000310A0000}"/>
    <cellStyle name="Normal 50" xfId="594" xr:uid="{00000000-0005-0000-0000-0000320A0000}"/>
    <cellStyle name="Normal 50 2" xfId="1298" xr:uid="{00000000-0005-0000-0000-0000330A0000}"/>
    <cellStyle name="Normal 50 2 2" xfId="2546" xr:uid="{00000000-0005-0000-0000-0000340A0000}"/>
    <cellStyle name="Normal 50 2 3" xfId="3416" xr:uid="{00000000-0005-0000-0000-0000350A0000}"/>
    <cellStyle name="Normal 50 3" xfId="1690" xr:uid="{00000000-0005-0000-0000-0000360A0000}"/>
    <cellStyle name="Normal 50 4" xfId="3065" xr:uid="{00000000-0005-0000-0000-0000370A0000}"/>
    <cellStyle name="Normal 51" xfId="595" xr:uid="{00000000-0005-0000-0000-0000380A0000}"/>
    <cellStyle name="Normal 51 2" xfId="596" xr:uid="{00000000-0005-0000-0000-0000390A0000}"/>
    <cellStyle name="Normal 51 2 2" xfId="1300" xr:uid="{00000000-0005-0000-0000-00003A0A0000}"/>
    <cellStyle name="Normal 51 2 2 2" xfId="2547" xr:uid="{00000000-0005-0000-0000-00003B0A0000}"/>
    <cellStyle name="Normal 51 2 2 3" xfId="3417" xr:uid="{00000000-0005-0000-0000-00003C0A0000}"/>
    <cellStyle name="Normal 51 2 3" xfId="1692" xr:uid="{00000000-0005-0000-0000-00003D0A0000}"/>
    <cellStyle name="Normal 51 2 4" xfId="3067" xr:uid="{00000000-0005-0000-0000-00003E0A0000}"/>
    <cellStyle name="Normal 51 3" xfId="1299" xr:uid="{00000000-0005-0000-0000-00003F0A0000}"/>
    <cellStyle name="Normal 51 3 2" xfId="2548" xr:uid="{00000000-0005-0000-0000-0000400A0000}"/>
    <cellStyle name="Normal 51 3 3" xfId="3418" xr:uid="{00000000-0005-0000-0000-0000410A0000}"/>
    <cellStyle name="Normal 51 4" xfId="1691" xr:uid="{00000000-0005-0000-0000-0000420A0000}"/>
    <cellStyle name="Normal 51 5" xfId="3066" xr:uid="{00000000-0005-0000-0000-0000430A0000}"/>
    <cellStyle name="Normal 52" xfId="597" xr:uid="{00000000-0005-0000-0000-0000440A0000}"/>
    <cellStyle name="Normal 52 2" xfId="1301" xr:uid="{00000000-0005-0000-0000-0000450A0000}"/>
    <cellStyle name="Normal 52 2 2" xfId="2549" xr:uid="{00000000-0005-0000-0000-0000460A0000}"/>
    <cellStyle name="Normal 52 2 3" xfId="3419" xr:uid="{00000000-0005-0000-0000-0000470A0000}"/>
    <cellStyle name="Normal 52 3" xfId="1693" xr:uid="{00000000-0005-0000-0000-0000480A0000}"/>
    <cellStyle name="Normal 52 4" xfId="3068" xr:uid="{00000000-0005-0000-0000-0000490A0000}"/>
    <cellStyle name="Normal 53" xfId="598" xr:uid="{00000000-0005-0000-0000-00004A0A0000}"/>
    <cellStyle name="Normal 53 2" xfId="1302" xr:uid="{00000000-0005-0000-0000-00004B0A0000}"/>
    <cellStyle name="Normal 53 2 2" xfId="2550" xr:uid="{00000000-0005-0000-0000-00004C0A0000}"/>
    <cellStyle name="Normal 53 2 3" xfId="3420" xr:uid="{00000000-0005-0000-0000-00004D0A0000}"/>
    <cellStyle name="Normal 53 3" xfId="1694" xr:uid="{00000000-0005-0000-0000-00004E0A0000}"/>
    <cellStyle name="Normal 53 4" xfId="3069" xr:uid="{00000000-0005-0000-0000-00004F0A0000}"/>
    <cellStyle name="Normal 54" xfId="599" xr:uid="{00000000-0005-0000-0000-0000500A0000}"/>
    <cellStyle name="Normal 54 2" xfId="1303" xr:uid="{00000000-0005-0000-0000-0000510A0000}"/>
    <cellStyle name="Normal 54 2 2" xfId="2551" xr:uid="{00000000-0005-0000-0000-0000520A0000}"/>
    <cellStyle name="Normal 54 2 3" xfId="3421" xr:uid="{00000000-0005-0000-0000-0000530A0000}"/>
    <cellStyle name="Normal 54 3" xfId="1695" xr:uid="{00000000-0005-0000-0000-0000540A0000}"/>
    <cellStyle name="Normal 54 4" xfId="3070" xr:uid="{00000000-0005-0000-0000-0000550A0000}"/>
    <cellStyle name="Normal 55" xfId="600" xr:uid="{00000000-0005-0000-0000-0000560A0000}"/>
    <cellStyle name="Normal 55 2" xfId="1304" xr:uid="{00000000-0005-0000-0000-0000570A0000}"/>
    <cellStyle name="Normal 55 2 2" xfId="2552" xr:uid="{00000000-0005-0000-0000-0000580A0000}"/>
    <cellStyle name="Normal 55 2 3" xfId="3422" xr:uid="{00000000-0005-0000-0000-0000590A0000}"/>
    <cellStyle name="Normal 55 3" xfId="1696" xr:uid="{00000000-0005-0000-0000-00005A0A0000}"/>
    <cellStyle name="Normal 55 4" xfId="3071" xr:uid="{00000000-0005-0000-0000-00005B0A0000}"/>
    <cellStyle name="Normal 56" xfId="601" xr:uid="{00000000-0005-0000-0000-00005C0A0000}"/>
    <cellStyle name="Normal 56 2" xfId="1305" xr:uid="{00000000-0005-0000-0000-00005D0A0000}"/>
    <cellStyle name="Normal 56 2 2" xfId="2553" xr:uid="{00000000-0005-0000-0000-00005E0A0000}"/>
    <cellStyle name="Normal 56 2 3" xfId="3423" xr:uid="{00000000-0005-0000-0000-00005F0A0000}"/>
    <cellStyle name="Normal 56 3" xfId="1697" xr:uid="{00000000-0005-0000-0000-0000600A0000}"/>
    <cellStyle name="Normal 56 4" xfId="3072" xr:uid="{00000000-0005-0000-0000-0000610A0000}"/>
    <cellStyle name="Normal 57" xfId="602" xr:uid="{00000000-0005-0000-0000-0000620A0000}"/>
    <cellStyle name="Normal 57 2" xfId="1306" xr:uid="{00000000-0005-0000-0000-0000630A0000}"/>
    <cellStyle name="Normal 57 3" xfId="2554" xr:uid="{00000000-0005-0000-0000-0000640A0000}"/>
    <cellStyle name="Normal 58" xfId="603" xr:uid="{00000000-0005-0000-0000-0000650A0000}"/>
    <cellStyle name="Normal 58 2" xfId="604" xr:uid="{00000000-0005-0000-0000-0000660A0000}"/>
    <cellStyle name="Normal 58 2 2" xfId="605" xr:uid="{00000000-0005-0000-0000-0000670A0000}"/>
    <cellStyle name="Normal 58 2 2 2" xfId="1309" xr:uid="{00000000-0005-0000-0000-0000680A0000}"/>
    <cellStyle name="Normal 58 2 2 2 2" xfId="2555" xr:uid="{00000000-0005-0000-0000-0000690A0000}"/>
    <cellStyle name="Normal 58 2 2 2 3" xfId="3424" xr:uid="{00000000-0005-0000-0000-00006A0A0000}"/>
    <cellStyle name="Normal 58 2 2 3" xfId="1700" xr:uid="{00000000-0005-0000-0000-00006B0A0000}"/>
    <cellStyle name="Normal 58 2 2 4" xfId="3075" xr:uid="{00000000-0005-0000-0000-00006C0A0000}"/>
    <cellStyle name="Normal 58 2 3" xfId="1308" xr:uid="{00000000-0005-0000-0000-00006D0A0000}"/>
    <cellStyle name="Normal 58 2 3 2" xfId="2556" xr:uid="{00000000-0005-0000-0000-00006E0A0000}"/>
    <cellStyle name="Normal 58 2 3 3" xfId="3425" xr:uid="{00000000-0005-0000-0000-00006F0A0000}"/>
    <cellStyle name="Normal 58 2 4" xfId="1699" xr:uid="{00000000-0005-0000-0000-0000700A0000}"/>
    <cellStyle name="Normal 58 2 5" xfId="3074" xr:uid="{00000000-0005-0000-0000-0000710A0000}"/>
    <cellStyle name="Normal 58 3" xfId="606" xr:uid="{00000000-0005-0000-0000-0000720A0000}"/>
    <cellStyle name="Normal 58 3 2" xfId="1310" xr:uid="{00000000-0005-0000-0000-0000730A0000}"/>
    <cellStyle name="Normal 58 3 2 2" xfId="2557" xr:uid="{00000000-0005-0000-0000-0000740A0000}"/>
    <cellStyle name="Normal 58 3 2 3" xfId="3426" xr:uid="{00000000-0005-0000-0000-0000750A0000}"/>
    <cellStyle name="Normal 58 3 3" xfId="1701" xr:uid="{00000000-0005-0000-0000-0000760A0000}"/>
    <cellStyle name="Normal 58 3 4" xfId="3076" xr:uid="{00000000-0005-0000-0000-0000770A0000}"/>
    <cellStyle name="Normal 58 4" xfId="607" xr:uid="{00000000-0005-0000-0000-0000780A0000}"/>
    <cellStyle name="Normal 58 4 2" xfId="1311" xr:uid="{00000000-0005-0000-0000-0000790A0000}"/>
    <cellStyle name="Normal 58 4 2 2" xfId="2558" xr:uid="{00000000-0005-0000-0000-00007A0A0000}"/>
    <cellStyle name="Normal 58 4 2 3" xfId="3427" xr:uid="{00000000-0005-0000-0000-00007B0A0000}"/>
    <cellStyle name="Normal 58 4 3" xfId="1702" xr:uid="{00000000-0005-0000-0000-00007C0A0000}"/>
    <cellStyle name="Normal 58 4 4" xfId="3077" xr:uid="{00000000-0005-0000-0000-00007D0A0000}"/>
    <cellStyle name="Normal 58 5" xfId="1307" xr:uid="{00000000-0005-0000-0000-00007E0A0000}"/>
    <cellStyle name="Normal 58 5 2" xfId="2559" xr:uid="{00000000-0005-0000-0000-00007F0A0000}"/>
    <cellStyle name="Normal 58 5 3" xfId="3428" xr:uid="{00000000-0005-0000-0000-0000800A0000}"/>
    <cellStyle name="Normal 58 6" xfId="1698" xr:uid="{00000000-0005-0000-0000-0000810A0000}"/>
    <cellStyle name="Normal 58 7" xfId="3073" xr:uid="{00000000-0005-0000-0000-0000820A0000}"/>
    <cellStyle name="Normal 59" xfId="608" xr:uid="{00000000-0005-0000-0000-0000830A0000}"/>
    <cellStyle name="Normal 59 2" xfId="609" xr:uid="{00000000-0005-0000-0000-0000840A0000}"/>
    <cellStyle name="Normal 59 2 2" xfId="610" xr:uid="{00000000-0005-0000-0000-0000850A0000}"/>
    <cellStyle name="Normal 59 2 2 2" xfId="1314" xr:uid="{00000000-0005-0000-0000-0000860A0000}"/>
    <cellStyle name="Normal 59 2 2 2 2" xfId="2560" xr:uid="{00000000-0005-0000-0000-0000870A0000}"/>
    <cellStyle name="Normal 59 2 2 2 3" xfId="3429" xr:uid="{00000000-0005-0000-0000-0000880A0000}"/>
    <cellStyle name="Normal 59 2 2 3" xfId="1705" xr:uid="{00000000-0005-0000-0000-0000890A0000}"/>
    <cellStyle name="Normal 59 2 2 4" xfId="3080" xr:uid="{00000000-0005-0000-0000-00008A0A0000}"/>
    <cellStyle name="Normal 59 2 3" xfId="1313" xr:uid="{00000000-0005-0000-0000-00008B0A0000}"/>
    <cellStyle name="Normal 59 2 3 2" xfId="2561" xr:uid="{00000000-0005-0000-0000-00008C0A0000}"/>
    <cellStyle name="Normal 59 2 3 3" xfId="3430" xr:uid="{00000000-0005-0000-0000-00008D0A0000}"/>
    <cellStyle name="Normal 59 2 4" xfId="1704" xr:uid="{00000000-0005-0000-0000-00008E0A0000}"/>
    <cellStyle name="Normal 59 2 5" xfId="3079" xr:uid="{00000000-0005-0000-0000-00008F0A0000}"/>
    <cellStyle name="Normal 59 3" xfId="611" xr:uid="{00000000-0005-0000-0000-0000900A0000}"/>
    <cellStyle name="Normal 59 3 2" xfId="1315" xr:uid="{00000000-0005-0000-0000-0000910A0000}"/>
    <cellStyle name="Normal 59 3 2 2" xfId="2562" xr:uid="{00000000-0005-0000-0000-0000920A0000}"/>
    <cellStyle name="Normal 59 3 2 3" xfId="3431" xr:uid="{00000000-0005-0000-0000-0000930A0000}"/>
    <cellStyle name="Normal 59 3 3" xfId="1706" xr:uid="{00000000-0005-0000-0000-0000940A0000}"/>
    <cellStyle name="Normal 59 3 4" xfId="3081" xr:uid="{00000000-0005-0000-0000-0000950A0000}"/>
    <cellStyle name="Normal 59 4" xfId="612" xr:uid="{00000000-0005-0000-0000-0000960A0000}"/>
    <cellStyle name="Normal 59 4 2" xfId="1316" xr:uid="{00000000-0005-0000-0000-0000970A0000}"/>
    <cellStyle name="Normal 59 4 2 2" xfId="2563" xr:uid="{00000000-0005-0000-0000-0000980A0000}"/>
    <cellStyle name="Normal 59 4 2 3" xfId="3432" xr:uid="{00000000-0005-0000-0000-0000990A0000}"/>
    <cellStyle name="Normal 59 4 3" xfId="1707" xr:uid="{00000000-0005-0000-0000-00009A0A0000}"/>
    <cellStyle name="Normal 59 4 4" xfId="3082" xr:uid="{00000000-0005-0000-0000-00009B0A0000}"/>
    <cellStyle name="Normal 59 5" xfId="1312" xr:uid="{00000000-0005-0000-0000-00009C0A0000}"/>
    <cellStyle name="Normal 59 5 2" xfId="2564" xr:uid="{00000000-0005-0000-0000-00009D0A0000}"/>
    <cellStyle name="Normal 59 5 3" xfId="3433" xr:uid="{00000000-0005-0000-0000-00009E0A0000}"/>
    <cellStyle name="Normal 59 6" xfId="1703" xr:uid="{00000000-0005-0000-0000-00009F0A0000}"/>
    <cellStyle name="Normal 59 7" xfId="3078" xr:uid="{00000000-0005-0000-0000-0000A00A0000}"/>
    <cellStyle name="Normal 6" xfId="613" xr:uid="{00000000-0005-0000-0000-0000A10A0000}"/>
    <cellStyle name="Normal 6 2" xfId="614" xr:uid="{00000000-0005-0000-0000-0000A20A0000}"/>
    <cellStyle name="Normal 6 2 2" xfId="615" xr:uid="{00000000-0005-0000-0000-0000A30A0000}"/>
    <cellStyle name="Normal 6 2 2 2" xfId="1318" xr:uid="{00000000-0005-0000-0000-0000A40A0000}"/>
    <cellStyle name="Normal 6 2 2 2 2" xfId="2565" xr:uid="{00000000-0005-0000-0000-0000A50A0000}"/>
    <cellStyle name="Normal 6 2 2 2 3" xfId="3434" xr:uid="{00000000-0005-0000-0000-0000A60A0000}"/>
    <cellStyle name="Normal 6 2 2 3" xfId="1709" xr:uid="{00000000-0005-0000-0000-0000A70A0000}"/>
    <cellStyle name="Normal 6 2 2 4" xfId="3084" xr:uid="{00000000-0005-0000-0000-0000A80A0000}"/>
    <cellStyle name="Normal 6 2 3" xfId="616" xr:uid="{00000000-0005-0000-0000-0000A90A0000}"/>
    <cellStyle name="Normal 6 2 4" xfId="803" xr:uid="{00000000-0005-0000-0000-0000AA0A0000}"/>
    <cellStyle name="Normal 6 3" xfId="617" xr:uid="{00000000-0005-0000-0000-0000AB0A0000}"/>
    <cellStyle name="Normal 6 3 2" xfId="618" xr:uid="{00000000-0005-0000-0000-0000AC0A0000}"/>
    <cellStyle name="Normal 6 3 2 2" xfId="1320" xr:uid="{00000000-0005-0000-0000-0000AD0A0000}"/>
    <cellStyle name="Normal 6 3 2 2 2" xfId="2566" xr:uid="{00000000-0005-0000-0000-0000AE0A0000}"/>
    <cellStyle name="Normal 6 3 2 2 3" xfId="3435" xr:uid="{00000000-0005-0000-0000-0000AF0A0000}"/>
    <cellStyle name="Normal 6 3 2 3" xfId="1711" xr:uid="{00000000-0005-0000-0000-0000B00A0000}"/>
    <cellStyle name="Normal 6 3 2 4" xfId="3086" xr:uid="{00000000-0005-0000-0000-0000B10A0000}"/>
    <cellStyle name="Normal 6 3 3" xfId="1319" xr:uid="{00000000-0005-0000-0000-0000B20A0000}"/>
    <cellStyle name="Normal 6 3 3 2" xfId="2567" xr:uid="{00000000-0005-0000-0000-0000B30A0000}"/>
    <cellStyle name="Normal 6 3 3 3" xfId="3436" xr:uid="{00000000-0005-0000-0000-0000B40A0000}"/>
    <cellStyle name="Normal 6 3 4" xfId="1710" xr:uid="{00000000-0005-0000-0000-0000B50A0000}"/>
    <cellStyle name="Normal 6 3 5" xfId="3085" xr:uid="{00000000-0005-0000-0000-0000B60A0000}"/>
    <cellStyle name="Normal 6 4" xfId="619" xr:uid="{00000000-0005-0000-0000-0000B70A0000}"/>
    <cellStyle name="Normal 6 4 2" xfId="1321" xr:uid="{00000000-0005-0000-0000-0000B80A0000}"/>
    <cellStyle name="Normal 6 4 2 2" xfId="2568" xr:uid="{00000000-0005-0000-0000-0000B90A0000}"/>
    <cellStyle name="Normal 6 4 2 3" xfId="3437" xr:uid="{00000000-0005-0000-0000-0000BA0A0000}"/>
    <cellStyle name="Normal 6 4 3" xfId="1712" xr:uid="{00000000-0005-0000-0000-0000BB0A0000}"/>
    <cellStyle name="Normal 6 4 4" xfId="3087" xr:uid="{00000000-0005-0000-0000-0000BC0A0000}"/>
    <cellStyle name="Normal 6 5" xfId="804" xr:uid="{00000000-0005-0000-0000-0000BD0A0000}"/>
    <cellStyle name="Normal 6 5 2" xfId="2569" xr:uid="{00000000-0005-0000-0000-0000BE0A0000}"/>
    <cellStyle name="Normal 6 5 2 2" xfId="3438" xr:uid="{00000000-0005-0000-0000-0000BF0A0000}"/>
    <cellStyle name="Normal 6 5 3" xfId="2570" xr:uid="{00000000-0005-0000-0000-0000C00A0000}"/>
    <cellStyle name="Normal 6 6" xfId="1317" xr:uid="{00000000-0005-0000-0000-0000C10A0000}"/>
    <cellStyle name="Normal 6 6 2" xfId="2571" xr:uid="{00000000-0005-0000-0000-0000C20A0000}"/>
    <cellStyle name="Normal 6 6 3" xfId="3439" xr:uid="{00000000-0005-0000-0000-0000C30A0000}"/>
    <cellStyle name="Normal 6 7" xfId="1708" xr:uid="{00000000-0005-0000-0000-0000C40A0000}"/>
    <cellStyle name="Normal 6 8" xfId="3083" xr:uid="{00000000-0005-0000-0000-0000C50A0000}"/>
    <cellStyle name="Normal 6 9" xfId="3537" xr:uid="{00000000-0005-0000-0000-0000C60A0000}"/>
    <cellStyle name="Normal 60" xfId="620" xr:uid="{00000000-0005-0000-0000-0000C70A0000}"/>
    <cellStyle name="Normal 60 2" xfId="621" xr:uid="{00000000-0005-0000-0000-0000C80A0000}"/>
    <cellStyle name="Normal 60 2 2" xfId="622" xr:uid="{00000000-0005-0000-0000-0000C90A0000}"/>
    <cellStyle name="Normal 60 2 2 2" xfId="1324" xr:uid="{00000000-0005-0000-0000-0000CA0A0000}"/>
    <cellStyle name="Normal 60 2 2 2 2" xfId="2572" xr:uid="{00000000-0005-0000-0000-0000CB0A0000}"/>
    <cellStyle name="Normal 60 2 2 2 3" xfId="3440" xr:uid="{00000000-0005-0000-0000-0000CC0A0000}"/>
    <cellStyle name="Normal 60 2 2 3" xfId="1715" xr:uid="{00000000-0005-0000-0000-0000CD0A0000}"/>
    <cellStyle name="Normal 60 2 2 4" xfId="3090" xr:uid="{00000000-0005-0000-0000-0000CE0A0000}"/>
    <cellStyle name="Normal 60 2 3" xfId="1323" xr:uid="{00000000-0005-0000-0000-0000CF0A0000}"/>
    <cellStyle name="Normal 60 2 3 2" xfId="2573" xr:uid="{00000000-0005-0000-0000-0000D00A0000}"/>
    <cellStyle name="Normal 60 2 3 3" xfId="3441" xr:uid="{00000000-0005-0000-0000-0000D10A0000}"/>
    <cellStyle name="Normal 60 2 4" xfId="1714" xr:uid="{00000000-0005-0000-0000-0000D20A0000}"/>
    <cellStyle name="Normal 60 2 5" xfId="3089" xr:uid="{00000000-0005-0000-0000-0000D30A0000}"/>
    <cellStyle name="Normal 60 3" xfId="623" xr:uid="{00000000-0005-0000-0000-0000D40A0000}"/>
    <cellStyle name="Normal 60 3 2" xfId="1325" xr:uid="{00000000-0005-0000-0000-0000D50A0000}"/>
    <cellStyle name="Normal 60 3 2 2" xfId="2574" xr:uid="{00000000-0005-0000-0000-0000D60A0000}"/>
    <cellStyle name="Normal 60 3 2 3" xfId="3442" xr:uid="{00000000-0005-0000-0000-0000D70A0000}"/>
    <cellStyle name="Normal 60 3 3" xfId="1716" xr:uid="{00000000-0005-0000-0000-0000D80A0000}"/>
    <cellStyle name="Normal 60 3 4" xfId="3091" xr:uid="{00000000-0005-0000-0000-0000D90A0000}"/>
    <cellStyle name="Normal 60 4" xfId="624" xr:uid="{00000000-0005-0000-0000-0000DA0A0000}"/>
    <cellStyle name="Normal 60 4 2" xfId="1326" xr:uid="{00000000-0005-0000-0000-0000DB0A0000}"/>
    <cellStyle name="Normal 60 4 2 2" xfId="2575" xr:uid="{00000000-0005-0000-0000-0000DC0A0000}"/>
    <cellStyle name="Normal 60 4 2 3" xfId="3443" xr:uid="{00000000-0005-0000-0000-0000DD0A0000}"/>
    <cellStyle name="Normal 60 4 3" xfId="1717" xr:uid="{00000000-0005-0000-0000-0000DE0A0000}"/>
    <cellStyle name="Normal 60 4 4" xfId="3092" xr:uid="{00000000-0005-0000-0000-0000DF0A0000}"/>
    <cellStyle name="Normal 60 5" xfId="1322" xr:uid="{00000000-0005-0000-0000-0000E00A0000}"/>
    <cellStyle name="Normal 60 5 2" xfId="2576" xr:uid="{00000000-0005-0000-0000-0000E10A0000}"/>
    <cellStyle name="Normal 60 5 3" xfId="3444" xr:uid="{00000000-0005-0000-0000-0000E20A0000}"/>
    <cellStyle name="Normal 60 6" xfId="1713" xr:uid="{00000000-0005-0000-0000-0000E30A0000}"/>
    <cellStyle name="Normal 60 7" xfId="3088" xr:uid="{00000000-0005-0000-0000-0000E40A0000}"/>
    <cellStyle name="Normal 61" xfId="625" xr:uid="{00000000-0005-0000-0000-0000E50A0000}"/>
    <cellStyle name="Normal 61 2" xfId="626" xr:uid="{00000000-0005-0000-0000-0000E60A0000}"/>
    <cellStyle name="Normal 61 2 2" xfId="1327" xr:uid="{00000000-0005-0000-0000-0000E70A0000}"/>
    <cellStyle name="Normal 61 2 2 2" xfId="2577" xr:uid="{00000000-0005-0000-0000-0000E80A0000}"/>
    <cellStyle name="Normal 61 2 2 3" xfId="3445" xr:uid="{00000000-0005-0000-0000-0000E90A0000}"/>
    <cellStyle name="Normal 61 2 3" xfId="1718" xr:uid="{00000000-0005-0000-0000-0000EA0A0000}"/>
    <cellStyle name="Normal 61 2 4" xfId="3093" xr:uid="{00000000-0005-0000-0000-0000EB0A0000}"/>
    <cellStyle name="Normal 61 3" xfId="1328" xr:uid="{00000000-0005-0000-0000-0000EC0A0000}"/>
    <cellStyle name="Normal 61 4" xfId="2578" xr:uid="{00000000-0005-0000-0000-0000ED0A0000}"/>
    <cellStyle name="Normal 62" xfId="627" xr:uid="{00000000-0005-0000-0000-0000EE0A0000}"/>
    <cellStyle name="Normal 62 2" xfId="628" xr:uid="{00000000-0005-0000-0000-0000EF0A0000}"/>
    <cellStyle name="Normal 62 2 2" xfId="629" xr:uid="{00000000-0005-0000-0000-0000F00A0000}"/>
    <cellStyle name="Normal 62 2 2 2" xfId="1331" xr:uid="{00000000-0005-0000-0000-0000F10A0000}"/>
    <cellStyle name="Normal 62 2 2 2 2" xfId="2579" xr:uid="{00000000-0005-0000-0000-0000F20A0000}"/>
    <cellStyle name="Normal 62 2 2 2 3" xfId="3446" xr:uid="{00000000-0005-0000-0000-0000F30A0000}"/>
    <cellStyle name="Normal 62 2 2 3" xfId="1721" xr:uid="{00000000-0005-0000-0000-0000F40A0000}"/>
    <cellStyle name="Normal 62 2 2 4" xfId="3096" xr:uid="{00000000-0005-0000-0000-0000F50A0000}"/>
    <cellStyle name="Normal 62 2 3" xfId="630" xr:uid="{00000000-0005-0000-0000-0000F60A0000}"/>
    <cellStyle name="Normal 62 2 3 2" xfId="1332" xr:uid="{00000000-0005-0000-0000-0000F70A0000}"/>
    <cellStyle name="Normal 62 2 3 2 2" xfId="2580" xr:uid="{00000000-0005-0000-0000-0000F80A0000}"/>
    <cellStyle name="Normal 62 2 3 2 3" xfId="3447" xr:uid="{00000000-0005-0000-0000-0000F90A0000}"/>
    <cellStyle name="Normal 62 2 3 3" xfId="1722" xr:uid="{00000000-0005-0000-0000-0000FA0A0000}"/>
    <cellStyle name="Normal 62 2 3 4" xfId="3097" xr:uid="{00000000-0005-0000-0000-0000FB0A0000}"/>
    <cellStyle name="Normal 62 2 4" xfId="1330" xr:uid="{00000000-0005-0000-0000-0000FC0A0000}"/>
    <cellStyle name="Normal 62 2 4 2" xfId="2581" xr:uid="{00000000-0005-0000-0000-0000FD0A0000}"/>
    <cellStyle name="Normal 62 2 4 3" xfId="3448" xr:uid="{00000000-0005-0000-0000-0000FE0A0000}"/>
    <cellStyle name="Normal 62 2 5" xfId="1720" xr:uid="{00000000-0005-0000-0000-0000FF0A0000}"/>
    <cellStyle name="Normal 62 2 6" xfId="3095" xr:uid="{00000000-0005-0000-0000-0000000B0000}"/>
    <cellStyle name="Normal 62 3" xfId="631" xr:uid="{00000000-0005-0000-0000-0000010B0000}"/>
    <cellStyle name="Normal 62 3 2" xfId="1333" xr:uid="{00000000-0005-0000-0000-0000020B0000}"/>
    <cellStyle name="Normal 62 3 2 2" xfId="2582" xr:uid="{00000000-0005-0000-0000-0000030B0000}"/>
    <cellStyle name="Normal 62 3 2 3" xfId="3449" xr:uid="{00000000-0005-0000-0000-0000040B0000}"/>
    <cellStyle name="Normal 62 3 3" xfId="1723" xr:uid="{00000000-0005-0000-0000-0000050B0000}"/>
    <cellStyle name="Normal 62 3 4" xfId="3098" xr:uid="{00000000-0005-0000-0000-0000060B0000}"/>
    <cellStyle name="Normal 62 4" xfId="632" xr:uid="{00000000-0005-0000-0000-0000070B0000}"/>
    <cellStyle name="Normal 62 4 2" xfId="1334" xr:uid="{00000000-0005-0000-0000-0000080B0000}"/>
    <cellStyle name="Normal 62 4 2 2" xfId="2583" xr:uid="{00000000-0005-0000-0000-0000090B0000}"/>
    <cellStyle name="Normal 62 4 2 3" xfId="3450" xr:uid="{00000000-0005-0000-0000-00000A0B0000}"/>
    <cellStyle name="Normal 62 4 3" xfId="1724" xr:uid="{00000000-0005-0000-0000-00000B0B0000}"/>
    <cellStyle name="Normal 62 4 4" xfId="3099" xr:uid="{00000000-0005-0000-0000-00000C0B0000}"/>
    <cellStyle name="Normal 62 5" xfId="1329" xr:uid="{00000000-0005-0000-0000-00000D0B0000}"/>
    <cellStyle name="Normal 62 5 2" xfId="2584" xr:uid="{00000000-0005-0000-0000-00000E0B0000}"/>
    <cellStyle name="Normal 62 5 3" xfId="3451" xr:uid="{00000000-0005-0000-0000-00000F0B0000}"/>
    <cellStyle name="Normal 62 6" xfId="1719" xr:uid="{00000000-0005-0000-0000-0000100B0000}"/>
    <cellStyle name="Normal 62 7" xfId="3094" xr:uid="{00000000-0005-0000-0000-0000110B0000}"/>
    <cellStyle name="Normal 63" xfId="633" xr:uid="{00000000-0005-0000-0000-0000120B0000}"/>
    <cellStyle name="Normal 63 2" xfId="634" xr:uid="{00000000-0005-0000-0000-0000130B0000}"/>
    <cellStyle name="Normal 63 2 2" xfId="635" xr:uid="{00000000-0005-0000-0000-0000140B0000}"/>
    <cellStyle name="Normal 63 2 2 2" xfId="1337" xr:uid="{00000000-0005-0000-0000-0000150B0000}"/>
    <cellStyle name="Normal 63 2 2 2 2" xfId="2585" xr:uid="{00000000-0005-0000-0000-0000160B0000}"/>
    <cellStyle name="Normal 63 2 2 2 3" xfId="3452" xr:uid="{00000000-0005-0000-0000-0000170B0000}"/>
    <cellStyle name="Normal 63 2 2 3" xfId="1727" xr:uid="{00000000-0005-0000-0000-0000180B0000}"/>
    <cellStyle name="Normal 63 2 2 4" xfId="3102" xr:uid="{00000000-0005-0000-0000-0000190B0000}"/>
    <cellStyle name="Normal 63 2 3" xfId="636" xr:uid="{00000000-0005-0000-0000-00001A0B0000}"/>
    <cellStyle name="Normal 63 2 3 2" xfId="1338" xr:uid="{00000000-0005-0000-0000-00001B0B0000}"/>
    <cellStyle name="Normal 63 2 3 2 2" xfId="2586" xr:uid="{00000000-0005-0000-0000-00001C0B0000}"/>
    <cellStyle name="Normal 63 2 3 2 3" xfId="3453" xr:uid="{00000000-0005-0000-0000-00001D0B0000}"/>
    <cellStyle name="Normal 63 2 3 3" xfId="1728" xr:uid="{00000000-0005-0000-0000-00001E0B0000}"/>
    <cellStyle name="Normal 63 2 3 4" xfId="3103" xr:uid="{00000000-0005-0000-0000-00001F0B0000}"/>
    <cellStyle name="Normal 63 2 4" xfId="1336" xr:uid="{00000000-0005-0000-0000-0000200B0000}"/>
    <cellStyle name="Normal 63 2 4 2" xfId="2587" xr:uid="{00000000-0005-0000-0000-0000210B0000}"/>
    <cellStyle name="Normal 63 2 4 3" xfId="3454" xr:uid="{00000000-0005-0000-0000-0000220B0000}"/>
    <cellStyle name="Normal 63 2 5" xfId="1726" xr:uid="{00000000-0005-0000-0000-0000230B0000}"/>
    <cellStyle name="Normal 63 2 6" xfId="3101" xr:uid="{00000000-0005-0000-0000-0000240B0000}"/>
    <cellStyle name="Normal 63 3" xfId="637" xr:uid="{00000000-0005-0000-0000-0000250B0000}"/>
    <cellStyle name="Normal 63 3 2" xfId="1339" xr:uid="{00000000-0005-0000-0000-0000260B0000}"/>
    <cellStyle name="Normal 63 3 2 2" xfId="2588" xr:uid="{00000000-0005-0000-0000-0000270B0000}"/>
    <cellStyle name="Normal 63 3 2 3" xfId="3455" xr:uid="{00000000-0005-0000-0000-0000280B0000}"/>
    <cellStyle name="Normal 63 3 3" xfId="1729" xr:uid="{00000000-0005-0000-0000-0000290B0000}"/>
    <cellStyle name="Normal 63 3 4" xfId="3104" xr:uid="{00000000-0005-0000-0000-00002A0B0000}"/>
    <cellStyle name="Normal 63 4" xfId="638" xr:uid="{00000000-0005-0000-0000-00002B0B0000}"/>
    <cellStyle name="Normal 63 4 2" xfId="1340" xr:uid="{00000000-0005-0000-0000-00002C0B0000}"/>
    <cellStyle name="Normal 63 4 2 2" xfId="2589" xr:uid="{00000000-0005-0000-0000-00002D0B0000}"/>
    <cellStyle name="Normal 63 4 2 3" xfId="3456" xr:uid="{00000000-0005-0000-0000-00002E0B0000}"/>
    <cellStyle name="Normal 63 4 3" xfId="1730" xr:uid="{00000000-0005-0000-0000-00002F0B0000}"/>
    <cellStyle name="Normal 63 4 4" xfId="3105" xr:uid="{00000000-0005-0000-0000-0000300B0000}"/>
    <cellStyle name="Normal 63 5" xfId="1335" xr:uid="{00000000-0005-0000-0000-0000310B0000}"/>
    <cellStyle name="Normal 63 5 2" xfId="2590" xr:uid="{00000000-0005-0000-0000-0000320B0000}"/>
    <cellStyle name="Normal 63 5 3" xfId="3457" xr:uid="{00000000-0005-0000-0000-0000330B0000}"/>
    <cellStyle name="Normal 63 6" xfId="1725" xr:uid="{00000000-0005-0000-0000-0000340B0000}"/>
    <cellStyle name="Normal 63 7" xfId="3100" xr:uid="{00000000-0005-0000-0000-0000350B0000}"/>
    <cellStyle name="Normal 64" xfId="639" xr:uid="{00000000-0005-0000-0000-0000360B0000}"/>
    <cellStyle name="Normal 64 2" xfId="640" xr:uid="{00000000-0005-0000-0000-0000370B0000}"/>
    <cellStyle name="Normal 64 2 2" xfId="641" xr:uid="{00000000-0005-0000-0000-0000380B0000}"/>
    <cellStyle name="Normal 64 2 2 2" xfId="1343" xr:uid="{00000000-0005-0000-0000-0000390B0000}"/>
    <cellStyle name="Normal 64 2 2 2 2" xfId="2591" xr:uid="{00000000-0005-0000-0000-00003A0B0000}"/>
    <cellStyle name="Normal 64 2 2 2 3" xfId="3458" xr:uid="{00000000-0005-0000-0000-00003B0B0000}"/>
    <cellStyle name="Normal 64 2 2 3" xfId="1733" xr:uid="{00000000-0005-0000-0000-00003C0B0000}"/>
    <cellStyle name="Normal 64 2 2 4" xfId="3108" xr:uid="{00000000-0005-0000-0000-00003D0B0000}"/>
    <cellStyle name="Normal 64 2 3" xfId="642" xr:uid="{00000000-0005-0000-0000-00003E0B0000}"/>
    <cellStyle name="Normal 64 2 3 2" xfId="1344" xr:uid="{00000000-0005-0000-0000-00003F0B0000}"/>
    <cellStyle name="Normal 64 2 3 2 2" xfId="2592" xr:uid="{00000000-0005-0000-0000-0000400B0000}"/>
    <cellStyle name="Normal 64 2 3 2 3" xfId="3459" xr:uid="{00000000-0005-0000-0000-0000410B0000}"/>
    <cellStyle name="Normal 64 2 3 3" xfId="1734" xr:uid="{00000000-0005-0000-0000-0000420B0000}"/>
    <cellStyle name="Normal 64 2 3 4" xfId="3109" xr:uid="{00000000-0005-0000-0000-0000430B0000}"/>
    <cellStyle name="Normal 64 2 4" xfId="1342" xr:uid="{00000000-0005-0000-0000-0000440B0000}"/>
    <cellStyle name="Normal 64 2 4 2" xfId="2593" xr:uid="{00000000-0005-0000-0000-0000450B0000}"/>
    <cellStyle name="Normal 64 2 4 3" xfId="3460" xr:uid="{00000000-0005-0000-0000-0000460B0000}"/>
    <cellStyle name="Normal 64 2 5" xfId="1732" xr:uid="{00000000-0005-0000-0000-0000470B0000}"/>
    <cellStyle name="Normal 64 2 6" xfId="3107" xr:uid="{00000000-0005-0000-0000-0000480B0000}"/>
    <cellStyle name="Normal 64 3" xfId="643" xr:uid="{00000000-0005-0000-0000-0000490B0000}"/>
    <cellStyle name="Normal 64 3 2" xfId="1345" xr:uid="{00000000-0005-0000-0000-00004A0B0000}"/>
    <cellStyle name="Normal 64 3 2 2" xfId="2594" xr:uid="{00000000-0005-0000-0000-00004B0B0000}"/>
    <cellStyle name="Normal 64 3 2 3" xfId="3461" xr:uid="{00000000-0005-0000-0000-00004C0B0000}"/>
    <cellStyle name="Normal 64 3 3" xfId="1735" xr:uid="{00000000-0005-0000-0000-00004D0B0000}"/>
    <cellStyle name="Normal 64 3 4" xfId="3110" xr:uid="{00000000-0005-0000-0000-00004E0B0000}"/>
    <cellStyle name="Normal 64 4" xfId="644" xr:uid="{00000000-0005-0000-0000-00004F0B0000}"/>
    <cellStyle name="Normal 64 4 2" xfId="1346" xr:uid="{00000000-0005-0000-0000-0000500B0000}"/>
    <cellStyle name="Normal 64 4 2 2" xfId="2595" xr:uid="{00000000-0005-0000-0000-0000510B0000}"/>
    <cellStyle name="Normal 64 4 2 3" xfId="3462" xr:uid="{00000000-0005-0000-0000-0000520B0000}"/>
    <cellStyle name="Normal 64 4 3" xfId="1736" xr:uid="{00000000-0005-0000-0000-0000530B0000}"/>
    <cellStyle name="Normal 64 4 4" xfId="3111" xr:uid="{00000000-0005-0000-0000-0000540B0000}"/>
    <cellStyle name="Normal 64 5" xfId="1341" xr:uid="{00000000-0005-0000-0000-0000550B0000}"/>
    <cellStyle name="Normal 64 5 2" xfId="2596" xr:uid="{00000000-0005-0000-0000-0000560B0000}"/>
    <cellStyle name="Normal 64 5 3" xfId="3463" xr:uid="{00000000-0005-0000-0000-0000570B0000}"/>
    <cellStyle name="Normal 64 6" xfId="1731" xr:uid="{00000000-0005-0000-0000-0000580B0000}"/>
    <cellStyle name="Normal 64 7" xfId="3106" xr:uid="{00000000-0005-0000-0000-0000590B0000}"/>
    <cellStyle name="Normal 65" xfId="645" xr:uid="{00000000-0005-0000-0000-00005A0B0000}"/>
    <cellStyle name="Normal 65 2" xfId="646" xr:uid="{00000000-0005-0000-0000-00005B0B0000}"/>
    <cellStyle name="Normal 65 2 2" xfId="647" xr:uid="{00000000-0005-0000-0000-00005C0B0000}"/>
    <cellStyle name="Normal 65 2 2 2" xfId="1349" xr:uid="{00000000-0005-0000-0000-00005D0B0000}"/>
    <cellStyle name="Normal 65 2 2 2 2" xfId="2597" xr:uid="{00000000-0005-0000-0000-00005E0B0000}"/>
    <cellStyle name="Normal 65 2 2 2 3" xfId="3464" xr:uid="{00000000-0005-0000-0000-00005F0B0000}"/>
    <cellStyle name="Normal 65 2 2 3" xfId="1739" xr:uid="{00000000-0005-0000-0000-0000600B0000}"/>
    <cellStyle name="Normal 65 2 2 4" xfId="3114" xr:uid="{00000000-0005-0000-0000-0000610B0000}"/>
    <cellStyle name="Normal 65 2 3" xfId="1348" xr:uid="{00000000-0005-0000-0000-0000620B0000}"/>
    <cellStyle name="Normal 65 2 3 2" xfId="2598" xr:uid="{00000000-0005-0000-0000-0000630B0000}"/>
    <cellStyle name="Normal 65 2 3 3" xfId="3465" xr:uid="{00000000-0005-0000-0000-0000640B0000}"/>
    <cellStyle name="Normal 65 2 4" xfId="1738" xr:uid="{00000000-0005-0000-0000-0000650B0000}"/>
    <cellStyle name="Normal 65 2 5" xfId="3113" xr:uid="{00000000-0005-0000-0000-0000660B0000}"/>
    <cellStyle name="Normal 65 3" xfId="648" xr:uid="{00000000-0005-0000-0000-0000670B0000}"/>
    <cellStyle name="Normal 65 3 2" xfId="1350" xr:uid="{00000000-0005-0000-0000-0000680B0000}"/>
    <cellStyle name="Normal 65 3 2 2" xfId="2599" xr:uid="{00000000-0005-0000-0000-0000690B0000}"/>
    <cellStyle name="Normal 65 3 2 3" xfId="3466" xr:uid="{00000000-0005-0000-0000-00006A0B0000}"/>
    <cellStyle name="Normal 65 3 3" xfId="1740" xr:uid="{00000000-0005-0000-0000-00006B0B0000}"/>
    <cellStyle name="Normal 65 3 4" xfId="3115" xr:uid="{00000000-0005-0000-0000-00006C0B0000}"/>
    <cellStyle name="Normal 65 4" xfId="649" xr:uid="{00000000-0005-0000-0000-00006D0B0000}"/>
    <cellStyle name="Normal 65 4 2" xfId="1351" xr:uid="{00000000-0005-0000-0000-00006E0B0000}"/>
    <cellStyle name="Normal 65 4 2 2" xfId="2600" xr:uid="{00000000-0005-0000-0000-00006F0B0000}"/>
    <cellStyle name="Normal 65 4 2 3" xfId="3467" xr:uid="{00000000-0005-0000-0000-0000700B0000}"/>
    <cellStyle name="Normal 65 4 3" xfId="1741" xr:uid="{00000000-0005-0000-0000-0000710B0000}"/>
    <cellStyle name="Normal 65 4 4" xfId="3116" xr:uid="{00000000-0005-0000-0000-0000720B0000}"/>
    <cellStyle name="Normal 65 5" xfId="1347" xr:uid="{00000000-0005-0000-0000-0000730B0000}"/>
    <cellStyle name="Normal 65 5 2" xfId="2601" xr:uid="{00000000-0005-0000-0000-0000740B0000}"/>
    <cellStyle name="Normal 65 5 3" xfId="3468" xr:uid="{00000000-0005-0000-0000-0000750B0000}"/>
    <cellStyle name="Normal 65 6" xfId="1737" xr:uid="{00000000-0005-0000-0000-0000760B0000}"/>
    <cellStyle name="Normal 65 7" xfId="3112" xr:uid="{00000000-0005-0000-0000-0000770B0000}"/>
    <cellStyle name="Normal 66" xfId="650" xr:uid="{00000000-0005-0000-0000-0000780B0000}"/>
    <cellStyle name="Normal 66 2" xfId="1352" xr:uid="{00000000-0005-0000-0000-0000790B0000}"/>
    <cellStyle name="Normal 66 3" xfId="2602" xr:uid="{00000000-0005-0000-0000-00007A0B0000}"/>
    <cellStyle name="Normal 67" xfId="651" xr:uid="{00000000-0005-0000-0000-00007B0B0000}"/>
    <cellStyle name="Normal 67 2" xfId="1353" xr:uid="{00000000-0005-0000-0000-00007C0B0000}"/>
    <cellStyle name="Normal 67 3" xfId="2603" xr:uid="{00000000-0005-0000-0000-00007D0B0000}"/>
    <cellStyle name="Normal 68" xfId="652" xr:uid="{00000000-0005-0000-0000-00007E0B0000}"/>
    <cellStyle name="Normal 68 2" xfId="653" xr:uid="{00000000-0005-0000-0000-00007F0B0000}"/>
    <cellStyle name="Normal 68 2 2" xfId="654" xr:uid="{00000000-0005-0000-0000-0000800B0000}"/>
    <cellStyle name="Normal 68 2 2 2" xfId="1356" xr:uid="{00000000-0005-0000-0000-0000810B0000}"/>
    <cellStyle name="Normal 68 2 2 2 2" xfId="2604" xr:uid="{00000000-0005-0000-0000-0000820B0000}"/>
    <cellStyle name="Normal 68 2 2 2 3" xfId="3469" xr:uid="{00000000-0005-0000-0000-0000830B0000}"/>
    <cellStyle name="Normal 68 2 2 3" xfId="1744" xr:uid="{00000000-0005-0000-0000-0000840B0000}"/>
    <cellStyle name="Normal 68 2 2 4" xfId="3119" xr:uid="{00000000-0005-0000-0000-0000850B0000}"/>
    <cellStyle name="Normal 68 2 3" xfId="1355" xr:uid="{00000000-0005-0000-0000-0000860B0000}"/>
    <cellStyle name="Normal 68 2 3 2" xfId="2605" xr:uid="{00000000-0005-0000-0000-0000870B0000}"/>
    <cellStyle name="Normal 68 2 3 3" xfId="3470" xr:uid="{00000000-0005-0000-0000-0000880B0000}"/>
    <cellStyle name="Normal 68 2 4" xfId="1743" xr:uid="{00000000-0005-0000-0000-0000890B0000}"/>
    <cellStyle name="Normal 68 2 5" xfId="3118" xr:uid="{00000000-0005-0000-0000-00008A0B0000}"/>
    <cellStyle name="Normal 68 3" xfId="655" xr:uid="{00000000-0005-0000-0000-00008B0B0000}"/>
    <cellStyle name="Normal 68 3 2" xfId="1357" xr:uid="{00000000-0005-0000-0000-00008C0B0000}"/>
    <cellStyle name="Normal 68 3 2 2" xfId="2606" xr:uid="{00000000-0005-0000-0000-00008D0B0000}"/>
    <cellStyle name="Normal 68 3 2 3" xfId="3471" xr:uid="{00000000-0005-0000-0000-00008E0B0000}"/>
    <cellStyle name="Normal 68 3 3" xfId="1745" xr:uid="{00000000-0005-0000-0000-00008F0B0000}"/>
    <cellStyle name="Normal 68 3 4" xfId="3120" xr:uid="{00000000-0005-0000-0000-0000900B0000}"/>
    <cellStyle name="Normal 68 4" xfId="656" xr:uid="{00000000-0005-0000-0000-0000910B0000}"/>
    <cellStyle name="Normal 68 4 2" xfId="1358" xr:uid="{00000000-0005-0000-0000-0000920B0000}"/>
    <cellStyle name="Normal 68 4 2 2" xfId="2607" xr:uid="{00000000-0005-0000-0000-0000930B0000}"/>
    <cellStyle name="Normal 68 4 2 3" xfId="3472" xr:uid="{00000000-0005-0000-0000-0000940B0000}"/>
    <cellStyle name="Normal 68 4 3" xfId="1746" xr:uid="{00000000-0005-0000-0000-0000950B0000}"/>
    <cellStyle name="Normal 68 4 4" xfId="3121" xr:uid="{00000000-0005-0000-0000-0000960B0000}"/>
    <cellStyle name="Normal 68 5" xfId="1354" xr:uid="{00000000-0005-0000-0000-0000970B0000}"/>
    <cellStyle name="Normal 68 5 2" xfId="2608" xr:uid="{00000000-0005-0000-0000-0000980B0000}"/>
    <cellStyle name="Normal 68 5 3" xfId="3473" xr:uid="{00000000-0005-0000-0000-0000990B0000}"/>
    <cellStyle name="Normal 68 6" xfId="1742" xr:uid="{00000000-0005-0000-0000-00009A0B0000}"/>
    <cellStyle name="Normal 68 7" xfId="3117" xr:uid="{00000000-0005-0000-0000-00009B0B0000}"/>
    <cellStyle name="Normal 69" xfId="657" xr:uid="{00000000-0005-0000-0000-00009C0B0000}"/>
    <cellStyle name="Normal 69 2" xfId="658" xr:uid="{00000000-0005-0000-0000-00009D0B0000}"/>
    <cellStyle name="Normal 69 2 2" xfId="659" xr:uid="{00000000-0005-0000-0000-00009E0B0000}"/>
    <cellStyle name="Normal 69 2 2 2" xfId="1361" xr:uid="{00000000-0005-0000-0000-00009F0B0000}"/>
    <cellStyle name="Normal 69 2 2 2 2" xfId="2609" xr:uid="{00000000-0005-0000-0000-0000A00B0000}"/>
    <cellStyle name="Normal 69 2 2 2 3" xfId="3474" xr:uid="{00000000-0005-0000-0000-0000A10B0000}"/>
    <cellStyle name="Normal 69 2 2 3" xfId="1749" xr:uid="{00000000-0005-0000-0000-0000A20B0000}"/>
    <cellStyle name="Normal 69 2 2 4" xfId="3124" xr:uid="{00000000-0005-0000-0000-0000A30B0000}"/>
    <cellStyle name="Normal 69 2 3" xfId="1360" xr:uid="{00000000-0005-0000-0000-0000A40B0000}"/>
    <cellStyle name="Normal 69 2 3 2" xfId="2610" xr:uid="{00000000-0005-0000-0000-0000A50B0000}"/>
    <cellStyle name="Normal 69 2 3 3" xfId="3475" xr:uid="{00000000-0005-0000-0000-0000A60B0000}"/>
    <cellStyle name="Normal 69 2 4" xfId="1748" xr:uid="{00000000-0005-0000-0000-0000A70B0000}"/>
    <cellStyle name="Normal 69 2 5" xfId="3123" xr:uid="{00000000-0005-0000-0000-0000A80B0000}"/>
    <cellStyle name="Normal 69 3" xfId="660" xr:uid="{00000000-0005-0000-0000-0000A90B0000}"/>
    <cellStyle name="Normal 69 3 2" xfId="1362" xr:uid="{00000000-0005-0000-0000-0000AA0B0000}"/>
    <cellStyle name="Normal 69 3 2 2" xfId="2611" xr:uid="{00000000-0005-0000-0000-0000AB0B0000}"/>
    <cellStyle name="Normal 69 3 2 3" xfId="3476" xr:uid="{00000000-0005-0000-0000-0000AC0B0000}"/>
    <cellStyle name="Normal 69 3 3" xfId="1750" xr:uid="{00000000-0005-0000-0000-0000AD0B0000}"/>
    <cellStyle name="Normal 69 3 4" xfId="3125" xr:uid="{00000000-0005-0000-0000-0000AE0B0000}"/>
    <cellStyle name="Normal 69 4" xfId="661" xr:uid="{00000000-0005-0000-0000-0000AF0B0000}"/>
    <cellStyle name="Normal 69 4 2" xfId="1363" xr:uid="{00000000-0005-0000-0000-0000B00B0000}"/>
    <cellStyle name="Normal 69 4 2 2" xfId="2612" xr:uid="{00000000-0005-0000-0000-0000B10B0000}"/>
    <cellStyle name="Normal 69 4 2 3" xfId="3477" xr:uid="{00000000-0005-0000-0000-0000B20B0000}"/>
    <cellStyle name="Normal 69 4 3" xfId="1751" xr:uid="{00000000-0005-0000-0000-0000B30B0000}"/>
    <cellStyle name="Normal 69 4 4" xfId="3126" xr:uid="{00000000-0005-0000-0000-0000B40B0000}"/>
    <cellStyle name="Normal 69 5" xfId="1359" xr:uid="{00000000-0005-0000-0000-0000B50B0000}"/>
    <cellStyle name="Normal 69 5 2" xfId="2613" xr:uid="{00000000-0005-0000-0000-0000B60B0000}"/>
    <cellStyle name="Normal 69 5 3" xfId="3478" xr:uid="{00000000-0005-0000-0000-0000B70B0000}"/>
    <cellStyle name="Normal 69 6" xfId="1747" xr:uid="{00000000-0005-0000-0000-0000B80B0000}"/>
    <cellStyle name="Normal 69 7" xfId="3122" xr:uid="{00000000-0005-0000-0000-0000B90B0000}"/>
    <cellStyle name="Normal 7" xfId="662" xr:uid="{00000000-0005-0000-0000-0000BA0B0000}"/>
    <cellStyle name="Normal 7 2" xfId="663" xr:uid="{00000000-0005-0000-0000-0000BB0B0000}"/>
    <cellStyle name="Normal 7 2 2" xfId="664" xr:uid="{00000000-0005-0000-0000-0000BC0B0000}"/>
    <cellStyle name="Normal 7 2 2 2" xfId="1365" xr:uid="{00000000-0005-0000-0000-0000BD0B0000}"/>
    <cellStyle name="Normal 7 2 2 2 2" xfId="2614" xr:uid="{00000000-0005-0000-0000-0000BE0B0000}"/>
    <cellStyle name="Normal 7 2 2 2 3" xfId="3479" xr:uid="{00000000-0005-0000-0000-0000BF0B0000}"/>
    <cellStyle name="Normal 7 2 2 3" xfId="1753" xr:uid="{00000000-0005-0000-0000-0000C00B0000}"/>
    <cellStyle name="Normal 7 2 2 4" xfId="3128" xr:uid="{00000000-0005-0000-0000-0000C10B0000}"/>
    <cellStyle name="Normal 7 2 3" xfId="665" xr:uid="{00000000-0005-0000-0000-0000C20B0000}"/>
    <cellStyle name="Normal 7 2 4" xfId="805" xr:uid="{00000000-0005-0000-0000-0000C30B0000}"/>
    <cellStyle name="Normal 7 3" xfId="666" xr:uid="{00000000-0005-0000-0000-0000C40B0000}"/>
    <cellStyle name="Normal 7 3 2" xfId="667" xr:uid="{00000000-0005-0000-0000-0000C50B0000}"/>
    <cellStyle name="Normal 7 3 2 2" xfId="1367" xr:uid="{00000000-0005-0000-0000-0000C60B0000}"/>
    <cellStyle name="Normal 7 3 2 2 2" xfId="2615" xr:uid="{00000000-0005-0000-0000-0000C70B0000}"/>
    <cellStyle name="Normal 7 3 2 2 3" xfId="3480" xr:uid="{00000000-0005-0000-0000-0000C80B0000}"/>
    <cellStyle name="Normal 7 3 2 3" xfId="1755" xr:uid="{00000000-0005-0000-0000-0000C90B0000}"/>
    <cellStyle name="Normal 7 3 2 4" xfId="3130" xr:uid="{00000000-0005-0000-0000-0000CA0B0000}"/>
    <cellStyle name="Normal 7 3 3" xfId="1366" xr:uid="{00000000-0005-0000-0000-0000CB0B0000}"/>
    <cellStyle name="Normal 7 3 3 2" xfId="2616" xr:uid="{00000000-0005-0000-0000-0000CC0B0000}"/>
    <cellStyle name="Normal 7 3 3 3" xfId="3481" xr:uid="{00000000-0005-0000-0000-0000CD0B0000}"/>
    <cellStyle name="Normal 7 3 4" xfId="1754" xr:uid="{00000000-0005-0000-0000-0000CE0B0000}"/>
    <cellStyle name="Normal 7 3 5" xfId="3129" xr:uid="{00000000-0005-0000-0000-0000CF0B0000}"/>
    <cellStyle name="Normal 7 4" xfId="668" xr:uid="{00000000-0005-0000-0000-0000D00B0000}"/>
    <cellStyle name="Normal 7 4 2" xfId="1368" xr:uid="{00000000-0005-0000-0000-0000D10B0000}"/>
    <cellStyle name="Normal 7 4 2 2" xfId="2617" xr:uid="{00000000-0005-0000-0000-0000D20B0000}"/>
    <cellStyle name="Normal 7 4 2 3" xfId="3482" xr:uid="{00000000-0005-0000-0000-0000D30B0000}"/>
    <cellStyle name="Normal 7 4 3" xfId="1756" xr:uid="{00000000-0005-0000-0000-0000D40B0000}"/>
    <cellStyle name="Normal 7 4 4" xfId="3131" xr:uid="{00000000-0005-0000-0000-0000D50B0000}"/>
    <cellStyle name="Normal 7 5" xfId="806" xr:uid="{00000000-0005-0000-0000-0000D60B0000}"/>
    <cellStyle name="Normal 7 5 2" xfId="2618" xr:uid="{00000000-0005-0000-0000-0000D70B0000}"/>
    <cellStyle name="Normal 7 5 2 2" xfId="3483" xr:uid="{00000000-0005-0000-0000-0000D80B0000}"/>
    <cellStyle name="Normal 7 5 3" xfId="2619" xr:uid="{00000000-0005-0000-0000-0000D90B0000}"/>
    <cellStyle name="Normal 7 6" xfId="1364" xr:uid="{00000000-0005-0000-0000-0000DA0B0000}"/>
    <cellStyle name="Normal 7 6 2" xfId="2620" xr:uid="{00000000-0005-0000-0000-0000DB0B0000}"/>
    <cellStyle name="Normal 7 6 3" xfId="3484" xr:uid="{00000000-0005-0000-0000-0000DC0B0000}"/>
    <cellStyle name="Normal 7 7" xfId="1752" xr:uid="{00000000-0005-0000-0000-0000DD0B0000}"/>
    <cellStyle name="Normal 7 8" xfId="3127" xr:uid="{00000000-0005-0000-0000-0000DE0B0000}"/>
    <cellStyle name="Normal 70" xfId="669" xr:uid="{00000000-0005-0000-0000-0000DF0B0000}"/>
    <cellStyle name="Normal 70 2" xfId="1369" xr:uid="{00000000-0005-0000-0000-0000E00B0000}"/>
    <cellStyle name="Normal 70 3" xfId="2621" xr:uid="{00000000-0005-0000-0000-0000E10B0000}"/>
    <cellStyle name="Normal 71" xfId="670" xr:uid="{00000000-0005-0000-0000-0000E20B0000}"/>
    <cellStyle name="Normal 71 2" xfId="1370" xr:uid="{00000000-0005-0000-0000-0000E30B0000}"/>
    <cellStyle name="Normal 71 3" xfId="2622" xr:uid="{00000000-0005-0000-0000-0000E40B0000}"/>
    <cellStyle name="Normal 72" xfId="671" xr:uid="{00000000-0005-0000-0000-0000E50B0000}"/>
    <cellStyle name="Normal 72 2" xfId="1371" xr:uid="{00000000-0005-0000-0000-0000E60B0000}"/>
    <cellStyle name="Normal 72 3" xfId="2623" xr:uid="{00000000-0005-0000-0000-0000E70B0000}"/>
    <cellStyle name="Normal 73" xfId="672" xr:uid="{00000000-0005-0000-0000-0000E80B0000}"/>
    <cellStyle name="Normal 73 2" xfId="1372" xr:uid="{00000000-0005-0000-0000-0000E90B0000}"/>
    <cellStyle name="Normal 73 3" xfId="2624" xr:uid="{00000000-0005-0000-0000-0000EA0B0000}"/>
    <cellStyle name="Normal 74" xfId="673" xr:uid="{00000000-0005-0000-0000-0000EB0B0000}"/>
    <cellStyle name="Normal 74 2" xfId="1373" xr:uid="{00000000-0005-0000-0000-0000EC0B0000}"/>
    <cellStyle name="Normal 74 3" xfId="2625" xr:uid="{00000000-0005-0000-0000-0000ED0B0000}"/>
    <cellStyle name="Normal 75" xfId="674" xr:uid="{00000000-0005-0000-0000-0000EE0B0000}"/>
    <cellStyle name="Normal 75 2" xfId="1374" xr:uid="{00000000-0005-0000-0000-0000EF0B0000}"/>
    <cellStyle name="Normal 75 3" xfId="2626" xr:uid="{00000000-0005-0000-0000-0000F00B0000}"/>
    <cellStyle name="Normal 76" xfId="675" xr:uid="{00000000-0005-0000-0000-0000F10B0000}"/>
    <cellStyle name="Normal 76 2" xfId="1375" xr:uid="{00000000-0005-0000-0000-0000F20B0000}"/>
    <cellStyle name="Normal 76 3" xfId="2627" xr:uid="{00000000-0005-0000-0000-0000F30B0000}"/>
    <cellStyle name="Normal 77" xfId="676" xr:uid="{00000000-0005-0000-0000-0000F40B0000}"/>
    <cellStyle name="Normal 77 2" xfId="677" xr:uid="{00000000-0005-0000-0000-0000F50B0000}"/>
    <cellStyle name="Normal 77 2 2" xfId="678" xr:uid="{00000000-0005-0000-0000-0000F60B0000}"/>
    <cellStyle name="Normal 77 2 2 2" xfId="1378" xr:uid="{00000000-0005-0000-0000-0000F70B0000}"/>
    <cellStyle name="Normal 77 2 2 2 2" xfId="2628" xr:uid="{00000000-0005-0000-0000-0000F80B0000}"/>
    <cellStyle name="Normal 77 2 2 2 3" xfId="3485" xr:uid="{00000000-0005-0000-0000-0000F90B0000}"/>
    <cellStyle name="Normal 77 2 2 3" xfId="1759" xr:uid="{00000000-0005-0000-0000-0000FA0B0000}"/>
    <cellStyle name="Normal 77 2 2 4" xfId="3134" xr:uid="{00000000-0005-0000-0000-0000FB0B0000}"/>
    <cellStyle name="Normal 77 2 3" xfId="1377" xr:uid="{00000000-0005-0000-0000-0000FC0B0000}"/>
    <cellStyle name="Normal 77 2 3 2" xfId="2629" xr:uid="{00000000-0005-0000-0000-0000FD0B0000}"/>
    <cellStyle name="Normal 77 2 3 3" xfId="3486" xr:uid="{00000000-0005-0000-0000-0000FE0B0000}"/>
    <cellStyle name="Normal 77 2 4" xfId="1758" xr:uid="{00000000-0005-0000-0000-0000FF0B0000}"/>
    <cellStyle name="Normal 77 2 5" xfId="3133" xr:uid="{00000000-0005-0000-0000-0000000C0000}"/>
    <cellStyle name="Normal 77 3" xfId="679" xr:uid="{00000000-0005-0000-0000-0000010C0000}"/>
    <cellStyle name="Normal 77 3 2" xfId="1379" xr:uid="{00000000-0005-0000-0000-0000020C0000}"/>
    <cellStyle name="Normal 77 3 2 2" xfId="2630" xr:uid="{00000000-0005-0000-0000-0000030C0000}"/>
    <cellStyle name="Normal 77 3 2 3" xfId="3487" xr:uid="{00000000-0005-0000-0000-0000040C0000}"/>
    <cellStyle name="Normal 77 3 3" xfId="1760" xr:uid="{00000000-0005-0000-0000-0000050C0000}"/>
    <cellStyle name="Normal 77 3 4" xfId="3135" xr:uid="{00000000-0005-0000-0000-0000060C0000}"/>
    <cellStyle name="Normal 77 4" xfId="680" xr:uid="{00000000-0005-0000-0000-0000070C0000}"/>
    <cellStyle name="Normal 77 4 2" xfId="1380" xr:uid="{00000000-0005-0000-0000-0000080C0000}"/>
    <cellStyle name="Normal 77 4 2 2" xfId="2631" xr:uid="{00000000-0005-0000-0000-0000090C0000}"/>
    <cellStyle name="Normal 77 4 2 3" xfId="3488" xr:uid="{00000000-0005-0000-0000-00000A0C0000}"/>
    <cellStyle name="Normal 77 4 3" xfId="1761" xr:uid="{00000000-0005-0000-0000-00000B0C0000}"/>
    <cellStyle name="Normal 77 4 4" xfId="3136" xr:uid="{00000000-0005-0000-0000-00000C0C0000}"/>
    <cellStyle name="Normal 77 5" xfId="1376" xr:uid="{00000000-0005-0000-0000-00000D0C0000}"/>
    <cellStyle name="Normal 77 5 2" xfId="2632" xr:uid="{00000000-0005-0000-0000-00000E0C0000}"/>
    <cellStyle name="Normal 77 5 3" xfId="3489" xr:uid="{00000000-0005-0000-0000-00000F0C0000}"/>
    <cellStyle name="Normal 77 6" xfId="1757" xr:uid="{00000000-0005-0000-0000-0000100C0000}"/>
    <cellStyle name="Normal 77 7" xfId="3132" xr:uid="{00000000-0005-0000-0000-0000110C0000}"/>
    <cellStyle name="Normal 78" xfId="681" xr:uid="{00000000-0005-0000-0000-0000120C0000}"/>
    <cellStyle name="Normal 78 2" xfId="1381" xr:uid="{00000000-0005-0000-0000-0000130C0000}"/>
    <cellStyle name="Normal 78 3" xfId="2633" xr:uid="{00000000-0005-0000-0000-0000140C0000}"/>
    <cellStyle name="Normal 79" xfId="682" xr:uid="{00000000-0005-0000-0000-0000150C0000}"/>
    <cellStyle name="Normal 79 2" xfId="1382" xr:uid="{00000000-0005-0000-0000-0000160C0000}"/>
    <cellStyle name="Normal 79 3" xfId="2634" xr:uid="{00000000-0005-0000-0000-0000170C0000}"/>
    <cellStyle name="Normal 8" xfId="683" xr:uid="{00000000-0005-0000-0000-0000180C0000}"/>
    <cellStyle name="Normal 8 2" xfId="684" xr:uid="{00000000-0005-0000-0000-0000190C0000}"/>
    <cellStyle name="Normal 8 2 2" xfId="685" xr:uid="{00000000-0005-0000-0000-00001A0C0000}"/>
    <cellStyle name="Normal 8 2 2 2" xfId="1384" xr:uid="{00000000-0005-0000-0000-00001B0C0000}"/>
    <cellStyle name="Normal 8 2 2 2 2" xfId="2635" xr:uid="{00000000-0005-0000-0000-00001C0C0000}"/>
    <cellStyle name="Normal 8 2 2 2 3" xfId="3490" xr:uid="{00000000-0005-0000-0000-00001D0C0000}"/>
    <cellStyle name="Normal 8 2 2 3" xfId="1763" xr:uid="{00000000-0005-0000-0000-00001E0C0000}"/>
    <cellStyle name="Normal 8 2 2 4" xfId="3138" xr:uid="{00000000-0005-0000-0000-00001F0C0000}"/>
    <cellStyle name="Normal 8 2 3" xfId="686" xr:uid="{00000000-0005-0000-0000-0000200C0000}"/>
    <cellStyle name="Normal 8 2 4" xfId="807" xr:uid="{00000000-0005-0000-0000-0000210C0000}"/>
    <cellStyle name="Normal 8 3" xfId="687" xr:uid="{00000000-0005-0000-0000-0000220C0000}"/>
    <cellStyle name="Normal 8 3 2" xfId="688" xr:uid="{00000000-0005-0000-0000-0000230C0000}"/>
    <cellStyle name="Normal 8 3 3" xfId="689" xr:uid="{00000000-0005-0000-0000-0000240C0000}"/>
    <cellStyle name="Normal 8 3 4" xfId="2843" xr:uid="{00000000-0005-0000-0000-0000250C0000}"/>
    <cellStyle name="Normal 8 4" xfId="690" xr:uid="{00000000-0005-0000-0000-0000260C0000}"/>
    <cellStyle name="Normal 8 4 2" xfId="1385" xr:uid="{00000000-0005-0000-0000-0000270C0000}"/>
    <cellStyle name="Normal 8 4 2 2" xfId="2636" xr:uid="{00000000-0005-0000-0000-0000280C0000}"/>
    <cellStyle name="Normal 8 4 2 3" xfId="3491" xr:uid="{00000000-0005-0000-0000-0000290C0000}"/>
    <cellStyle name="Normal 8 4 3" xfId="1764" xr:uid="{00000000-0005-0000-0000-00002A0C0000}"/>
    <cellStyle name="Normal 8 4 4" xfId="3139" xr:uid="{00000000-0005-0000-0000-00002B0C0000}"/>
    <cellStyle name="Normal 8 5" xfId="808" xr:uid="{00000000-0005-0000-0000-00002C0C0000}"/>
    <cellStyle name="Normal 8 5 2" xfId="2637" xr:uid="{00000000-0005-0000-0000-00002D0C0000}"/>
    <cellStyle name="Normal 8 5 2 2" xfId="3492" xr:uid="{00000000-0005-0000-0000-00002E0C0000}"/>
    <cellStyle name="Normal 8 5 3" xfId="2638" xr:uid="{00000000-0005-0000-0000-00002F0C0000}"/>
    <cellStyle name="Normal 8 6" xfId="1383" xr:uid="{00000000-0005-0000-0000-0000300C0000}"/>
    <cellStyle name="Normal 8 7" xfId="1762" xr:uid="{00000000-0005-0000-0000-0000310C0000}"/>
    <cellStyle name="Normal 8 8" xfId="3137" xr:uid="{00000000-0005-0000-0000-0000320C0000}"/>
    <cellStyle name="Normal 80" xfId="691" xr:uid="{00000000-0005-0000-0000-0000330C0000}"/>
    <cellStyle name="Normal 80 2" xfId="1386" xr:uid="{00000000-0005-0000-0000-0000340C0000}"/>
    <cellStyle name="Normal 80 3" xfId="2639" xr:uid="{00000000-0005-0000-0000-0000350C0000}"/>
    <cellStyle name="Normal 81" xfId="692" xr:uid="{00000000-0005-0000-0000-0000360C0000}"/>
    <cellStyle name="Normal 81 2" xfId="1387" xr:uid="{00000000-0005-0000-0000-0000370C0000}"/>
    <cellStyle name="Normal 81 3" xfId="2640" xr:uid="{00000000-0005-0000-0000-0000380C0000}"/>
    <cellStyle name="Normal 82" xfId="693" xr:uid="{00000000-0005-0000-0000-0000390C0000}"/>
    <cellStyle name="Normal 82 2" xfId="1388" xr:uid="{00000000-0005-0000-0000-00003A0C0000}"/>
    <cellStyle name="Normal 82 3" xfId="2641" xr:uid="{00000000-0005-0000-0000-00003B0C0000}"/>
    <cellStyle name="Normal 83" xfId="694" xr:uid="{00000000-0005-0000-0000-00003C0C0000}"/>
    <cellStyle name="Normal 83 2" xfId="1389" xr:uid="{00000000-0005-0000-0000-00003D0C0000}"/>
    <cellStyle name="Normal 83 3" xfId="2642" xr:uid="{00000000-0005-0000-0000-00003E0C0000}"/>
    <cellStyle name="Normal 84" xfId="695" xr:uid="{00000000-0005-0000-0000-00003F0C0000}"/>
    <cellStyle name="Normal 84 2" xfId="1390" xr:uid="{00000000-0005-0000-0000-0000400C0000}"/>
    <cellStyle name="Normal 84 3" xfId="2643" xr:uid="{00000000-0005-0000-0000-0000410C0000}"/>
    <cellStyle name="Normal 85" xfId="696" xr:uid="{00000000-0005-0000-0000-0000420C0000}"/>
    <cellStyle name="Normal 85 2" xfId="1391" xr:uid="{00000000-0005-0000-0000-0000430C0000}"/>
    <cellStyle name="Normal 85 3" xfId="2644" xr:uid="{00000000-0005-0000-0000-0000440C0000}"/>
    <cellStyle name="Normal 86" xfId="697" xr:uid="{00000000-0005-0000-0000-0000450C0000}"/>
    <cellStyle name="Normal 86 2" xfId="1392" xr:uid="{00000000-0005-0000-0000-0000460C0000}"/>
    <cellStyle name="Normal 86 3" xfId="2645" xr:uid="{00000000-0005-0000-0000-0000470C0000}"/>
    <cellStyle name="Normal 87" xfId="698" xr:uid="{00000000-0005-0000-0000-0000480C0000}"/>
    <cellStyle name="Normal 87 2" xfId="699" xr:uid="{00000000-0005-0000-0000-0000490C0000}"/>
    <cellStyle name="Normal 87 2 2" xfId="700" xr:uid="{00000000-0005-0000-0000-00004A0C0000}"/>
    <cellStyle name="Normal 87 2 2 2" xfId="1395" xr:uid="{00000000-0005-0000-0000-00004B0C0000}"/>
    <cellStyle name="Normal 87 2 2 2 2" xfId="2646" xr:uid="{00000000-0005-0000-0000-00004C0C0000}"/>
    <cellStyle name="Normal 87 2 2 2 3" xfId="3493" xr:uid="{00000000-0005-0000-0000-00004D0C0000}"/>
    <cellStyle name="Normal 87 2 2 3" xfId="1767" xr:uid="{00000000-0005-0000-0000-00004E0C0000}"/>
    <cellStyle name="Normal 87 2 2 4" xfId="3142" xr:uid="{00000000-0005-0000-0000-00004F0C0000}"/>
    <cellStyle name="Normal 87 2 3" xfId="701" xr:uid="{00000000-0005-0000-0000-0000500C0000}"/>
    <cellStyle name="Normal 87 2 3 2" xfId="1396" xr:uid="{00000000-0005-0000-0000-0000510C0000}"/>
    <cellStyle name="Normal 87 2 3 2 2" xfId="2647" xr:uid="{00000000-0005-0000-0000-0000520C0000}"/>
    <cellStyle name="Normal 87 2 3 2 3" xfId="3494" xr:uid="{00000000-0005-0000-0000-0000530C0000}"/>
    <cellStyle name="Normal 87 2 3 3" xfId="1768" xr:uid="{00000000-0005-0000-0000-0000540C0000}"/>
    <cellStyle name="Normal 87 2 3 4" xfId="3143" xr:uid="{00000000-0005-0000-0000-0000550C0000}"/>
    <cellStyle name="Normal 87 2 4" xfId="1394" xr:uid="{00000000-0005-0000-0000-0000560C0000}"/>
    <cellStyle name="Normal 87 2 4 2" xfId="2648" xr:uid="{00000000-0005-0000-0000-0000570C0000}"/>
    <cellStyle name="Normal 87 2 4 3" xfId="3495" xr:uid="{00000000-0005-0000-0000-0000580C0000}"/>
    <cellStyle name="Normal 87 2 5" xfId="1766" xr:uid="{00000000-0005-0000-0000-0000590C0000}"/>
    <cellStyle name="Normal 87 2 6" xfId="3141" xr:uid="{00000000-0005-0000-0000-00005A0C0000}"/>
    <cellStyle name="Normal 87 3" xfId="702" xr:uid="{00000000-0005-0000-0000-00005B0C0000}"/>
    <cellStyle name="Normal 87 3 2" xfId="1397" xr:uid="{00000000-0005-0000-0000-00005C0C0000}"/>
    <cellStyle name="Normal 87 3 2 2" xfId="2649" xr:uid="{00000000-0005-0000-0000-00005D0C0000}"/>
    <cellStyle name="Normal 87 3 2 3" xfId="3496" xr:uid="{00000000-0005-0000-0000-00005E0C0000}"/>
    <cellStyle name="Normal 87 3 3" xfId="1769" xr:uid="{00000000-0005-0000-0000-00005F0C0000}"/>
    <cellStyle name="Normal 87 3 4" xfId="3144" xr:uid="{00000000-0005-0000-0000-0000600C0000}"/>
    <cellStyle name="Normal 87 4" xfId="703" xr:uid="{00000000-0005-0000-0000-0000610C0000}"/>
    <cellStyle name="Normal 87 4 2" xfId="1398" xr:uid="{00000000-0005-0000-0000-0000620C0000}"/>
    <cellStyle name="Normal 87 4 2 2" xfId="2650" xr:uid="{00000000-0005-0000-0000-0000630C0000}"/>
    <cellStyle name="Normal 87 4 2 3" xfId="3497" xr:uid="{00000000-0005-0000-0000-0000640C0000}"/>
    <cellStyle name="Normal 87 4 3" xfId="1770" xr:uid="{00000000-0005-0000-0000-0000650C0000}"/>
    <cellStyle name="Normal 87 4 4" xfId="3145" xr:uid="{00000000-0005-0000-0000-0000660C0000}"/>
    <cellStyle name="Normal 87 5" xfId="1393" xr:uid="{00000000-0005-0000-0000-0000670C0000}"/>
    <cellStyle name="Normal 87 5 2" xfId="2651" xr:uid="{00000000-0005-0000-0000-0000680C0000}"/>
    <cellStyle name="Normal 87 5 3" xfId="3498" xr:uid="{00000000-0005-0000-0000-0000690C0000}"/>
    <cellStyle name="Normal 87 6" xfId="1765" xr:uid="{00000000-0005-0000-0000-00006A0C0000}"/>
    <cellStyle name="Normal 87 7" xfId="3140" xr:uid="{00000000-0005-0000-0000-00006B0C0000}"/>
    <cellStyle name="Normal 88" xfId="704" xr:uid="{00000000-0005-0000-0000-00006C0C0000}"/>
    <cellStyle name="Normal 88 2" xfId="705" xr:uid="{00000000-0005-0000-0000-00006D0C0000}"/>
    <cellStyle name="Normal 88 2 2" xfId="706" xr:uid="{00000000-0005-0000-0000-00006E0C0000}"/>
    <cellStyle name="Normal 88 2 2 2" xfId="1401" xr:uid="{00000000-0005-0000-0000-00006F0C0000}"/>
    <cellStyle name="Normal 88 2 2 2 2" xfId="2652" xr:uid="{00000000-0005-0000-0000-0000700C0000}"/>
    <cellStyle name="Normal 88 2 2 2 3" xfId="3499" xr:uid="{00000000-0005-0000-0000-0000710C0000}"/>
    <cellStyle name="Normal 88 2 2 3" xfId="1773" xr:uid="{00000000-0005-0000-0000-0000720C0000}"/>
    <cellStyle name="Normal 88 2 2 4" xfId="3148" xr:uid="{00000000-0005-0000-0000-0000730C0000}"/>
    <cellStyle name="Normal 88 2 3" xfId="1400" xr:uid="{00000000-0005-0000-0000-0000740C0000}"/>
    <cellStyle name="Normal 88 2 3 2" xfId="2653" xr:uid="{00000000-0005-0000-0000-0000750C0000}"/>
    <cellStyle name="Normal 88 2 3 3" xfId="3500" xr:uid="{00000000-0005-0000-0000-0000760C0000}"/>
    <cellStyle name="Normal 88 2 4" xfId="1772" xr:uid="{00000000-0005-0000-0000-0000770C0000}"/>
    <cellStyle name="Normal 88 2 5" xfId="3147" xr:uid="{00000000-0005-0000-0000-0000780C0000}"/>
    <cellStyle name="Normal 88 3" xfId="707" xr:uid="{00000000-0005-0000-0000-0000790C0000}"/>
    <cellStyle name="Normal 88 3 2" xfId="1402" xr:uid="{00000000-0005-0000-0000-00007A0C0000}"/>
    <cellStyle name="Normal 88 3 2 2" xfId="2654" xr:uid="{00000000-0005-0000-0000-00007B0C0000}"/>
    <cellStyle name="Normal 88 3 2 3" xfId="3501" xr:uid="{00000000-0005-0000-0000-00007C0C0000}"/>
    <cellStyle name="Normal 88 3 3" xfId="1774" xr:uid="{00000000-0005-0000-0000-00007D0C0000}"/>
    <cellStyle name="Normal 88 3 4" xfId="3149" xr:uid="{00000000-0005-0000-0000-00007E0C0000}"/>
    <cellStyle name="Normal 88 4" xfId="708" xr:uid="{00000000-0005-0000-0000-00007F0C0000}"/>
    <cellStyle name="Normal 88 4 2" xfId="1403" xr:uid="{00000000-0005-0000-0000-0000800C0000}"/>
    <cellStyle name="Normal 88 4 2 2" xfId="2655" xr:uid="{00000000-0005-0000-0000-0000810C0000}"/>
    <cellStyle name="Normal 88 4 2 3" xfId="3502" xr:uid="{00000000-0005-0000-0000-0000820C0000}"/>
    <cellStyle name="Normal 88 4 3" xfId="1775" xr:uid="{00000000-0005-0000-0000-0000830C0000}"/>
    <cellStyle name="Normal 88 4 4" xfId="3150" xr:uid="{00000000-0005-0000-0000-0000840C0000}"/>
    <cellStyle name="Normal 88 5" xfId="1399" xr:uid="{00000000-0005-0000-0000-0000850C0000}"/>
    <cellStyle name="Normal 88 5 2" xfId="2656" xr:uid="{00000000-0005-0000-0000-0000860C0000}"/>
    <cellStyle name="Normal 88 5 3" xfId="3503" xr:uid="{00000000-0005-0000-0000-0000870C0000}"/>
    <cellStyle name="Normal 88 6" xfId="1771" xr:uid="{00000000-0005-0000-0000-0000880C0000}"/>
    <cellStyle name="Normal 88 7" xfId="3146" xr:uid="{00000000-0005-0000-0000-0000890C0000}"/>
    <cellStyle name="Normal 89" xfId="709" xr:uid="{00000000-0005-0000-0000-00008A0C0000}"/>
    <cellStyle name="Normal 89 2" xfId="1404" xr:uid="{00000000-0005-0000-0000-00008B0C0000}"/>
    <cellStyle name="Normal 89 3" xfId="2657" xr:uid="{00000000-0005-0000-0000-00008C0C0000}"/>
    <cellStyle name="Normal 9" xfId="710" xr:uid="{00000000-0005-0000-0000-00008D0C0000}"/>
    <cellStyle name="Normal 9 2" xfId="711" xr:uid="{00000000-0005-0000-0000-00008E0C0000}"/>
    <cellStyle name="Normal 9 2 2" xfId="712" xr:uid="{00000000-0005-0000-0000-00008F0C0000}"/>
    <cellStyle name="Normal 9 2 2 2" xfId="1406" xr:uid="{00000000-0005-0000-0000-0000900C0000}"/>
    <cellStyle name="Normal 9 2 2 2 2" xfId="2658" xr:uid="{00000000-0005-0000-0000-0000910C0000}"/>
    <cellStyle name="Normal 9 2 2 2 3" xfId="3504" xr:uid="{00000000-0005-0000-0000-0000920C0000}"/>
    <cellStyle name="Normal 9 2 2 3" xfId="1777" xr:uid="{00000000-0005-0000-0000-0000930C0000}"/>
    <cellStyle name="Normal 9 2 2 4" xfId="3152" xr:uid="{00000000-0005-0000-0000-0000940C0000}"/>
    <cellStyle name="Normal 9 2 3" xfId="713" xr:uid="{00000000-0005-0000-0000-0000950C0000}"/>
    <cellStyle name="Normal 9 2 4" xfId="809" xr:uid="{00000000-0005-0000-0000-0000960C0000}"/>
    <cellStyle name="Normal 9 3" xfId="714" xr:uid="{00000000-0005-0000-0000-0000970C0000}"/>
    <cellStyle name="Normal 9 3 2" xfId="715" xr:uid="{00000000-0005-0000-0000-0000980C0000}"/>
    <cellStyle name="Normal 9 3 2 2" xfId="1408" xr:uid="{00000000-0005-0000-0000-0000990C0000}"/>
    <cellStyle name="Normal 9 3 2 2 2" xfId="2659" xr:uid="{00000000-0005-0000-0000-00009A0C0000}"/>
    <cellStyle name="Normal 9 3 2 2 3" xfId="3505" xr:uid="{00000000-0005-0000-0000-00009B0C0000}"/>
    <cellStyle name="Normal 9 3 2 3" xfId="1779" xr:uid="{00000000-0005-0000-0000-00009C0C0000}"/>
    <cellStyle name="Normal 9 3 2 4" xfId="3154" xr:uid="{00000000-0005-0000-0000-00009D0C0000}"/>
    <cellStyle name="Normal 9 3 3" xfId="1407" xr:uid="{00000000-0005-0000-0000-00009E0C0000}"/>
    <cellStyle name="Normal 9 3 3 2" xfId="2660" xr:uid="{00000000-0005-0000-0000-00009F0C0000}"/>
    <cellStyle name="Normal 9 3 3 3" xfId="3506" xr:uid="{00000000-0005-0000-0000-0000A00C0000}"/>
    <cellStyle name="Normal 9 3 4" xfId="1778" xr:uid="{00000000-0005-0000-0000-0000A10C0000}"/>
    <cellStyle name="Normal 9 3 5" xfId="3153" xr:uid="{00000000-0005-0000-0000-0000A20C0000}"/>
    <cellStyle name="Normal 9 4" xfId="716" xr:uid="{00000000-0005-0000-0000-0000A30C0000}"/>
    <cellStyle name="Normal 9 4 2" xfId="1409" xr:uid="{00000000-0005-0000-0000-0000A40C0000}"/>
    <cellStyle name="Normal 9 4 2 2" xfId="2661" xr:uid="{00000000-0005-0000-0000-0000A50C0000}"/>
    <cellStyle name="Normal 9 4 2 3" xfId="3507" xr:uid="{00000000-0005-0000-0000-0000A60C0000}"/>
    <cellStyle name="Normal 9 4 3" xfId="1780" xr:uid="{00000000-0005-0000-0000-0000A70C0000}"/>
    <cellStyle name="Normal 9 4 4" xfId="3155" xr:uid="{00000000-0005-0000-0000-0000A80C0000}"/>
    <cellStyle name="Normal 9 5" xfId="810" xr:uid="{00000000-0005-0000-0000-0000A90C0000}"/>
    <cellStyle name="Normal 9 5 2" xfId="2662" xr:uid="{00000000-0005-0000-0000-0000AA0C0000}"/>
    <cellStyle name="Normal 9 5 2 2" xfId="3508" xr:uid="{00000000-0005-0000-0000-0000AB0C0000}"/>
    <cellStyle name="Normal 9 5 3" xfId="2663" xr:uid="{00000000-0005-0000-0000-0000AC0C0000}"/>
    <cellStyle name="Normal 9 6" xfId="1405" xr:uid="{00000000-0005-0000-0000-0000AD0C0000}"/>
    <cellStyle name="Normal 9 7" xfId="1776" xr:uid="{00000000-0005-0000-0000-0000AE0C0000}"/>
    <cellStyle name="Normal 9 8" xfId="3151" xr:uid="{00000000-0005-0000-0000-0000AF0C0000}"/>
    <cellStyle name="Normal 90" xfId="717" xr:uid="{00000000-0005-0000-0000-0000B00C0000}"/>
    <cellStyle name="Normal 90 2" xfId="718" xr:uid="{00000000-0005-0000-0000-0000B10C0000}"/>
    <cellStyle name="Normal 90 2 2" xfId="719" xr:uid="{00000000-0005-0000-0000-0000B20C0000}"/>
    <cellStyle name="Normal 90 2 2 2" xfId="1412" xr:uid="{00000000-0005-0000-0000-0000B30C0000}"/>
    <cellStyle name="Normal 90 2 2 2 2" xfId="2664" xr:uid="{00000000-0005-0000-0000-0000B40C0000}"/>
    <cellStyle name="Normal 90 2 2 2 3" xfId="3509" xr:uid="{00000000-0005-0000-0000-0000B50C0000}"/>
    <cellStyle name="Normal 90 2 2 3" xfId="1783" xr:uid="{00000000-0005-0000-0000-0000B60C0000}"/>
    <cellStyle name="Normal 90 2 2 4" xfId="3158" xr:uid="{00000000-0005-0000-0000-0000B70C0000}"/>
    <cellStyle name="Normal 90 2 3" xfId="1411" xr:uid="{00000000-0005-0000-0000-0000B80C0000}"/>
    <cellStyle name="Normal 90 2 3 2" xfId="2665" xr:uid="{00000000-0005-0000-0000-0000B90C0000}"/>
    <cellStyle name="Normal 90 2 3 3" xfId="3510" xr:uid="{00000000-0005-0000-0000-0000BA0C0000}"/>
    <cellStyle name="Normal 90 2 4" xfId="1782" xr:uid="{00000000-0005-0000-0000-0000BB0C0000}"/>
    <cellStyle name="Normal 90 2 5" xfId="3157" xr:uid="{00000000-0005-0000-0000-0000BC0C0000}"/>
    <cellStyle name="Normal 90 3" xfId="720" xr:uid="{00000000-0005-0000-0000-0000BD0C0000}"/>
    <cellStyle name="Normal 90 3 2" xfId="1413" xr:uid="{00000000-0005-0000-0000-0000BE0C0000}"/>
    <cellStyle name="Normal 90 3 2 2" xfId="2666" xr:uid="{00000000-0005-0000-0000-0000BF0C0000}"/>
    <cellStyle name="Normal 90 3 2 3" xfId="3511" xr:uid="{00000000-0005-0000-0000-0000C00C0000}"/>
    <cellStyle name="Normal 90 3 3" xfId="1784" xr:uid="{00000000-0005-0000-0000-0000C10C0000}"/>
    <cellStyle name="Normal 90 3 4" xfId="3159" xr:uid="{00000000-0005-0000-0000-0000C20C0000}"/>
    <cellStyle name="Normal 90 4" xfId="721" xr:uid="{00000000-0005-0000-0000-0000C30C0000}"/>
    <cellStyle name="Normal 90 4 2" xfId="1414" xr:uid="{00000000-0005-0000-0000-0000C40C0000}"/>
    <cellStyle name="Normal 90 4 2 2" xfId="2667" xr:uid="{00000000-0005-0000-0000-0000C50C0000}"/>
    <cellStyle name="Normal 90 4 2 3" xfId="3512" xr:uid="{00000000-0005-0000-0000-0000C60C0000}"/>
    <cellStyle name="Normal 90 4 3" xfId="1785" xr:uid="{00000000-0005-0000-0000-0000C70C0000}"/>
    <cellStyle name="Normal 90 4 4" xfId="3160" xr:uid="{00000000-0005-0000-0000-0000C80C0000}"/>
    <cellStyle name="Normal 90 5" xfId="1410" xr:uid="{00000000-0005-0000-0000-0000C90C0000}"/>
    <cellStyle name="Normal 90 5 2" xfId="2668" xr:uid="{00000000-0005-0000-0000-0000CA0C0000}"/>
    <cellStyle name="Normal 90 5 3" xfId="3513" xr:uid="{00000000-0005-0000-0000-0000CB0C0000}"/>
    <cellStyle name="Normal 90 6" xfId="1781" xr:uid="{00000000-0005-0000-0000-0000CC0C0000}"/>
    <cellStyle name="Normal 90 7" xfId="3156" xr:uid="{00000000-0005-0000-0000-0000CD0C0000}"/>
    <cellStyle name="Normal 91" xfId="722" xr:uid="{00000000-0005-0000-0000-0000CE0C0000}"/>
    <cellStyle name="Normal 91 2" xfId="1415" xr:uid="{00000000-0005-0000-0000-0000CF0C0000}"/>
    <cellStyle name="Normal 91 3" xfId="2669" xr:uid="{00000000-0005-0000-0000-0000D00C0000}"/>
    <cellStyle name="Normal 92" xfId="723" xr:uid="{00000000-0005-0000-0000-0000D10C0000}"/>
    <cellStyle name="Normal 92 2" xfId="1416" xr:uid="{00000000-0005-0000-0000-0000D20C0000}"/>
    <cellStyle name="Normal 92 3" xfId="2670" xr:uid="{00000000-0005-0000-0000-0000D30C0000}"/>
    <cellStyle name="Normal 93" xfId="724" xr:uid="{00000000-0005-0000-0000-0000D40C0000}"/>
    <cellStyle name="Normal 93 2" xfId="1417" xr:uid="{00000000-0005-0000-0000-0000D50C0000}"/>
    <cellStyle name="Normal 93 3" xfId="2671" xr:uid="{00000000-0005-0000-0000-0000D60C0000}"/>
    <cellStyle name="Normal 94" xfId="725" xr:uid="{00000000-0005-0000-0000-0000D70C0000}"/>
    <cellStyle name="Normal 94 2" xfId="1418" xr:uid="{00000000-0005-0000-0000-0000D80C0000}"/>
    <cellStyle name="Normal 94 3" xfId="2672" xr:uid="{00000000-0005-0000-0000-0000D90C0000}"/>
    <cellStyle name="Normal 95" xfId="726" xr:uid="{00000000-0005-0000-0000-0000DA0C0000}"/>
    <cellStyle name="Normal 95 2" xfId="1419" xr:uid="{00000000-0005-0000-0000-0000DB0C0000}"/>
    <cellStyle name="Normal 95 3" xfId="2673" xr:uid="{00000000-0005-0000-0000-0000DC0C0000}"/>
    <cellStyle name="Normal 96" xfId="727" xr:uid="{00000000-0005-0000-0000-0000DD0C0000}"/>
    <cellStyle name="Normal 96 2" xfId="1420" xr:uid="{00000000-0005-0000-0000-0000DE0C0000}"/>
    <cellStyle name="Normal 96 3" xfId="2674" xr:uid="{00000000-0005-0000-0000-0000DF0C0000}"/>
    <cellStyle name="Normal 97" xfId="728" xr:uid="{00000000-0005-0000-0000-0000E00C0000}"/>
    <cellStyle name="Normal 97 2" xfId="1421" xr:uid="{00000000-0005-0000-0000-0000E10C0000}"/>
    <cellStyle name="Normal 97 3" xfId="2675" xr:uid="{00000000-0005-0000-0000-0000E20C0000}"/>
    <cellStyle name="Normal 98" xfId="729" xr:uid="{00000000-0005-0000-0000-0000E30C0000}"/>
    <cellStyle name="Normal 98 2" xfId="1422" xr:uid="{00000000-0005-0000-0000-0000E40C0000}"/>
    <cellStyle name="Normal 98 3" xfId="2676" xr:uid="{00000000-0005-0000-0000-0000E50C0000}"/>
    <cellStyle name="Normal 99" xfId="730" xr:uid="{00000000-0005-0000-0000-0000E60C0000}"/>
    <cellStyle name="Normal 99 2" xfId="1423" xr:uid="{00000000-0005-0000-0000-0000E70C0000}"/>
    <cellStyle name="Normal 99 3" xfId="2677" xr:uid="{00000000-0005-0000-0000-0000E80C0000}"/>
    <cellStyle name="Notas" xfId="64" builtinId="10" customBuiltin="1"/>
    <cellStyle name="Notas 2" xfId="731" xr:uid="{00000000-0005-0000-0000-0000EA0C0000}"/>
    <cellStyle name="Notas 2 2" xfId="732" xr:uid="{00000000-0005-0000-0000-0000EB0C0000}"/>
    <cellStyle name="Notas 2 2 2" xfId="1817" xr:uid="{00000000-0005-0000-0000-0000EC0C0000}"/>
    <cellStyle name="Notas 2 2 3" xfId="2679" xr:uid="{00000000-0005-0000-0000-0000ED0C0000}"/>
    <cellStyle name="Notas 2 2 4" xfId="2680" xr:uid="{00000000-0005-0000-0000-0000EE0C0000}"/>
    <cellStyle name="Notas 2 3" xfId="733" xr:uid="{00000000-0005-0000-0000-0000EF0C0000}"/>
    <cellStyle name="Notas 2 3 2" xfId="1818" xr:uid="{00000000-0005-0000-0000-0000F00C0000}"/>
    <cellStyle name="Notas 2 3 3" xfId="2681" xr:uid="{00000000-0005-0000-0000-0000F10C0000}"/>
    <cellStyle name="Notas 2 3 4" xfId="2682" xr:uid="{00000000-0005-0000-0000-0000F20C0000}"/>
    <cellStyle name="Notas 2 4" xfId="734" xr:uid="{00000000-0005-0000-0000-0000F30C0000}"/>
    <cellStyle name="Notas 2 4 2" xfId="1819" xr:uid="{00000000-0005-0000-0000-0000F40C0000}"/>
    <cellStyle name="Notas 2 4 3" xfId="2683" xr:uid="{00000000-0005-0000-0000-0000F50C0000}"/>
    <cellStyle name="Notas 2 4 4" xfId="2684" xr:uid="{00000000-0005-0000-0000-0000F60C0000}"/>
    <cellStyle name="Notas 2 5" xfId="1816" xr:uid="{00000000-0005-0000-0000-0000F70C0000}"/>
    <cellStyle name="Notas 2 6" xfId="2685" xr:uid="{00000000-0005-0000-0000-0000F80C0000}"/>
    <cellStyle name="Notas 2 6 2" xfId="2686" xr:uid="{00000000-0005-0000-0000-0000F90C0000}"/>
    <cellStyle name="Notas 2 7" xfId="2687" xr:uid="{00000000-0005-0000-0000-0000FA0C0000}"/>
    <cellStyle name="Notas 2 8" xfId="2688" xr:uid="{00000000-0005-0000-0000-0000FB0C0000}"/>
    <cellStyle name="Notas 3" xfId="2689" xr:uid="{00000000-0005-0000-0000-0000FC0C0000}"/>
    <cellStyle name="Notas 4" xfId="2812" xr:uid="{00000000-0005-0000-0000-0000FD0C0000}"/>
    <cellStyle name="Notas 4 2" xfId="3514" xr:uid="{00000000-0005-0000-0000-0000FE0C0000}"/>
    <cellStyle name="Notas 5" xfId="2678" xr:uid="{00000000-0005-0000-0000-0000FF0C0000}"/>
    <cellStyle name="Notas 6" xfId="1826" xr:uid="{00000000-0005-0000-0000-0000000D0000}"/>
    <cellStyle name="Notas 7" xfId="3169" xr:uid="{00000000-0005-0000-0000-0000010D0000}"/>
    <cellStyle name="Note" xfId="42" xr:uid="{00000000-0005-0000-0000-0000020D0000}"/>
    <cellStyle name="Note 10" xfId="2690" xr:uid="{00000000-0005-0000-0000-0000030D0000}"/>
    <cellStyle name="Note 2" xfId="735" xr:uid="{00000000-0005-0000-0000-0000040D0000}"/>
    <cellStyle name="Note 2 2" xfId="1424" xr:uid="{00000000-0005-0000-0000-0000050D0000}"/>
    <cellStyle name="Note 2 3" xfId="2691" xr:uid="{00000000-0005-0000-0000-0000060D0000}"/>
    <cellStyle name="Note 2 4" xfId="2692" xr:uid="{00000000-0005-0000-0000-0000070D0000}"/>
    <cellStyle name="Note 2 5" xfId="2693" xr:uid="{00000000-0005-0000-0000-0000080D0000}"/>
    <cellStyle name="Note 2 6" xfId="2694" xr:uid="{00000000-0005-0000-0000-0000090D0000}"/>
    <cellStyle name="Note 3" xfId="736" xr:uid="{00000000-0005-0000-0000-00000A0D0000}"/>
    <cellStyle name="Note 3 2" xfId="1425" xr:uid="{00000000-0005-0000-0000-00000B0D0000}"/>
    <cellStyle name="Note 3 3" xfId="2695" xr:uid="{00000000-0005-0000-0000-00000C0D0000}"/>
    <cellStyle name="Note 3 4" xfId="2696" xr:uid="{00000000-0005-0000-0000-00000D0D0000}"/>
    <cellStyle name="Note 3 5" xfId="2697" xr:uid="{00000000-0005-0000-0000-00000E0D0000}"/>
    <cellStyle name="Note 3 6" xfId="2698" xr:uid="{00000000-0005-0000-0000-00000F0D0000}"/>
    <cellStyle name="Note 4" xfId="737" xr:uid="{00000000-0005-0000-0000-0000100D0000}"/>
    <cellStyle name="Note 4 2" xfId="1426" xr:uid="{00000000-0005-0000-0000-0000110D0000}"/>
    <cellStyle name="Note 4 3" xfId="2699" xr:uid="{00000000-0005-0000-0000-0000120D0000}"/>
    <cellStyle name="Note 4 4" xfId="2700" xr:uid="{00000000-0005-0000-0000-0000130D0000}"/>
    <cellStyle name="Note 4 5" xfId="2701" xr:uid="{00000000-0005-0000-0000-0000140D0000}"/>
    <cellStyle name="Note 4 6" xfId="2702" xr:uid="{00000000-0005-0000-0000-0000150D0000}"/>
    <cellStyle name="Note 5" xfId="738" xr:uid="{00000000-0005-0000-0000-0000160D0000}"/>
    <cellStyle name="Note 5 2" xfId="1427" xr:uid="{00000000-0005-0000-0000-0000170D0000}"/>
    <cellStyle name="Note 5 3" xfId="2703" xr:uid="{00000000-0005-0000-0000-0000180D0000}"/>
    <cellStyle name="Note 5 4" xfId="2704" xr:uid="{00000000-0005-0000-0000-0000190D0000}"/>
    <cellStyle name="Note 5 5" xfId="2705" xr:uid="{00000000-0005-0000-0000-00001A0D0000}"/>
    <cellStyle name="Note 5 6" xfId="2706" xr:uid="{00000000-0005-0000-0000-00001B0D0000}"/>
    <cellStyle name="Note 6" xfId="1428" xr:uid="{00000000-0005-0000-0000-00001C0D0000}"/>
    <cellStyle name="Note 7" xfId="2707" xr:uid="{00000000-0005-0000-0000-00001D0D0000}"/>
    <cellStyle name="Note 8" xfId="2708" xr:uid="{00000000-0005-0000-0000-00001E0D0000}"/>
    <cellStyle name="Note 9" xfId="2709" xr:uid="{00000000-0005-0000-0000-00001F0D0000}"/>
    <cellStyle name="Output" xfId="43" xr:uid="{00000000-0005-0000-0000-0000200D0000}"/>
    <cellStyle name="Output 2" xfId="739" xr:uid="{00000000-0005-0000-0000-0000210D0000}"/>
    <cellStyle name="Output 2 2" xfId="2710" xr:uid="{00000000-0005-0000-0000-0000220D0000}"/>
    <cellStyle name="Output 2 3" xfId="2711" xr:uid="{00000000-0005-0000-0000-0000230D0000}"/>
    <cellStyle name="Output 2 4" xfId="2712" xr:uid="{00000000-0005-0000-0000-0000240D0000}"/>
    <cellStyle name="Output 3" xfId="740" xr:uid="{00000000-0005-0000-0000-0000250D0000}"/>
    <cellStyle name="Output 3 2" xfId="2713" xr:uid="{00000000-0005-0000-0000-0000260D0000}"/>
    <cellStyle name="Output 3 3" xfId="2714" xr:uid="{00000000-0005-0000-0000-0000270D0000}"/>
    <cellStyle name="Output 3 4" xfId="2715" xr:uid="{00000000-0005-0000-0000-0000280D0000}"/>
    <cellStyle name="Output 4" xfId="741" xr:uid="{00000000-0005-0000-0000-0000290D0000}"/>
    <cellStyle name="Output 4 2" xfId="2716" xr:uid="{00000000-0005-0000-0000-00002A0D0000}"/>
    <cellStyle name="Output 4 3" xfId="2717" xr:uid="{00000000-0005-0000-0000-00002B0D0000}"/>
    <cellStyle name="Output 4 4" xfId="2718" xr:uid="{00000000-0005-0000-0000-00002C0D0000}"/>
    <cellStyle name="Output 5" xfId="742" xr:uid="{00000000-0005-0000-0000-00002D0D0000}"/>
    <cellStyle name="Output 5 2" xfId="2719" xr:uid="{00000000-0005-0000-0000-00002E0D0000}"/>
    <cellStyle name="Output 5 3" xfId="2720" xr:uid="{00000000-0005-0000-0000-00002F0D0000}"/>
    <cellStyle name="Output 5 4" xfId="2721" xr:uid="{00000000-0005-0000-0000-0000300D0000}"/>
    <cellStyle name="Output 6" xfId="2722" xr:uid="{00000000-0005-0000-0000-0000310D0000}"/>
    <cellStyle name="Output 7" xfId="2723" xr:uid="{00000000-0005-0000-0000-0000320D0000}"/>
    <cellStyle name="Output 8" xfId="2724" xr:uid="{00000000-0005-0000-0000-0000330D0000}"/>
    <cellStyle name="Porcentaje 2" xfId="743" xr:uid="{00000000-0005-0000-0000-0000340D0000}"/>
    <cellStyle name="Porcentaje 2 2" xfId="744" xr:uid="{00000000-0005-0000-0000-0000350D0000}"/>
    <cellStyle name="Porcentaje 2 2 2" xfId="745" xr:uid="{00000000-0005-0000-0000-0000360D0000}"/>
    <cellStyle name="Porcentaje 2 2 2 2" xfId="1430" xr:uid="{00000000-0005-0000-0000-0000370D0000}"/>
    <cellStyle name="Porcentaje 2 2 2 2 2" xfId="2727" xr:uid="{00000000-0005-0000-0000-0000380D0000}"/>
    <cellStyle name="Porcentaje 2 2 2 3" xfId="1787" xr:uid="{00000000-0005-0000-0000-0000390D0000}"/>
    <cellStyle name="Porcentaje 2 2 2 3 2" xfId="2728" xr:uid="{00000000-0005-0000-0000-00003A0D0000}"/>
    <cellStyle name="Porcentaje 2 2 2 4" xfId="2805" xr:uid="{00000000-0005-0000-0000-00003B0D0000}"/>
    <cellStyle name="Porcentaje 2 2 2 4 2" xfId="3515" xr:uid="{00000000-0005-0000-0000-00003C0D0000}"/>
    <cellStyle name="Porcentaje 2 2 2 5" xfId="2726" xr:uid="{00000000-0005-0000-0000-00003D0D0000}"/>
    <cellStyle name="Porcentaje 2 2 2 6" xfId="3162" xr:uid="{00000000-0005-0000-0000-00003E0D0000}"/>
    <cellStyle name="Porcentaje 2 2 3" xfId="1429" xr:uid="{00000000-0005-0000-0000-00003F0D0000}"/>
    <cellStyle name="Porcentaje 2 2 3 2" xfId="2729" xr:uid="{00000000-0005-0000-0000-0000400D0000}"/>
    <cellStyle name="Porcentaje 2 2 4" xfId="1786" xr:uid="{00000000-0005-0000-0000-0000410D0000}"/>
    <cellStyle name="Porcentaje 2 2 4 2" xfId="2730" xr:uid="{00000000-0005-0000-0000-0000420D0000}"/>
    <cellStyle name="Porcentaje 2 2 5" xfId="2804" xr:uid="{00000000-0005-0000-0000-0000430D0000}"/>
    <cellStyle name="Porcentaje 2 2 5 2" xfId="3516" xr:uid="{00000000-0005-0000-0000-0000440D0000}"/>
    <cellStyle name="Porcentaje 2 2 6" xfId="2725" xr:uid="{00000000-0005-0000-0000-0000450D0000}"/>
    <cellStyle name="Porcentaje 2 2 7" xfId="3161" xr:uid="{00000000-0005-0000-0000-0000460D0000}"/>
    <cellStyle name="Porcentaje 2 3" xfId="746" xr:uid="{00000000-0005-0000-0000-0000470D0000}"/>
    <cellStyle name="Porcentaje 2 3 2" xfId="811" xr:uid="{00000000-0005-0000-0000-0000480D0000}"/>
    <cellStyle name="Porcentaje 2 3 2 2" xfId="1431" xr:uid="{00000000-0005-0000-0000-0000490D0000}"/>
    <cellStyle name="Porcentaje 2 3 2 2 2" xfId="2732" xr:uid="{00000000-0005-0000-0000-00004A0D0000}"/>
    <cellStyle name="Porcentaje 2 3 2 3" xfId="1788" xr:uid="{00000000-0005-0000-0000-00004B0D0000}"/>
    <cellStyle name="Porcentaje 2 3 2 3 2" xfId="3517" xr:uid="{00000000-0005-0000-0000-00004C0D0000}"/>
    <cellStyle name="Porcentaje 2 3 2 4" xfId="2731" xr:uid="{00000000-0005-0000-0000-00004D0D0000}"/>
    <cellStyle name="Porcentaje 2 3 2 5" xfId="3192" xr:uid="{00000000-0005-0000-0000-00004E0D0000}"/>
    <cellStyle name="Porcentaje 2 3 3" xfId="1432" xr:uid="{00000000-0005-0000-0000-00004F0D0000}"/>
    <cellStyle name="Porcentaje 2 3 4" xfId="2733" xr:uid="{00000000-0005-0000-0000-0000500D0000}"/>
    <cellStyle name="Porcentaje 2 4" xfId="1433" xr:uid="{00000000-0005-0000-0000-0000510D0000}"/>
    <cellStyle name="Porcentaje 2 5" xfId="2734" xr:uid="{00000000-0005-0000-0000-0000520D0000}"/>
    <cellStyle name="Porcentaje 3" xfId="747" xr:uid="{00000000-0005-0000-0000-0000530D0000}"/>
    <cellStyle name="Porcentaje 3 2" xfId="748" xr:uid="{00000000-0005-0000-0000-0000540D0000}"/>
    <cellStyle name="Porcentaje 3 3" xfId="749" xr:uid="{00000000-0005-0000-0000-0000550D0000}"/>
    <cellStyle name="Porcentaje 3 3 2" xfId="1434" xr:uid="{00000000-0005-0000-0000-0000560D0000}"/>
    <cellStyle name="Porcentaje 3 3 3" xfId="2735" xr:uid="{00000000-0005-0000-0000-0000570D0000}"/>
    <cellStyle name="Porcentaje 4" xfId="750" xr:uid="{00000000-0005-0000-0000-0000580D0000}"/>
    <cellStyle name="Porcentaje 5" xfId="751" xr:uid="{00000000-0005-0000-0000-0000590D0000}"/>
    <cellStyle name="Porcentaje 6" xfId="752" xr:uid="{00000000-0005-0000-0000-00005A0D0000}"/>
    <cellStyle name="Porcentaje 6 2" xfId="1435" xr:uid="{00000000-0005-0000-0000-00005B0D0000}"/>
    <cellStyle name="Porcentaje 6 2 2" xfId="2737" xr:uid="{00000000-0005-0000-0000-00005C0D0000}"/>
    <cellStyle name="Porcentaje 6 3" xfId="1789" xr:uid="{00000000-0005-0000-0000-00005D0D0000}"/>
    <cellStyle name="Porcentaje 6 3 2" xfId="2738" xr:uid="{00000000-0005-0000-0000-00005E0D0000}"/>
    <cellStyle name="Porcentaje 6 4" xfId="2806" xr:uid="{00000000-0005-0000-0000-00005F0D0000}"/>
    <cellStyle name="Porcentaje 6 4 2" xfId="3518" xr:uid="{00000000-0005-0000-0000-0000600D0000}"/>
    <cellStyle name="Porcentaje 6 5" xfId="2736" xr:uid="{00000000-0005-0000-0000-0000610D0000}"/>
    <cellStyle name="Porcentaje 6 6" xfId="3163" xr:uid="{00000000-0005-0000-0000-0000620D0000}"/>
    <cellStyle name="Porcentaje 7" xfId="753" xr:uid="{00000000-0005-0000-0000-0000630D0000}"/>
    <cellStyle name="Porcentaje 7 2" xfId="1436" xr:uid="{00000000-0005-0000-0000-0000640D0000}"/>
    <cellStyle name="Porcentaje 7 2 2" xfId="2740" xr:uid="{00000000-0005-0000-0000-0000650D0000}"/>
    <cellStyle name="Porcentaje 7 3" xfId="1790" xr:uid="{00000000-0005-0000-0000-0000660D0000}"/>
    <cellStyle name="Porcentaje 7 3 2" xfId="2741" xr:uid="{00000000-0005-0000-0000-0000670D0000}"/>
    <cellStyle name="Porcentaje 7 4" xfId="2807" xr:uid="{00000000-0005-0000-0000-0000680D0000}"/>
    <cellStyle name="Porcentaje 7 4 2" xfId="3519" xr:uid="{00000000-0005-0000-0000-0000690D0000}"/>
    <cellStyle name="Porcentaje 7 5" xfId="2739" xr:uid="{00000000-0005-0000-0000-00006A0D0000}"/>
    <cellStyle name="Porcentaje 7 6" xfId="3164" xr:uid="{00000000-0005-0000-0000-00006B0D0000}"/>
    <cellStyle name="Porcentaje 8" xfId="2844" xr:uid="{00000000-0005-0000-0000-00006C0D0000}"/>
    <cellStyle name="Porcentual 2" xfId="44" xr:uid="{00000000-0005-0000-0000-00006D0D0000}"/>
    <cellStyle name="Porcentual 2 2" xfId="45" xr:uid="{00000000-0005-0000-0000-00006E0D0000}"/>
    <cellStyle name="Porcentual 2 2 2" xfId="755" xr:uid="{00000000-0005-0000-0000-00006F0D0000}"/>
    <cellStyle name="Porcentual 2 3" xfId="756" xr:uid="{00000000-0005-0000-0000-0000700D0000}"/>
    <cellStyle name="Porcentual 2 3 2" xfId="757" xr:uid="{00000000-0005-0000-0000-0000710D0000}"/>
    <cellStyle name="Porcentual 2 3 2 2" xfId="758" xr:uid="{00000000-0005-0000-0000-0000720D0000}"/>
    <cellStyle name="Porcentual 2 3 2 2 2" xfId="1439" xr:uid="{00000000-0005-0000-0000-0000730D0000}"/>
    <cellStyle name="Porcentual 2 3 2 2 2 2" xfId="2745" xr:uid="{00000000-0005-0000-0000-0000740D0000}"/>
    <cellStyle name="Porcentual 2 3 2 2 3" xfId="1793" xr:uid="{00000000-0005-0000-0000-0000750D0000}"/>
    <cellStyle name="Porcentual 2 3 2 2 3 2" xfId="2746" xr:uid="{00000000-0005-0000-0000-0000760D0000}"/>
    <cellStyle name="Porcentual 2 3 2 2 4" xfId="2810" xr:uid="{00000000-0005-0000-0000-0000770D0000}"/>
    <cellStyle name="Porcentual 2 3 2 2 4 2" xfId="3520" xr:uid="{00000000-0005-0000-0000-0000780D0000}"/>
    <cellStyle name="Porcentual 2 3 2 2 5" xfId="2744" xr:uid="{00000000-0005-0000-0000-0000790D0000}"/>
    <cellStyle name="Porcentual 2 3 2 2 6" xfId="3167" xr:uid="{00000000-0005-0000-0000-00007A0D0000}"/>
    <cellStyle name="Porcentual 2 3 2 3" xfId="1438" xr:uid="{00000000-0005-0000-0000-00007B0D0000}"/>
    <cellStyle name="Porcentual 2 3 2 3 2" xfId="2747" xr:uid="{00000000-0005-0000-0000-00007C0D0000}"/>
    <cellStyle name="Porcentual 2 3 2 4" xfId="1792" xr:uid="{00000000-0005-0000-0000-00007D0D0000}"/>
    <cellStyle name="Porcentual 2 3 2 4 2" xfId="2748" xr:uid="{00000000-0005-0000-0000-00007E0D0000}"/>
    <cellStyle name="Porcentual 2 3 2 5" xfId="2809" xr:uid="{00000000-0005-0000-0000-00007F0D0000}"/>
    <cellStyle name="Porcentual 2 3 2 5 2" xfId="3521" xr:uid="{00000000-0005-0000-0000-0000800D0000}"/>
    <cellStyle name="Porcentual 2 3 2 6" xfId="2743" xr:uid="{00000000-0005-0000-0000-0000810D0000}"/>
    <cellStyle name="Porcentual 2 3 2 7" xfId="3166" xr:uid="{00000000-0005-0000-0000-0000820D0000}"/>
    <cellStyle name="Porcentual 2 3 3" xfId="759" xr:uid="{00000000-0005-0000-0000-0000830D0000}"/>
    <cellStyle name="Porcentual 2 3 3 2" xfId="1440" xr:uid="{00000000-0005-0000-0000-0000840D0000}"/>
    <cellStyle name="Porcentual 2 3 3 2 2" xfId="2750" xr:uid="{00000000-0005-0000-0000-0000850D0000}"/>
    <cellStyle name="Porcentual 2 3 3 3" xfId="1794" xr:uid="{00000000-0005-0000-0000-0000860D0000}"/>
    <cellStyle name="Porcentual 2 3 3 3 2" xfId="2751" xr:uid="{00000000-0005-0000-0000-0000870D0000}"/>
    <cellStyle name="Porcentual 2 3 3 4" xfId="2811" xr:uid="{00000000-0005-0000-0000-0000880D0000}"/>
    <cellStyle name="Porcentual 2 3 3 4 2" xfId="3522" xr:uid="{00000000-0005-0000-0000-0000890D0000}"/>
    <cellStyle name="Porcentual 2 3 3 5" xfId="2749" xr:uid="{00000000-0005-0000-0000-00008A0D0000}"/>
    <cellStyle name="Porcentual 2 3 3 6" xfId="3168" xr:uid="{00000000-0005-0000-0000-00008B0D0000}"/>
    <cellStyle name="Porcentual 2 3 4" xfId="1437" xr:uid="{00000000-0005-0000-0000-00008C0D0000}"/>
    <cellStyle name="Porcentual 2 3 4 2" xfId="2752" xr:uid="{00000000-0005-0000-0000-00008D0D0000}"/>
    <cellStyle name="Porcentual 2 3 5" xfId="1791" xr:uid="{00000000-0005-0000-0000-00008E0D0000}"/>
    <cellStyle name="Porcentual 2 3 5 2" xfId="2753" xr:uid="{00000000-0005-0000-0000-00008F0D0000}"/>
    <cellStyle name="Porcentual 2 3 6" xfId="2808" xr:uid="{00000000-0005-0000-0000-0000900D0000}"/>
    <cellStyle name="Porcentual 2 3 6 2" xfId="3523" xr:uid="{00000000-0005-0000-0000-0000910D0000}"/>
    <cellStyle name="Porcentual 2 3 7" xfId="2742" xr:uid="{00000000-0005-0000-0000-0000920D0000}"/>
    <cellStyle name="Porcentual 2 3 8" xfId="3165" xr:uid="{00000000-0005-0000-0000-0000930D0000}"/>
    <cellStyle name="Porcentual 2 4" xfId="760" xr:uid="{00000000-0005-0000-0000-0000940D0000}"/>
    <cellStyle name="Porcentual 2 4 2" xfId="761" xr:uid="{00000000-0005-0000-0000-0000950D0000}"/>
    <cellStyle name="Porcentual 2 5" xfId="754" xr:uid="{00000000-0005-0000-0000-0000960D0000}"/>
    <cellStyle name="Porcentual 3" xfId="762" xr:uid="{00000000-0005-0000-0000-0000970D0000}"/>
    <cellStyle name="Porcentual 4" xfId="763" xr:uid="{00000000-0005-0000-0000-0000980D0000}"/>
    <cellStyle name="Porcentual 4 2" xfId="764" xr:uid="{00000000-0005-0000-0000-0000990D0000}"/>
    <cellStyle name="Porcentual 5" xfId="765" xr:uid="{00000000-0005-0000-0000-00009A0D0000}"/>
    <cellStyle name="Salida" xfId="59" builtinId="21" customBuiltin="1"/>
    <cellStyle name="Salida 2" xfId="766" xr:uid="{00000000-0005-0000-0000-00009C0D0000}"/>
    <cellStyle name="Salida 2 2" xfId="767" xr:uid="{00000000-0005-0000-0000-00009D0D0000}"/>
    <cellStyle name="Salida 2 2 2" xfId="2754" xr:uid="{00000000-0005-0000-0000-00009E0D0000}"/>
    <cellStyle name="Salida 2 2 3" xfId="2755" xr:uid="{00000000-0005-0000-0000-00009F0D0000}"/>
    <cellStyle name="Salida 2 2 4" xfId="2756" xr:uid="{00000000-0005-0000-0000-0000A00D0000}"/>
    <cellStyle name="Salida 2 3" xfId="768" xr:uid="{00000000-0005-0000-0000-0000A10D0000}"/>
    <cellStyle name="Salida 2 3 2" xfId="2757" xr:uid="{00000000-0005-0000-0000-0000A20D0000}"/>
    <cellStyle name="Salida 2 3 3" xfId="2758" xr:uid="{00000000-0005-0000-0000-0000A30D0000}"/>
    <cellStyle name="Salida 2 3 4" xfId="2759" xr:uid="{00000000-0005-0000-0000-0000A40D0000}"/>
    <cellStyle name="Salida 2 4" xfId="769" xr:uid="{00000000-0005-0000-0000-0000A50D0000}"/>
    <cellStyle name="Salida 2 4 2" xfId="2760" xr:uid="{00000000-0005-0000-0000-0000A60D0000}"/>
    <cellStyle name="Salida 2 4 3" xfId="2761" xr:uid="{00000000-0005-0000-0000-0000A70D0000}"/>
    <cellStyle name="Salida 2 4 4" xfId="2762" xr:uid="{00000000-0005-0000-0000-0000A80D0000}"/>
    <cellStyle name="Salida 2 5" xfId="2763" xr:uid="{00000000-0005-0000-0000-0000A90D0000}"/>
    <cellStyle name="Salida 2 6" xfId="2764" xr:uid="{00000000-0005-0000-0000-0000AA0D0000}"/>
    <cellStyle name="Salida 2 7" xfId="2765" xr:uid="{00000000-0005-0000-0000-0000AB0D0000}"/>
    <cellStyle name="Salida 3" xfId="2766" xr:uid="{00000000-0005-0000-0000-0000AC0D0000}"/>
    <cellStyle name="Texto de advertencia" xfId="63" builtinId="11" customBuiltin="1"/>
    <cellStyle name="Texto de advertencia 2" xfId="770" xr:uid="{00000000-0005-0000-0000-0000AE0D0000}"/>
    <cellStyle name="Texto de advertencia 3" xfId="2767" xr:uid="{00000000-0005-0000-0000-0000AF0D0000}"/>
    <cellStyle name="Texto de advertencia 4" xfId="1825" xr:uid="{00000000-0005-0000-0000-0000B00D0000}"/>
    <cellStyle name="Texto explicativo" xfId="65" builtinId="53" customBuiltin="1"/>
    <cellStyle name="Texto explicativo 2" xfId="771" xr:uid="{00000000-0005-0000-0000-0000B20D0000}"/>
    <cellStyle name="Texto explicativo 3" xfId="2768" xr:uid="{00000000-0005-0000-0000-0000B30D0000}"/>
    <cellStyle name="Texto explicativo 4" xfId="1827" xr:uid="{00000000-0005-0000-0000-0000B40D0000}"/>
    <cellStyle name="Title" xfId="46" xr:uid="{00000000-0005-0000-0000-0000B50D0000}"/>
    <cellStyle name="Título" xfId="50" builtinId="15" customBuiltin="1"/>
    <cellStyle name="Título 1 2" xfId="772" xr:uid="{00000000-0005-0000-0000-0000B80D0000}"/>
    <cellStyle name="Título 1 3" xfId="2769" xr:uid="{00000000-0005-0000-0000-0000B90D0000}"/>
    <cellStyle name="Título 2" xfId="52" builtinId="17" customBuiltin="1"/>
    <cellStyle name="Título 2 2" xfId="773" xr:uid="{00000000-0005-0000-0000-0000BB0D0000}"/>
    <cellStyle name="Título 2 3" xfId="2770" xr:uid="{00000000-0005-0000-0000-0000BC0D0000}"/>
    <cellStyle name="Título 3" xfId="53" builtinId="18" customBuiltin="1"/>
    <cellStyle name="Título 3 2" xfId="774" xr:uid="{00000000-0005-0000-0000-0000BE0D0000}"/>
    <cellStyle name="Título 3 2 2" xfId="775" xr:uid="{00000000-0005-0000-0000-0000BF0D0000}"/>
    <cellStyle name="Título 3 3" xfId="2771" xr:uid="{00000000-0005-0000-0000-0000C00D0000}"/>
    <cellStyle name="Título 4" xfId="776" xr:uid="{00000000-0005-0000-0000-0000C10D0000}"/>
    <cellStyle name="Título 5" xfId="2772" xr:uid="{00000000-0005-0000-0000-0000C20D0000}"/>
    <cellStyle name="Título 6" xfId="1820" xr:uid="{00000000-0005-0000-0000-0000C30D0000}"/>
    <cellStyle name="Título de hoja" xfId="2845" xr:uid="{00000000-0005-0000-0000-0000C40D0000}"/>
    <cellStyle name="Total" xfId="66" builtinId="25" customBuiltin="1"/>
    <cellStyle name="Total 2" xfId="777" xr:uid="{00000000-0005-0000-0000-0000C60D0000}"/>
    <cellStyle name="Total 2 2" xfId="778" xr:uid="{00000000-0005-0000-0000-0000C70D0000}"/>
    <cellStyle name="Total 2 2 2" xfId="2773" xr:uid="{00000000-0005-0000-0000-0000C80D0000}"/>
    <cellStyle name="Total 2 2 3" xfId="2774" xr:uid="{00000000-0005-0000-0000-0000C90D0000}"/>
    <cellStyle name="Total 2 2 4" xfId="2775" xr:uid="{00000000-0005-0000-0000-0000CA0D0000}"/>
    <cellStyle name="Total 2 3" xfId="779" xr:uid="{00000000-0005-0000-0000-0000CB0D0000}"/>
    <cellStyle name="Total 2 3 2" xfId="2776" xr:uid="{00000000-0005-0000-0000-0000CC0D0000}"/>
    <cellStyle name="Total 2 3 3" xfId="2777" xr:uid="{00000000-0005-0000-0000-0000CD0D0000}"/>
    <cellStyle name="Total 2 3 4" xfId="2778" xr:uid="{00000000-0005-0000-0000-0000CE0D0000}"/>
    <cellStyle name="Total 2 4" xfId="780" xr:uid="{00000000-0005-0000-0000-0000CF0D0000}"/>
    <cellStyle name="Total 2 4 2" xfId="2779" xr:uid="{00000000-0005-0000-0000-0000D00D0000}"/>
    <cellStyle name="Total 2 4 3" xfId="2780" xr:uid="{00000000-0005-0000-0000-0000D10D0000}"/>
    <cellStyle name="Total 2 4 4" xfId="2781" xr:uid="{00000000-0005-0000-0000-0000D20D0000}"/>
    <cellStyle name="Total 2 5" xfId="2782" xr:uid="{00000000-0005-0000-0000-0000D30D0000}"/>
    <cellStyle name="Total 2 6" xfId="2783" xr:uid="{00000000-0005-0000-0000-0000D40D0000}"/>
    <cellStyle name="Total 2 7" xfId="2784" xr:uid="{00000000-0005-0000-0000-0000D50D0000}"/>
    <cellStyle name="Total 3" xfId="2785" xr:uid="{00000000-0005-0000-0000-0000D60D0000}"/>
    <cellStyle name="Warning Text" xfId="47" xr:uid="{00000000-0005-0000-0000-0000D70D0000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2" name="Text Box 299">
          <a:extLst>
            <a:ext uri="{FF2B5EF4-FFF2-40B4-BE49-F238E27FC236}">
              <a16:creationId xmlns:a16="http://schemas.microsoft.com/office/drawing/2014/main" id="{9CB56532-3907-45A7-B686-47615C9703FE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3" name="Text Box 300">
          <a:extLst>
            <a:ext uri="{FF2B5EF4-FFF2-40B4-BE49-F238E27FC236}">
              <a16:creationId xmlns:a16="http://schemas.microsoft.com/office/drawing/2014/main" id="{957249D7-7A38-4FE3-BF1C-C0D379B9F2ED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4" name="Text Box 213">
          <a:extLst>
            <a:ext uri="{FF2B5EF4-FFF2-40B4-BE49-F238E27FC236}">
              <a16:creationId xmlns:a16="http://schemas.microsoft.com/office/drawing/2014/main" id="{7246C90A-E736-41DA-86D3-329EDD9D9EC4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5" name="Text Box 214">
          <a:extLst>
            <a:ext uri="{FF2B5EF4-FFF2-40B4-BE49-F238E27FC236}">
              <a16:creationId xmlns:a16="http://schemas.microsoft.com/office/drawing/2014/main" id="{5F702D48-67E2-4B0A-8774-703947EB566C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6" name="Text Box 269">
          <a:extLst>
            <a:ext uri="{FF2B5EF4-FFF2-40B4-BE49-F238E27FC236}">
              <a16:creationId xmlns:a16="http://schemas.microsoft.com/office/drawing/2014/main" id="{A553A310-D63C-473D-8462-2D7DEC38DFF2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7" name="Text Box 270">
          <a:extLst>
            <a:ext uri="{FF2B5EF4-FFF2-40B4-BE49-F238E27FC236}">
              <a16:creationId xmlns:a16="http://schemas.microsoft.com/office/drawing/2014/main" id="{2206CA5F-2957-444C-AC33-6E1BF6828213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8" name="Text Box 299">
          <a:extLst>
            <a:ext uri="{FF2B5EF4-FFF2-40B4-BE49-F238E27FC236}">
              <a16:creationId xmlns:a16="http://schemas.microsoft.com/office/drawing/2014/main" id="{10542E69-9091-4FCC-8621-2E9EFD3DCEE6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9" name="Text Box 300">
          <a:extLst>
            <a:ext uri="{FF2B5EF4-FFF2-40B4-BE49-F238E27FC236}">
              <a16:creationId xmlns:a16="http://schemas.microsoft.com/office/drawing/2014/main" id="{FE974839-CBF4-44A7-8648-E855CD4245AF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10" name="Text Box 213">
          <a:extLst>
            <a:ext uri="{FF2B5EF4-FFF2-40B4-BE49-F238E27FC236}">
              <a16:creationId xmlns:a16="http://schemas.microsoft.com/office/drawing/2014/main" id="{9944762A-B2FD-42FB-AE13-57D7E8AF0342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11" name="Text Box 214">
          <a:extLst>
            <a:ext uri="{FF2B5EF4-FFF2-40B4-BE49-F238E27FC236}">
              <a16:creationId xmlns:a16="http://schemas.microsoft.com/office/drawing/2014/main" id="{4179370C-F0BC-4E50-BB81-6BA12D84EA1B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12" name="Text Box 269">
          <a:extLst>
            <a:ext uri="{FF2B5EF4-FFF2-40B4-BE49-F238E27FC236}">
              <a16:creationId xmlns:a16="http://schemas.microsoft.com/office/drawing/2014/main" id="{05A31C72-DC8C-4C93-800D-D29D0432063C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155015</xdr:rowOff>
    </xdr:to>
    <xdr:sp macro="" textlink="">
      <xdr:nvSpPr>
        <xdr:cNvPr id="13" name="Text Box 270">
          <a:extLst>
            <a:ext uri="{FF2B5EF4-FFF2-40B4-BE49-F238E27FC236}">
              <a16:creationId xmlns:a16="http://schemas.microsoft.com/office/drawing/2014/main" id="{D58003C8-65E4-41B2-B36E-B2E1EC2593F0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14" name="Text Box 299">
          <a:extLst>
            <a:ext uri="{FF2B5EF4-FFF2-40B4-BE49-F238E27FC236}">
              <a16:creationId xmlns:a16="http://schemas.microsoft.com/office/drawing/2014/main" id="{A273580B-6D09-4053-96E2-A7464D63D025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15" name="Text Box 300">
          <a:extLst>
            <a:ext uri="{FF2B5EF4-FFF2-40B4-BE49-F238E27FC236}">
              <a16:creationId xmlns:a16="http://schemas.microsoft.com/office/drawing/2014/main" id="{810772A5-CB82-402B-A778-4292F2194866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16" name="Text Box 213">
          <a:extLst>
            <a:ext uri="{FF2B5EF4-FFF2-40B4-BE49-F238E27FC236}">
              <a16:creationId xmlns:a16="http://schemas.microsoft.com/office/drawing/2014/main" id="{F5555603-25EB-448D-83BE-963A9D08E90B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17" name="Text Box 214">
          <a:extLst>
            <a:ext uri="{FF2B5EF4-FFF2-40B4-BE49-F238E27FC236}">
              <a16:creationId xmlns:a16="http://schemas.microsoft.com/office/drawing/2014/main" id="{0E6810C4-EF2C-45D9-9BC6-B6C5ACEAE309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18" name="Text Box 269">
          <a:extLst>
            <a:ext uri="{FF2B5EF4-FFF2-40B4-BE49-F238E27FC236}">
              <a16:creationId xmlns:a16="http://schemas.microsoft.com/office/drawing/2014/main" id="{A3AD66CD-56DF-45CD-A17C-FE8B526F791A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19" name="Text Box 270">
          <a:extLst>
            <a:ext uri="{FF2B5EF4-FFF2-40B4-BE49-F238E27FC236}">
              <a16:creationId xmlns:a16="http://schemas.microsoft.com/office/drawing/2014/main" id="{FA4F505C-93BD-429E-8DB1-089AB054731D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20" name="Text Box 299">
          <a:extLst>
            <a:ext uri="{FF2B5EF4-FFF2-40B4-BE49-F238E27FC236}">
              <a16:creationId xmlns:a16="http://schemas.microsoft.com/office/drawing/2014/main" id="{F425C45B-8F15-403E-BCEE-05A431338171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21" name="Text Box 300">
          <a:extLst>
            <a:ext uri="{FF2B5EF4-FFF2-40B4-BE49-F238E27FC236}">
              <a16:creationId xmlns:a16="http://schemas.microsoft.com/office/drawing/2014/main" id="{4E5FF3BF-D99C-4E99-942F-A70044FDE0CC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22" name="Text Box 213">
          <a:extLst>
            <a:ext uri="{FF2B5EF4-FFF2-40B4-BE49-F238E27FC236}">
              <a16:creationId xmlns:a16="http://schemas.microsoft.com/office/drawing/2014/main" id="{4361FE02-0DBE-46EE-B3A9-943186C66658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23" name="Text Box 214">
          <a:extLst>
            <a:ext uri="{FF2B5EF4-FFF2-40B4-BE49-F238E27FC236}">
              <a16:creationId xmlns:a16="http://schemas.microsoft.com/office/drawing/2014/main" id="{DFA5DD9C-5067-4AF0-8A9E-665F7EDA9A2E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24" name="Text Box 269">
          <a:extLst>
            <a:ext uri="{FF2B5EF4-FFF2-40B4-BE49-F238E27FC236}">
              <a16:creationId xmlns:a16="http://schemas.microsoft.com/office/drawing/2014/main" id="{98574797-A13A-450E-8AFF-3DFE7E7C10D9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25" name="Text Box 270">
          <a:extLst>
            <a:ext uri="{FF2B5EF4-FFF2-40B4-BE49-F238E27FC236}">
              <a16:creationId xmlns:a16="http://schemas.microsoft.com/office/drawing/2014/main" id="{A5698162-F9E5-409C-B96A-F90AA13DC341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26" name="Text Box 299">
          <a:extLst>
            <a:ext uri="{FF2B5EF4-FFF2-40B4-BE49-F238E27FC236}">
              <a16:creationId xmlns:a16="http://schemas.microsoft.com/office/drawing/2014/main" id="{9F9A2A48-97B3-4DA6-BB50-4DEEC7A5F783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27" name="Text Box 300">
          <a:extLst>
            <a:ext uri="{FF2B5EF4-FFF2-40B4-BE49-F238E27FC236}">
              <a16:creationId xmlns:a16="http://schemas.microsoft.com/office/drawing/2014/main" id="{35B59377-1EDD-4DB3-999E-48635622125D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28" name="Text Box 213">
          <a:extLst>
            <a:ext uri="{FF2B5EF4-FFF2-40B4-BE49-F238E27FC236}">
              <a16:creationId xmlns:a16="http://schemas.microsoft.com/office/drawing/2014/main" id="{99B22D28-02F3-4BAA-B604-6D6B5AF3904F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29" name="Text Box 214">
          <a:extLst>
            <a:ext uri="{FF2B5EF4-FFF2-40B4-BE49-F238E27FC236}">
              <a16:creationId xmlns:a16="http://schemas.microsoft.com/office/drawing/2014/main" id="{7E37DF50-D58D-4F87-AD82-D164A0B07003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0" name="Text Box 269">
          <a:extLst>
            <a:ext uri="{FF2B5EF4-FFF2-40B4-BE49-F238E27FC236}">
              <a16:creationId xmlns:a16="http://schemas.microsoft.com/office/drawing/2014/main" id="{68906A86-028E-447C-94D8-6A80C87587D8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1" name="Text Box 270">
          <a:extLst>
            <a:ext uri="{FF2B5EF4-FFF2-40B4-BE49-F238E27FC236}">
              <a16:creationId xmlns:a16="http://schemas.microsoft.com/office/drawing/2014/main" id="{FEB29CBB-B6C8-45F0-AF9C-CB5A92554878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2" name="Text Box 299">
          <a:extLst>
            <a:ext uri="{FF2B5EF4-FFF2-40B4-BE49-F238E27FC236}">
              <a16:creationId xmlns:a16="http://schemas.microsoft.com/office/drawing/2014/main" id="{49264FF7-6F20-45FB-B81D-B38CAC4E5958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3" name="Text Box 300">
          <a:extLst>
            <a:ext uri="{FF2B5EF4-FFF2-40B4-BE49-F238E27FC236}">
              <a16:creationId xmlns:a16="http://schemas.microsoft.com/office/drawing/2014/main" id="{7BD11168-864D-4AC5-AAC6-0FB4864E2E43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4" name="Text Box 213">
          <a:extLst>
            <a:ext uri="{FF2B5EF4-FFF2-40B4-BE49-F238E27FC236}">
              <a16:creationId xmlns:a16="http://schemas.microsoft.com/office/drawing/2014/main" id="{C3A669AA-086D-4948-B82D-936D62B463CE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5" name="Text Box 214">
          <a:extLst>
            <a:ext uri="{FF2B5EF4-FFF2-40B4-BE49-F238E27FC236}">
              <a16:creationId xmlns:a16="http://schemas.microsoft.com/office/drawing/2014/main" id="{A2C1390A-A19B-40B0-8E50-61959CA4A892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6" name="Text Box 269">
          <a:extLst>
            <a:ext uri="{FF2B5EF4-FFF2-40B4-BE49-F238E27FC236}">
              <a16:creationId xmlns:a16="http://schemas.microsoft.com/office/drawing/2014/main" id="{2976AF30-ABBB-4AE8-BCFC-84E5787AE94B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155012</xdr:rowOff>
    </xdr:to>
    <xdr:sp macro="" textlink="">
      <xdr:nvSpPr>
        <xdr:cNvPr id="37" name="Text Box 270">
          <a:extLst>
            <a:ext uri="{FF2B5EF4-FFF2-40B4-BE49-F238E27FC236}">
              <a16:creationId xmlns:a16="http://schemas.microsoft.com/office/drawing/2014/main" id="{9D0D8CB1-182D-44FB-A4BD-470A590C2638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44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38" name="Text Box 299">
          <a:extLst>
            <a:ext uri="{FF2B5EF4-FFF2-40B4-BE49-F238E27FC236}">
              <a16:creationId xmlns:a16="http://schemas.microsoft.com/office/drawing/2014/main" id="{64D0D52F-1DE0-43A0-AE59-F5521D5E86AC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39" name="Text Box 300">
          <a:extLst>
            <a:ext uri="{FF2B5EF4-FFF2-40B4-BE49-F238E27FC236}">
              <a16:creationId xmlns:a16="http://schemas.microsoft.com/office/drawing/2014/main" id="{1EBD3AD6-242A-4160-A7FD-77C2E0896DB9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0" name="Text Box 213">
          <a:extLst>
            <a:ext uri="{FF2B5EF4-FFF2-40B4-BE49-F238E27FC236}">
              <a16:creationId xmlns:a16="http://schemas.microsoft.com/office/drawing/2014/main" id="{24E0639B-B63F-428D-B6DF-7A1FE7B0800D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1" name="Text Box 214">
          <a:extLst>
            <a:ext uri="{FF2B5EF4-FFF2-40B4-BE49-F238E27FC236}">
              <a16:creationId xmlns:a16="http://schemas.microsoft.com/office/drawing/2014/main" id="{22880CDF-70C5-416E-A519-7E646B0308AD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2" name="Text Box 269">
          <a:extLst>
            <a:ext uri="{FF2B5EF4-FFF2-40B4-BE49-F238E27FC236}">
              <a16:creationId xmlns:a16="http://schemas.microsoft.com/office/drawing/2014/main" id="{38438873-BCE4-463B-9EF2-0F7AE2CC9008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3" name="Text Box 270">
          <a:extLst>
            <a:ext uri="{FF2B5EF4-FFF2-40B4-BE49-F238E27FC236}">
              <a16:creationId xmlns:a16="http://schemas.microsoft.com/office/drawing/2014/main" id="{BAD3E2BD-EA9C-421D-9EF0-0C24E74A2B3F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4" name="Text Box 299">
          <a:extLst>
            <a:ext uri="{FF2B5EF4-FFF2-40B4-BE49-F238E27FC236}">
              <a16:creationId xmlns:a16="http://schemas.microsoft.com/office/drawing/2014/main" id="{343BC895-DE0F-4B13-A30C-549CCAFD144C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5" name="Text Box 300">
          <a:extLst>
            <a:ext uri="{FF2B5EF4-FFF2-40B4-BE49-F238E27FC236}">
              <a16:creationId xmlns:a16="http://schemas.microsoft.com/office/drawing/2014/main" id="{C5FC1AE0-17C8-4ACE-A390-DB1E398DDC99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6" name="Text Box 213">
          <a:extLst>
            <a:ext uri="{FF2B5EF4-FFF2-40B4-BE49-F238E27FC236}">
              <a16:creationId xmlns:a16="http://schemas.microsoft.com/office/drawing/2014/main" id="{EC2B29CA-1DF1-4FD4-820D-A0E3515B89BB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7" name="Text Box 214">
          <a:extLst>
            <a:ext uri="{FF2B5EF4-FFF2-40B4-BE49-F238E27FC236}">
              <a16:creationId xmlns:a16="http://schemas.microsoft.com/office/drawing/2014/main" id="{19B356A1-7077-44A4-921E-5CF92DE36DDE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8" name="Text Box 269">
          <a:extLst>
            <a:ext uri="{FF2B5EF4-FFF2-40B4-BE49-F238E27FC236}">
              <a16:creationId xmlns:a16="http://schemas.microsoft.com/office/drawing/2014/main" id="{0943411E-AF88-4EEE-9A55-E704EC3F1916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66675</xdr:colOff>
      <xdr:row>143</xdr:row>
      <xdr:rowOff>0</xdr:rowOff>
    </xdr:to>
    <xdr:sp macro="" textlink="">
      <xdr:nvSpPr>
        <xdr:cNvPr id="49" name="Text Box 270">
          <a:extLst>
            <a:ext uri="{FF2B5EF4-FFF2-40B4-BE49-F238E27FC236}">
              <a16:creationId xmlns:a16="http://schemas.microsoft.com/office/drawing/2014/main" id="{84A033E0-AAF4-49EB-89B1-E6C0331B0D8A}"/>
            </a:ext>
          </a:extLst>
        </xdr:cNvPr>
        <xdr:cNvSpPr txBox="1">
          <a:spLocks noChangeArrowheads="1"/>
        </xdr:cNvSpPr>
      </xdr:nvSpPr>
      <xdr:spPr bwMode="auto">
        <a:xfrm>
          <a:off x="6191250" y="30718125"/>
          <a:ext cx="66675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154"/>
  <sheetViews>
    <sheetView showGridLines="0" tabSelected="1" zoomScale="40" zoomScaleNormal="40" workbookViewId="0">
      <selection activeCell="E8" sqref="L10"/>
    </sheetView>
  </sheetViews>
  <sheetFormatPr baseColWidth="10" defaultColWidth="11.5703125" defaultRowHeight="15"/>
  <cols>
    <col min="1" max="1" width="8" style="1" customWidth="1"/>
    <col min="2" max="2" width="13.85546875" style="1" customWidth="1"/>
    <col min="3" max="3" width="12.140625" style="1" customWidth="1"/>
    <col min="4" max="4" width="123" customWidth="1"/>
    <col min="5" max="11" width="41" customWidth="1"/>
    <col min="12" max="12" width="36" customWidth="1"/>
    <col min="13" max="13" width="41" customWidth="1"/>
    <col min="14" max="14" width="33.85546875" customWidth="1"/>
    <col min="15" max="19" width="41" customWidth="1"/>
  </cols>
  <sheetData>
    <row r="1" spans="1:19" s="2" customFormat="1" ht="30" customHeight="1">
      <c r="A1" s="3"/>
      <c r="B1" s="3"/>
      <c r="C1" s="3"/>
    </row>
    <row r="2" spans="1:19" s="2" customFormat="1" ht="51" customHeight="1">
      <c r="A2" s="176" t="s">
        <v>11</v>
      </c>
      <c r="B2" s="176"/>
      <c r="C2" s="176"/>
      <c r="D2" s="176"/>
    </row>
    <row r="3" spans="1:19" s="2" customFormat="1" ht="30" customHeight="1">
      <c r="A3" s="177" t="s">
        <v>12</v>
      </c>
      <c r="B3" s="177"/>
      <c r="C3" s="177"/>
      <c r="D3" s="177"/>
    </row>
    <row r="4" spans="1:19" s="2" customFormat="1" ht="64.5" customHeight="1">
      <c r="A4" s="179" t="s">
        <v>69</v>
      </c>
      <c r="B4" s="179"/>
      <c r="C4" s="179"/>
      <c r="D4" s="179"/>
      <c r="E4" s="179"/>
      <c r="F4" s="179"/>
      <c r="G4" s="179"/>
      <c r="H4" s="29"/>
      <c r="I4" s="29"/>
      <c r="J4" s="29"/>
      <c r="K4" s="29"/>
      <c r="L4" s="29"/>
      <c r="M4" s="29"/>
      <c r="N4" s="29"/>
      <c r="O4" s="29"/>
      <c r="P4" s="29"/>
    </row>
    <row r="5" spans="1:19" s="2" customFormat="1" ht="30" customHeight="1">
      <c r="A5" s="31" t="s">
        <v>10</v>
      </c>
      <c r="B5" s="31"/>
      <c r="C5" s="31"/>
      <c r="D5" s="31"/>
      <c r="E5" s="32"/>
      <c r="F5" s="32"/>
      <c r="G5" s="32"/>
    </row>
    <row r="6" spans="1:19" s="2" customFormat="1" ht="30" customHeight="1">
      <c r="A6" s="178" t="s">
        <v>13</v>
      </c>
      <c r="B6" s="178"/>
      <c r="C6" s="178"/>
      <c r="D6" s="178"/>
    </row>
    <row r="7" spans="1:19" ht="15.75" thickBot="1"/>
    <row r="8" spans="1:19" ht="38.25" customHeight="1" thickBot="1">
      <c r="A8" s="183" t="s">
        <v>0</v>
      </c>
      <c r="B8" s="183" t="s">
        <v>14</v>
      </c>
      <c r="C8" s="183" t="s">
        <v>1</v>
      </c>
      <c r="D8" s="136" t="s">
        <v>15</v>
      </c>
      <c r="E8" s="137" t="s">
        <v>2</v>
      </c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</row>
    <row r="9" spans="1:19" ht="36.75" customHeight="1" thickBot="1">
      <c r="A9" s="183"/>
      <c r="B9" s="183"/>
      <c r="C9" s="183"/>
      <c r="D9" s="136"/>
      <c r="E9" s="136" t="s">
        <v>70</v>
      </c>
      <c r="F9" s="136"/>
      <c r="G9" s="136"/>
      <c r="H9" s="135" t="s">
        <v>16</v>
      </c>
      <c r="I9" s="135"/>
      <c r="J9" s="135"/>
      <c r="K9" s="136" t="s">
        <v>17</v>
      </c>
      <c r="L9" s="136"/>
      <c r="M9" s="136"/>
      <c r="N9" s="135" t="s">
        <v>18</v>
      </c>
      <c r="O9" s="135"/>
      <c r="P9" s="135"/>
      <c r="Q9" s="137" t="s">
        <v>22</v>
      </c>
      <c r="R9" s="137"/>
      <c r="S9" s="137"/>
    </row>
    <row r="10" spans="1:19" ht="149.25" customHeight="1" thickBot="1">
      <c r="A10" s="183"/>
      <c r="B10" s="183"/>
      <c r="C10" s="183"/>
      <c r="D10" s="136"/>
      <c r="E10" s="6" t="s">
        <v>19</v>
      </c>
      <c r="F10" s="6" t="s">
        <v>20</v>
      </c>
      <c r="G10" s="6" t="s">
        <v>3</v>
      </c>
      <c r="H10" s="15" t="s">
        <v>19</v>
      </c>
      <c r="I10" s="15" t="s">
        <v>20</v>
      </c>
      <c r="J10" s="15" t="s">
        <v>3</v>
      </c>
      <c r="K10" s="6" t="s">
        <v>19</v>
      </c>
      <c r="L10" s="6" t="s">
        <v>20</v>
      </c>
      <c r="M10" s="6" t="s">
        <v>3</v>
      </c>
      <c r="N10" s="15" t="s">
        <v>19</v>
      </c>
      <c r="O10" s="15" t="s">
        <v>20</v>
      </c>
      <c r="P10" s="15" t="s">
        <v>3</v>
      </c>
      <c r="Q10" s="6" t="s">
        <v>19</v>
      </c>
      <c r="R10" s="6" t="s">
        <v>20</v>
      </c>
      <c r="S10" s="6" t="s">
        <v>3</v>
      </c>
    </row>
    <row r="11" spans="1:19" ht="47.25" customHeight="1" thickBot="1">
      <c r="A11" s="16"/>
      <c r="B11" s="16"/>
      <c r="C11" s="16"/>
      <c r="D11" s="17"/>
      <c r="E11" s="218">
        <f>E149</f>
        <v>346047299</v>
      </c>
      <c r="F11" s="218">
        <f t="shared" ref="F11:S11" si="0">F149</f>
        <v>91795533.789999992</v>
      </c>
      <c r="G11" s="218">
        <f t="shared" si="0"/>
        <v>437842832.79000002</v>
      </c>
      <c r="H11" s="219">
        <f t="shared" si="0"/>
        <v>4878294.75</v>
      </c>
      <c r="I11" s="219">
        <f t="shared" si="0"/>
        <v>1497637.4400000002</v>
      </c>
      <c r="J11" s="219">
        <f t="shared" si="0"/>
        <v>6375932.1899999995</v>
      </c>
      <c r="K11" s="218">
        <f t="shared" si="0"/>
        <v>14900</v>
      </c>
      <c r="L11" s="218">
        <f t="shared" si="0"/>
        <v>0</v>
      </c>
      <c r="M11" s="218">
        <f t="shared" si="0"/>
        <v>14900</v>
      </c>
      <c r="N11" s="219">
        <f t="shared" si="0"/>
        <v>0</v>
      </c>
      <c r="O11" s="219">
        <f t="shared" si="0"/>
        <v>208803.75999999998</v>
      </c>
      <c r="P11" s="219">
        <f t="shared" si="0"/>
        <v>208803.75999999998</v>
      </c>
      <c r="Q11" s="218">
        <f t="shared" si="0"/>
        <v>341154104.25</v>
      </c>
      <c r="R11" s="218">
        <f t="shared" si="0"/>
        <v>90089092.590000004</v>
      </c>
      <c r="S11" s="218">
        <f t="shared" si="0"/>
        <v>431243196.83999997</v>
      </c>
    </row>
    <row r="12" spans="1:19" ht="66.75" customHeight="1">
      <c r="A12" s="121">
        <v>1</v>
      </c>
      <c r="B12" s="120" t="s">
        <v>28</v>
      </c>
      <c r="C12" s="120"/>
      <c r="D12" s="120"/>
      <c r="E12" s="7">
        <f t="shared" ref="E12:P12" si="1">E13+E17+E21+E27+E23</f>
        <v>45105324.82</v>
      </c>
      <c r="F12" s="7">
        <f t="shared" si="1"/>
        <v>3562692.6799999997</v>
      </c>
      <c r="G12" s="7">
        <f t="shared" si="1"/>
        <v>48668017.5</v>
      </c>
      <c r="H12" s="7">
        <f t="shared" si="1"/>
        <v>0</v>
      </c>
      <c r="I12" s="7">
        <f t="shared" si="1"/>
        <v>344520.01</v>
      </c>
      <c r="J12" s="7">
        <f t="shared" si="1"/>
        <v>344520.01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191999.99</v>
      </c>
      <c r="P12" s="7">
        <f t="shared" si="1"/>
        <v>191999.99</v>
      </c>
      <c r="Q12" s="7">
        <f>+E12-H12-K12-N12</f>
        <v>45105324.82</v>
      </c>
      <c r="R12" s="7">
        <f t="shared" ref="R12" si="2">+F12-I12-L12-O12</f>
        <v>3026172.6799999997</v>
      </c>
      <c r="S12" s="7">
        <f>+Q12+R12</f>
        <v>48131497.5</v>
      </c>
    </row>
    <row r="13" spans="1:19" ht="51" customHeight="1" thickBot="1">
      <c r="A13" s="122"/>
      <c r="B13" s="128">
        <v>1</v>
      </c>
      <c r="C13" s="131" t="s">
        <v>29</v>
      </c>
      <c r="D13" s="131"/>
      <c r="E13" s="44">
        <f>SUM(E14:E16)</f>
        <v>29780000</v>
      </c>
      <c r="F13" s="44">
        <f>SUM(F14:F16)</f>
        <v>220000</v>
      </c>
      <c r="G13" s="44">
        <f>SUM(G14:G16)</f>
        <v>30000000</v>
      </c>
      <c r="H13" s="44">
        <f>SUM(H14:H16)</f>
        <v>0</v>
      </c>
      <c r="I13" s="44">
        <f>SUM(I14:I16)</f>
        <v>0</v>
      </c>
      <c r="J13" s="44">
        <f t="shared" ref="J13:J98" si="3">+H13+I13</f>
        <v>0</v>
      </c>
      <c r="K13" s="44">
        <f>SUM(K14:K16)</f>
        <v>0</v>
      </c>
      <c r="L13" s="44">
        <f>SUM(L14:L16)</f>
        <v>0</v>
      </c>
      <c r="M13" s="44">
        <f>SUM(M14:M16)</f>
        <v>0</v>
      </c>
      <c r="N13" s="44">
        <f>SUM(N14:N16)</f>
        <v>0</v>
      </c>
      <c r="O13" s="44">
        <f>SUM(O14:O16)</f>
        <v>0</v>
      </c>
      <c r="P13" s="44">
        <f t="shared" ref="P13:P98" si="4">N13+O13</f>
        <v>0</v>
      </c>
      <c r="Q13" s="44">
        <f t="shared" ref="Q13:Q98" si="5">+E13-H13-K13-N13</f>
        <v>29780000</v>
      </c>
      <c r="R13" s="44">
        <f t="shared" ref="R13:R98" si="6">+F13-I13-L13-O13</f>
        <v>220000</v>
      </c>
      <c r="S13" s="44">
        <f t="shared" ref="S13:S98" si="7">+Q13+R13</f>
        <v>30000000</v>
      </c>
    </row>
    <row r="14" spans="1:19" ht="27" hidden="1" thickBot="1">
      <c r="A14" s="123"/>
      <c r="B14" s="129"/>
      <c r="C14" s="36">
        <v>1000</v>
      </c>
      <c r="D14" s="37" t="s">
        <v>9</v>
      </c>
      <c r="E14" s="38">
        <v>0</v>
      </c>
      <c r="F14" s="38">
        <v>0</v>
      </c>
      <c r="G14" s="33">
        <f>E14+F14</f>
        <v>0</v>
      </c>
      <c r="H14" s="38">
        <v>0</v>
      </c>
      <c r="I14" s="38">
        <v>0</v>
      </c>
      <c r="J14" s="33">
        <f t="shared" si="3"/>
        <v>0</v>
      </c>
      <c r="K14" s="38">
        <v>0</v>
      </c>
      <c r="L14" s="38">
        <v>0</v>
      </c>
      <c r="M14" s="33">
        <f t="shared" ref="M14" si="8">K14+L14</f>
        <v>0</v>
      </c>
      <c r="N14" s="38">
        <v>0</v>
      </c>
      <c r="O14" s="38">
        <v>0</v>
      </c>
      <c r="P14" s="33">
        <f t="shared" si="4"/>
        <v>0</v>
      </c>
      <c r="Q14" s="38">
        <f t="shared" ref="Q14:R16" si="9">E14-N14-H14-K14</f>
        <v>0</v>
      </c>
      <c r="R14" s="38">
        <f t="shared" si="9"/>
        <v>0</v>
      </c>
      <c r="S14" s="33">
        <f t="shared" si="7"/>
        <v>0</v>
      </c>
    </row>
    <row r="15" spans="1:19" ht="36.75" customHeight="1" thickBot="1">
      <c r="A15" s="124"/>
      <c r="B15" s="130"/>
      <c r="C15" s="45">
        <v>3000</v>
      </c>
      <c r="D15" s="46" t="s">
        <v>6</v>
      </c>
      <c r="E15" s="47">
        <v>29780000</v>
      </c>
      <c r="F15" s="47">
        <v>220000</v>
      </c>
      <c r="G15" s="48">
        <f>E15+F15</f>
        <v>30000000</v>
      </c>
      <c r="H15" s="47">
        <v>0</v>
      </c>
      <c r="I15" s="47">
        <v>0</v>
      </c>
      <c r="J15" s="48">
        <f t="shared" ref="J15" si="10">+H15+I15</f>
        <v>0</v>
      </c>
      <c r="K15" s="47">
        <v>0</v>
      </c>
      <c r="L15" s="47">
        <v>0</v>
      </c>
      <c r="M15" s="48">
        <f t="shared" ref="M15" si="11">K15+L15</f>
        <v>0</v>
      </c>
      <c r="N15" s="47">
        <v>0</v>
      </c>
      <c r="O15" s="47">
        <v>0</v>
      </c>
      <c r="P15" s="48">
        <f t="shared" ref="P15" si="12">N15+O15</f>
        <v>0</v>
      </c>
      <c r="Q15" s="47">
        <f t="shared" si="9"/>
        <v>29780000</v>
      </c>
      <c r="R15" s="47">
        <f t="shared" si="9"/>
        <v>220000</v>
      </c>
      <c r="S15" s="48">
        <f t="shared" ref="S15" si="13">+Q15+R15</f>
        <v>30000000</v>
      </c>
    </row>
    <row r="16" spans="1:19" ht="27" hidden="1" thickBot="1">
      <c r="A16" s="123"/>
      <c r="B16" s="129"/>
      <c r="C16" s="36">
        <v>4000</v>
      </c>
      <c r="D16" s="37" t="s">
        <v>7</v>
      </c>
      <c r="E16" s="38">
        <v>0</v>
      </c>
      <c r="F16" s="38">
        <v>0</v>
      </c>
      <c r="G16" s="33">
        <f>E16+F16</f>
        <v>0</v>
      </c>
      <c r="H16" s="38">
        <v>0</v>
      </c>
      <c r="I16" s="38">
        <v>0</v>
      </c>
      <c r="J16" s="33">
        <f t="shared" ref="J16" si="14">+H16+I16</f>
        <v>0</v>
      </c>
      <c r="K16" s="38">
        <v>0</v>
      </c>
      <c r="L16" s="38">
        <v>0</v>
      </c>
      <c r="M16" s="33">
        <f t="shared" ref="M16" si="15">K16+L16</f>
        <v>0</v>
      </c>
      <c r="N16" s="38">
        <v>0</v>
      </c>
      <c r="O16" s="38">
        <v>0</v>
      </c>
      <c r="P16" s="33">
        <f t="shared" ref="P16" si="16">N16+O16</f>
        <v>0</v>
      </c>
      <c r="Q16" s="38">
        <f t="shared" si="9"/>
        <v>0</v>
      </c>
      <c r="R16" s="38">
        <f t="shared" si="9"/>
        <v>0</v>
      </c>
      <c r="S16" s="33">
        <f t="shared" ref="S16" si="17">+Q16+R16</f>
        <v>0</v>
      </c>
    </row>
    <row r="17" spans="1:19" ht="48.75" customHeight="1">
      <c r="A17" s="121"/>
      <c r="B17" s="142">
        <v>2</v>
      </c>
      <c r="C17" s="120" t="s">
        <v>30</v>
      </c>
      <c r="D17" s="120"/>
      <c r="E17" s="7">
        <f t="shared" ref="E17:P17" si="18">SUM(E18:E20)</f>
        <v>13301881.119999999</v>
      </c>
      <c r="F17" s="7">
        <f t="shared" si="18"/>
        <v>3257986.3</v>
      </c>
      <c r="G17" s="7">
        <f t="shared" si="18"/>
        <v>16559867.419999998</v>
      </c>
      <c r="H17" s="7">
        <f t="shared" si="18"/>
        <v>0</v>
      </c>
      <c r="I17" s="7">
        <f t="shared" si="18"/>
        <v>344520.01</v>
      </c>
      <c r="J17" s="7">
        <f t="shared" si="18"/>
        <v>344520.01</v>
      </c>
      <c r="K17" s="7">
        <f t="shared" si="18"/>
        <v>0</v>
      </c>
      <c r="L17" s="7">
        <f t="shared" si="18"/>
        <v>0</v>
      </c>
      <c r="M17" s="7">
        <f t="shared" si="18"/>
        <v>0</v>
      </c>
      <c r="N17" s="7">
        <f t="shared" si="18"/>
        <v>0</v>
      </c>
      <c r="O17" s="7">
        <f t="shared" si="18"/>
        <v>191999.99</v>
      </c>
      <c r="P17" s="7">
        <f t="shared" si="18"/>
        <v>191999.99</v>
      </c>
      <c r="Q17" s="7">
        <f t="shared" ref="Q17" si="19">+E17-H17-K17-N17</f>
        <v>13301881.119999999</v>
      </c>
      <c r="R17" s="7">
        <f t="shared" ref="R17" si="20">+F17-I17-L17-O17</f>
        <v>2721466.3</v>
      </c>
      <c r="S17" s="7">
        <f t="shared" ref="S17:S26" si="21">+Q17+R17</f>
        <v>16023347.419999998</v>
      </c>
    </row>
    <row r="18" spans="1:19" ht="26.25">
      <c r="A18" s="125"/>
      <c r="B18" s="140"/>
      <c r="C18" s="9">
        <v>2000</v>
      </c>
      <c r="D18" s="10" t="s">
        <v>5</v>
      </c>
      <c r="E18" s="11">
        <v>11685944.939999999</v>
      </c>
      <c r="F18" s="11">
        <v>138576</v>
      </c>
      <c r="G18" s="8">
        <f t="shared" ref="G18:G20" si="22">E18+F18</f>
        <v>11824520.939999999</v>
      </c>
      <c r="H18" s="11">
        <v>0</v>
      </c>
      <c r="I18" s="11">
        <v>0</v>
      </c>
      <c r="J18" s="8">
        <f t="shared" ref="J18:J20" si="23">+H18+I18</f>
        <v>0</v>
      </c>
      <c r="K18" s="11">
        <v>0</v>
      </c>
      <c r="L18" s="11">
        <v>0</v>
      </c>
      <c r="M18" s="8">
        <f t="shared" ref="M18:M20" si="24">K18+L18</f>
        <v>0</v>
      </c>
      <c r="N18" s="11">
        <v>0</v>
      </c>
      <c r="O18" s="11">
        <v>0</v>
      </c>
      <c r="P18" s="8">
        <f t="shared" ref="P18:P20" si="25">N18+O18</f>
        <v>0</v>
      </c>
      <c r="Q18" s="11">
        <f t="shared" ref="Q18:Q20" si="26">E18-N18-H18-K18</f>
        <v>11685944.939999999</v>
      </c>
      <c r="R18" s="11">
        <f t="shared" ref="R18:R20" si="27">F18-O18-I18-L18</f>
        <v>138576</v>
      </c>
      <c r="S18" s="8">
        <f t="shared" si="21"/>
        <v>11824520.939999999</v>
      </c>
    </row>
    <row r="19" spans="1:19" ht="26.25">
      <c r="A19" s="125"/>
      <c r="B19" s="140"/>
      <c r="C19" s="9">
        <v>3000</v>
      </c>
      <c r="D19" s="10" t="s">
        <v>6</v>
      </c>
      <c r="E19" s="11">
        <v>0</v>
      </c>
      <c r="F19" s="11">
        <v>780348</v>
      </c>
      <c r="G19" s="8">
        <f t="shared" si="22"/>
        <v>780348</v>
      </c>
      <c r="H19" s="11">
        <v>0</v>
      </c>
      <c r="I19" s="11">
        <v>344520.01</v>
      </c>
      <c r="J19" s="8">
        <f t="shared" si="23"/>
        <v>344520.01</v>
      </c>
      <c r="K19" s="11">
        <v>0</v>
      </c>
      <c r="L19" s="11">
        <v>0</v>
      </c>
      <c r="M19" s="8">
        <f t="shared" si="24"/>
        <v>0</v>
      </c>
      <c r="N19" s="11">
        <v>0</v>
      </c>
      <c r="O19" s="11">
        <v>191999.99</v>
      </c>
      <c r="P19" s="8">
        <f t="shared" si="25"/>
        <v>191999.99</v>
      </c>
      <c r="Q19" s="11">
        <f t="shared" si="26"/>
        <v>0</v>
      </c>
      <c r="R19" s="11">
        <f t="shared" si="27"/>
        <v>243828</v>
      </c>
      <c r="S19" s="8">
        <f t="shared" si="21"/>
        <v>243828</v>
      </c>
    </row>
    <row r="20" spans="1:19" ht="27" thickBot="1">
      <c r="A20" s="122"/>
      <c r="B20" s="128"/>
      <c r="C20" s="12">
        <v>5000</v>
      </c>
      <c r="D20" s="13" t="s">
        <v>4</v>
      </c>
      <c r="E20" s="49">
        <v>1615936.18</v>
      </c>
      <c r="F20" s="49">
        <v>2339062.2999999998</v>
      </c>
      <c r="G20" s="44">
        <f t="shared" si="22"/>
        <v>3954998.4799999995</v>
      </c>
      <c r="H20" s="49">
        <v>0</v>
      </c>
      <c r="I20" s="49">
        <v>0</v>
      </c>
      <c r="J20" s="44">
        <f t="shared" si="23"/>
        <v>0</v>
      </c>
      <c r="K20" s="49">
        <v>0</v>
      </c>
      <c r="L20" s="49">
        <v>0</v>
      </c>
      <c r="M20" s="44">
        <f t="shared" si="24"/>
        <v>0</v>
      </c>
      <c r="N20" s="49">
        <v>0</v>
      </c>
      <c r="O20" s="49">
        <v>0</v>
      </c>
      <c r="P20" s="44">
        <f t="shared" si="25"/>
        <v>0</v>
      </c>
      <c r="Q20" s="49">
        <f t="shared" si="26"/>
        <v>1615936.18</v>
      </c>
      <c r="R20" s="49">
        <f t="shared" si="27"/>
        <v>2339062.2999999998</v>
      </c>
      <c r="S20" s="44">
        <f t="shared" si="21"/>
        <v>3954998.4799999995</v>
      </c>
    </row>
    <row r="21" spans="1:19" ht="27" hidden="1" thickBot="1">
      <c r="A21" s="126"/>
      <c r="B21" s="132">
        <v>3</v>
      </c>
      <c r="C21" s="134" t="s">
        <v>31</v>
      </c>
      <c r="D21" s="134"/>
      <c r="E21" s="18">
        <f>SUM(E22:E22)</f>
        <v>0</v>
      </c>
      <c r="F21" s="18">
        <f>SUM(F22:F22)</f>
        <v>0</v>
      </c>
      <c r="G21" s="18">
        <f>SUM(G22:G22)</f>
        <v>0</v>
      </c>
      <c r="H21" s="18">
        <f>SUM(H22:H22)</f>
        <v>0</v>
      </c>
      <c r="I21" s="18">
        <f>SUM(I22:I22)</f>
        <v>0</v>
      </c>
      <c r="J21" s="18">
        <f t="shared" ref="J21:J26" si="28">+H21+I21</f>
        <v>0</v>
      </c>
      <c r="K21" s="18">
        <f>SUM(K22:K22)</f>
        <v>0</v>
      </c>
      <c r="L21" s="18">
        <f>SUM(L22:L22)</f>
        <v>0</v>
      </c>
      <c r="M21" s="18">
        <f>SUM(M22:M22)</f>
        <v>0</v>
      </c>
      <c r="N21" s="18">
        <f>SUM(N22:N22)</f>
        <v>0</v>
      </c>
      <c r="O21" s="18">
        <f>SUM(O22:O22)</f>
        <v>0</v>
      </c>
      <c r="P21" s="18">
        <f t="shared" ref="P21:P26" si="29">N21+O21</f>
        <v>0</v>
      </c>
      <c r="Q21" s="18">
        <f t="shared" ref="Q21" si="30">+E21-H21-K21-N21</f>
        <v>0</v>
      </c>
      <c r="R21" s="18">
        <f t="shared" ref="R21" si="31">+F21-I21-L21-O21</f>
        <v>0</v>
      </c>
      <c r="S21" s="18">
        <f t="shared" si="21"/>
        <v>0</v>
      </c>
    </row>
    <row r="22" spans="1:19" ht="27" hidden="1" thickBot="1">
      <c r="A22" s="127"/>
      <c r="B22" s="133"/>
      <c r="C22" s="23">
        <v>6000</v>
      </c>
      <c r="D22" s="24" t="s">
        <v>8</v>
      </c>
      <c r="E22" s="25">
        <v>0</v>
      </c>
      <c r="F22" s="25">
        <v>0</v>
      </c>
      <c r="G22" s="26">
        <f t="shared" ref="G22" si="32">E22+F22</f>
        <v>0</v>
      </c>
      <c r="H22" s="25">
        <v>0</v>
      </c>
      <c r="I22" s="25">
        <v>0</v>
      </c>
      <c r="J22" s="26">
        <f t="shared" si="28"/>
        <v>0</v>
      </c>
      <c r="K22" s="25">
        <v>0</v>
      </c>
      <c r="L22" s="25">
        <v>0</v>
      </c>
      <c r="M22" s="26">
        <f t="shared" ref="M22" si="33">K22+L22</f>
        <v>0</v>
      </c>
      <c r="N22" s="25">
        <v>0</v>
      </c>
      <c r="O22" s="25">
        <v>0</v>
      </c>
      <c r="P22" s="26">
        <f t="shared" si="29"/>
        <v>0</v>
      </c>
      <c r="Q22" s="25">
        <f t="shared" ref="Q22" si="34">E22-N22-H22-K22</f>
        <v>0</v>
      </c>
      <c r="R22" s="25">
        <f t="shared" ref="R22" si="35">F22-O22-I22-L22</f>
        <v>0</v>
      </c>
      <c r="S22" s="26">
        <f t="shared" si="21"/>
        <v>0</v>
      </c>
    </row>
    <row r="23" spans="1:19" ht="52.5" customHeight="1">
      <c r="A23" s="121"/>
      <c r="B23" s="142">
        <v>4</v>
      </c>
      <c r="C23" s="120" t="s">
        <v>32</v>
      </c>
      <c r="D23" s="120"/>
      <c r="E23" s="7">
        <f>SUM(E24:E26)</f>
        <v>2023443.7000000002</v>
      </c>
      <c r="F23" s="7">
        <f>SUM(F24:F26)</f>
        <v>84706.37999999999</v>
      </c>
      <c r="G23" s="7">
        <f>SUM(G24:G26)</f>
        <v>2108150.08</v>
      </c>
      <c r="H23" s="7">
        <f>SUM(H24:H26)</f>
        <v>0</v>
      </c>
      <c r="I23" s="7">
        <f>SUM(I24:I26)</f>
        <v>0</v>
      </c>
      <c r="J23" s="7">
        <f t="shared" si="28"/>
        <v>0</v>
      </c>
      <c r="K23" s="7">
        <f>SUM(K24:K26)</f>
        <v>0</v>
      </c>
      <c r="L23" s="7">
        <f>SUM(L24:L26)</f>
        <v>0</v>
      </c>
      <c r="M23" s="7">
        <f>SUM(M24:M26)</f>
        <v>0</v>
      </c>
      <c r="N23" s="7">
        <f>SUM(N24:N26)</f>
        <v>0</v>
      </c>
      <c r="O23" s="7">
        <f>SUM(O24:O26)</f>
        <v>0</v>
      </c>
      <c r="P23" s="7">
        <f t="shared" si="29"/>
        <v>0</v>
      </c>
      <c r="Q23" s="7">
        <f t="shared" ref="Q23" si="36">+E23-H23-K23-N23</f>
        <v>2023443.7000000002</v>
      </c>
      <c r="R23" s="7">
        <f t="shared" ref="R23" si="37">+F23-I23-L23-O23</f>
        <v>84706.37999999999</v>
      </c>
      <c r="S23" s="7">
        <f t="shared" si="21"/>
        <v>2108150.08</v>
      </c>
    </row>
    <row r="24" spans="1:19" ht="27" thickBot="1">
      <c r="A24" s="122"/>
      <c r="B24" s="128"/>
      <c r="C24" s="12">
        <v>2000</v>
      </c>
      <c r="D24" s="13" t="s">
        <v>5</v>
      </c>
      <c r="E24" s="49">
        <v>1395160</v>
      </c>
      <c r="F24" s="49">
        <v>0</v>
      </c>
      <c r="G24" s="44">
        <f t="shared" ref="G24:G26" si="38">E24+F24</f>
        <v>1395160</v>
      </c>
      <c r="H24" s="49">
        <v>0</v>
      </c>
      <c r="I24" s="49">
        <v>0</v>
      </c>
      <c r="J24" s="44">
        <f t="shared" si="28"/>
        <v>0</v>
      </c>
      <c r="K24" s="49">
        <v>0</v>
      </c>
      <c r="L24" s="49">
        <v>0</v>
      </c>
      <c r="M24" s="44">
        <f t="shared" ref="M24:M26" si="39">K24+L24</f>
        <v>0</v>
      </c>
      <c r="N24" s="49">
        <v>0</v>
      </c>
      <c r="O24" s="49">
        <v>0</v>
      </c>
      <c r="P24" s="44">
        <f t="shared" si="29"/>
        <v>0</v>
      </c>
      <c r="Q24" s="49">
        <f t="shared" ref="Q24:Q26" si="40">E24-N24-H24-K24</f>
        <v>1395160</v>
      </c>
      <c r="R24" s="49">
        <f t="shared" ref="R24:R26" si="41">F24-O24-I24-L24</f>
        <v>0</v>
      </c>
      <c r="S24" s="44">
        <f t="shared" si="21"/>
        <v>1395160</v>
      </c>
    </row>
    <row r="25" spans="1:19" ht="27" hidden="1" thickBot="1">
      <c r="A25" s="123"/>
      <c r="B25" s="129"/>
      <c r="C25" s="36">
        <v>3000</v>
      </c>
      <c r="D25" s="37" t="s">
        <v>6</v>
      </c>
      <c r="E25" s="38">
        <v>0</v>
      </c>
      <c r="F25" s="38">
        <v>0</v>
      </c>
      <c r="G25" s="33">
        <f t="shared" si="38"/>
        <v>0</v>
      </c>
      <c r="H25" s="38">
        <v>0</v>
      </c>
      <c r="I25" s="38">
        <v>0</v>
      </c>
      <c r="J25" s="33">
        <f t="shared" si="28"/>
        <v>0</v>
      </c>
      <c r="K25" s="38">
        <v>0</v>
      </c>
      <c r="L25" s="38">
        <v>0</v>
      </c>
      <c r="M25" s="33">
        <f t="shared" si="39"/>
        <v>0</v>
      </c>
      <c r="N25" s="38">
        <v>0</v>
      </c>
      <c r="O25" s="38">
        <v>0</v>
      </c>
      <c r="P25" s="33">
        <f t="shared" si="29"/>
        <v>0</v>
      </c>
      <c r="Q25" s="38">
        <f t="shared" si="40"/>
        <v>0</v>
      </c>
      <c r="R25" s="38">
        <f t="shared" si="41"/>
        <v>0</v>
      </c>
      <c r="S25" s="33">
        <f t="shared" si="21"/>
        <v>0</v>
      </c>
    </row>
    <row r="26" spans="1:19" ht="27" thickBot="1">
      <c r="A26" s="124"/>
      <c r="B26" s="130"/>
      <c r="C26" s="45">
        <v>5000</v>
      </c>
      <c r="D26" s="46" t="s">
        <v>4</v>
      </c>
      <c r="E26" s="47">
        <v>628283.70000000007</v>
      </c>
      <c r="F26" s="47">
        <v>84706.37999999999</v>
      </c>
      <c r="G26" s="48">
        <f t="shared" si="38"/>
        <v>712990.08000000007</v>
      </c>
      <c r="H26" s="47">
        <v>0</v>
      </c>
      <c r="I26" s="47">
        <v>0</v>
      </c>
      <c r="J26" s="48">
        <f t="shared" si="28"/>
        <v>0</v>
      </c>
      <c r="K26" s="47">
        <v>0</v>
      </c>
      <c r="L26" s="47">
        <v>0</v>
      </c>
      <c r="M26" s="48">
        <f t="shared" si="39"/>
        <v>0</v>
      </c>
      <c r="N26" s="47">
        <v>0</v>
      </c>
      <c r="O26" s="47">
        <v>0</v>
      </c>
      <c r="P26" s="48">
        <f t="shared" si="29"/>
        <v>0</v>
      </c>
      <c r="Q26" s="47">
        <f t="shared" si="40"/>
        <v>628283.70000000007</v>
      </c>
      <c r="R26" s="47">
        <f t="shared" si="41"/>
        <v>84706.37999999999</v>
      </c>
      <c r="S26" s="48">
        <f t="shared" si="21"/>
        <v>712990.08000000007</v>
      </c>
    </row>
    <row r="27" spans="1:19" ht="27" hidden="1" thickBot="1">
      <c r="A27" s="126"/>
      <c r="B27" s="132">
        <v>5</v>
      </c>
      <c r="C27" s="134" t="s">
        <v>33</v>
      </c>
      <c r="D27" s="134"/>
      <c r="E27" s="18">
        <f>SUM(E28:E28)</f>
        <v>0</v>
      </c>
      <c r="F27" s="18">
        <f>SUM(F28:F28)</f>
        <v>0</v>
      </c>
      <c r="G27" s="18">
        <f>SUM(G28:G28)</f>
        <v>0</v>
      </c>
      <c r="H27" s="18">
        <f>SUM(H28:H28)</f>
        <v>0</v>
      </c>
      <c r="I27" s="18">
        <f>SUM(I28:I28)</f>
        <v>0</v>
      </c>
      <c r="J27" s="18">
        <f t="shared" si="3"/>
        <v>0</v>
      </c>
      <c r="K27" s="18">
        <f>SUM(K28:K28)</f>
        <v>0</v>
      </c>
      <c r="L27" s="18">
        <f>SUM(L28:L28)</f>
        <v>0</v>
      </c>
      <c r="M27" s="18">
        <f>SUM(M28:M28)</f>
        <v>0</v>
      </c>
      <c r="N27" s="18">
        <f>SUM(N28:N28)</f>
        <v>0</v>
      </c>
      <c r="O27" s="18">
        <f>SUM(O28:O28)</f>
        <v>0</v>
      </c>
      <c r="P27" s="18">
        <f t="shared" si="4"/>
        <v>0</v>
      </c>
      <c r="Q27" s="18">
        <f t="shared" si="5"/>
        <v>0</v>
      </c>
      <c r="R27" s="18">
        <f t="shared" si="6"/>
        <v>0</v>
      </c>
      <c r="S27" s="18">
        <f t="shared" si="7"/>
        <v>0</v>
      </c>
    </row>
    <row r="28" spans="1:19" ht="27" hidden="1" thickBot="1">
      <c r="A28" s="127"/>
      <c r="B28" s="133"/>
      <c r="C28" s="23">
        <v>6000</v>
      </c>
      <c r="D28" s="24" t="s">
        <v>8</v>
      </c>
      <c r="E28" s="25">
        <v>0</v>
      </c>
      <c r="F28" s="25">
        <v>0</v>
      </c>
      <c r="G28" s="26">
        <f>E28+F28</f>
        <v>0</v>
      </c>
      <c r="H28" s="25">
        <v>0</v>
      </c>
      <c r="I28" s="25">
        <v>0</v>
      </c>
      <c r="J28" s="26">
        <f t="shared" ref="J28" si="42">+H28+I28</f>
        <v>0</v>
      </c>
      <c r="K28" s="25">
        <v>0</v>
      </c>
      <c r="L28" s="25">
        <v>0</v>
      </c>
      <c r="M28" s="26">
        <f t="shared" ref="M28" si="43">K28+L28</f>
        <v>0</v>
      </c>
      <c r="N28" s="25">
        <v>0</v>
      </c>
      <c r="O28" s="25">
        <v>0</v>
      </c>
      <c r="P28" s="26">
        <f t="shared" ref="P28" si="44">N28+O28</f>
        <v>0</v>
      </c>
      <c r="Q28" s="25">
        <f>E28-N28-H28-K28</f>
        <v>0</v>
      </c>
      <c r="R28" s="25">
        <f>F28-O28-I28-L28</f>
        <v>0</v>
      </c>
      <c r="S28" s="26">
        <f t="shared" ref="S28" si="45">+Q28+R28</f>
        <v>0</v>
      </c>
    </row>
    <row r="29" spans="1:19" ht="27" thickBot="1">
      <c r="A29" s="124">
        <v>2</v>
      </c>
      <c r="B29" s="174" t="s">
        <v>34</v>
      </c>
      <c r="C29" s="174"/>
      <c r="D29" s="174"/>
      <c r="E29" s="48">
        <f>E30+E33+E48+E36+E41+E46</f>
        <v>1302475</v>
      </c>
      <c r="F29" s="48">
        <f t="shared" ref="F29:S29" si="46">F30+F33+F48+F36+F41+F46</f>
        <v>0</v>
      </c>
      <c r="G29" s="48">
        <f t="shared" si="46"/>
        <v>1302475</v>
      </c>
      <c r="H29" s="48">
        <f t="shared" si="46"/>
        <v>0</v>
      </c>
      <c r="I29" s="48">
        <f t="shared" si="46"/>
        <v>0</v>
      </c>
      <c r="J29" s="48">
        <f t="shared" si="46"/>
        <v>0</v>
      </c>
      <c r="K29" s="48">
        <f t="shared" si="46"/>
        <v>0</v>
      </c>
      <c r="L29" s="48">
        <f t="shared" si="46"/>
        <v>0</v>
      </c>
      <c r="M29" s="48">
        <f t="shared" si="46"/>
        <v>0</v>
      </c>
      <c r="N29" s="48">
        <f t="shared" si="46"/>
        <v>0</v>
      </c>
      <c r="O29" s="48">
        <f t="shared" si="46"/>
        <v>0</v>
      </c>
      <c r="P29" s="48">
        <f t="shared" si="46"/>
        <v>0</v>
      </c>
      <c r="Q29" s="48">
        <f t="shared" si="46"/>
        <v>1302475</v>
      </c>
      <c r="R29" s="48">
        <f t="shared" si="46"/>
        <v>0</v>
      </c>
      <c r="S29" s="48">
        <f t="shared" si="46"/>
        <v>1302475</v>
      </c>
    </row>
    <row r="30" spans="1:19" ht="26.25" hidden="1">
      <c r="A30" s="123"/>
      <c r="B30" s="132">
        <v>6</v>
      </c>
      <c r="C30" s="134" t="s">
        <v>35</v>
      </c>
      <c r="D30" s="134"/>
      <c r="E30" s="18">
        <f>SUM(E31:E32)</f>
        <v>0</v>
      </c>
      <c r="F30" s="18">
        <f>SUM(F31:F32)</f>
        <v>0</v>
      </c>
      <c r="G30" s="18">
        <f>SUM(G31:G32)</f>
        <v>0</v>
      </c>
      <c r="H30" s="18">
        <f>SUM(H31:H32)</f>
        <v>0</v>
      </c>
      <c r="I30" s="18">
        <f>SUM(I31:I32)</f>
        <v>0</v>
      </c>
      <c r="J30" s="18">
        <f t="shared" ref="J30" si="47">+H30+I30</f>
        <v>0</v>
      </c>
      <c r="K30" s="18">
        <f>SUM(K31:K32)</f>
        <v>0</v>
      </c>
      <c r="L30" s="18">
        <f>SUM(L31:L32)</f>
        <v>0</v>
      </c>
      <c r="M30" s="18">
        <f>SUM(M31:M32)</f>
        <v>0</v>
      </c>
      <c r="N30" s="18">
        <f>SUM(N31:N32)</f>
        <v>0</v>
      </c>
      <c r="O30" s="18">
        <f>SUM(O31:O32)</f>
        <v>0</v>
      </c>
      <c r="P30" s="18">
        <f t="shared" ref="P30" si="48">N30+O30</f>
        <v>0</v>
      </c>
      <c r="Q30" s="18">
        <f t="shared" ref="Q30" si="49">+E30-H30-K30-N30</f>
        <v>0</v>
      </c>
      <c r="R30" s="18">
        <f t="shared" ref="R30" si="50">+F30-I30-L30-O30</f>
        <v>0</v>
      </c>
      <c r="S30" s="18">
        <f t="shared" ref="S30" si="51">+Q30+R30</f>
        <v>0</v>
      </c>
    </row>
    <row r="31" spans="1:19" ht="26.25" hidden="1">
      <c r="A31" s="123"/>
      <c r="B31" s="140"/>
      <c r="C31" s="9">
        <v>3000</v>
      </c>
      <c r="D31" s="10" t="s">
        <v>6</v>
      </c>
      <c r="E31" s="11">
        <v>0</v>
      </c>
      <c r="F31" s="11">
        <v>0</v>
      </c>
      <c r="G31" s="8">
        <f>E31+F31</f>
        <v>0</v>
      </c>
      <c r="H31" s="11">
        <v>0</v>
      </c>
      <c r="I31" s="11">
        <v>0</v>
      </c>
      <c r="J31" s="8">
        <f t="shared" ref="J31" si="52">+H31+I31</f>
        <v>0</v>
      </c>
      <c r="K31" s="11">
        <v>0</v>
      </c>
      <c r="L31" s="11">
        <v>0</v>
      </c>
      <c r="M31" s="8">
        <f t="shared" ref="M31" si="53">K31+L31</f>
        <v>0</v>
      </c>
      <c r="N31" s="11">
        <v>0</v>
      </c>
      <c r="O31" s="11">
        <v>0</v>
      </c>
      <c r="P31" s="8">
        <f t="shared" ref="P31" si="54">N31+O31</f>
        <v>0</v>
      </c>
      <c r="Q31" s="11">
        <f>E31-N31-H31-K31</f>
        <v>0</v>
      </c>
      <c r="R31" s="11">
        <f>F31-O31-I31-L31</f>
        <v>0</v>
      </c>
      <c r="S31" s="8">
        <f t="shared" ref="S31" si="55">+Q31+R31</f>
        <v>0</v>
      </c>
    </row>
    <row r="32" spans="1:19" ht="26.25" hidden="1">
      <c r="A32" s="123"/>
      <c r="B32" s="140"/>
      <c r="C32" s="9">
        <v>4000</v>
      </c>
      <c r="D32" s="10" t="s">
        <v>7</v>
      </c>
      <c r="E32" s="11">
        <v>0</v>
      </c>
      <c r="F32" s="11">
        <v>0</v>
      </c>
      <c r="G32" s="8">
        <f>E32+F32</f>
        <v>0</v>
      </c>
      <c r="H32" s="11">
        <v>0</v>
      </c>
      <c r="I32" s="11">
        <v>0</v>
      </c>
      <c r="J32" s="8">
        <f t="shared" ref="J32:J33" si="56">+H32+I32</f>
        <v>0</v>
      </c>
      <c r="K32" s="11">
        <v>0</v>
      </c>
      <c r="L32" s="11">
        <v>0</v>
      </c>
      <c r="M32" s="8">
        <f t="shared" ref="M32" si="57">K32+L32</f>
        <v>0</v>
      </c>
      <c r="N32" s="11">
        <v>0</v>
      </c>
      <c r="O32" s="11">
        <v>0</v>
      </c>
      <c r="P32" s="8">
        <f t="shared" ref="P32:P33" si="58">N32+O32</f>
        <v>0</v>
      </c>
      <c r="Q32" s="11">
        <f>E32-N32-H32-K32</f>
        <v>0</v>
      </c>
      <c r="R32" s="11">
        <f>F32-O32-I32-L32</f>
        <v>0</v>
      </c>
      <c r="S32" s="8">
        <f t="shared" ref="S32:S33" si="59">+Q32+R32</f>
        <v>0</v>
      </c>
    </row>
    <row r="33" spans="1:19" ht="26.25" hidden="1">
      <c r="A33" s="123"/>
      <c r="B33" s="133">
        <v>7</v>
      </c>
      <c r="C33" s="175" t="s">
        <v>36</v>
      </c>
      <c r="D33" s="175"/>
      <c r="E33" s="26">
        <f>SUM(E34:E35)</f>
        <v>0</v>
      </c>
      <c r="F33" s="26">
        <f>SUM(F34:F35)</f>
        <v>0</v>
      </c>
      <c r="G33" s="33">
        <f>SUM(G34:G35)</f>
        <v>0</v>
      </c>
      <c r="H33" s="26">
        <f>SUM(H34:H35)</f>
        <v>0</v>
      </c>
      <c r="I33" s="26">
        <f>SUM(I34:I35)</f>
        <v>0</v>
      </c>
      <c r="J33" s="26">
        <f t="shared" si="56"/>
        <v>0</v>
      </c>
      <c r="K33" s="26">
        <f>SUM(K34:K35)</f>
        <v>0</v>
      </c>
      <c r="L33" s="26">
        <f>SUM(L34:L35)</f>
        <v>0</v>
      </c>
      <c r="M33" s="26">
        <f>SUM(M34:M35)</f>
        <v>0</v>
      </c>
      <c r="N33" s="26">
        <f>SUM(N34:N35)</f>
        <v>0</v>
      </c>
      <c r="O33" s="26">
        <f>SUM(O34:O35)</f>
        <v>0</v>
      </c>
      <c r="P33" s="26">
        <f t="shared" si="58"/>
        <v>0</v>
      </c>
      <c r="Q33" s="26">
        <f t="shared" ref="Q33" si="60">+E33-H33-K33-N33</f>
        <v>0</v>
      </c>
      <c r="R33" s="26">
        <f t="shared" ref="R33" si="61">+F33-I33-L33-O33</f>
        <v>0</v>
      </c>
      <c r="S33" s="26">
        <f t="shared" si="59"/>
        <v>0</v>
      </c>
    </row>
    <row r="34" spans="1:19" ht="34.5" hidden="1" customHeight="1">
      <c r="A34" s="171"/>
      <c r="B34" s="142"/>
      <c r="C34" s="50">
        <v>3000</v>
      </c>
      <c r="D34" s="51" t="s">
        <v>6</v>
      </c>
      <c r="E34" s="52">
        <v>0</v>
      </c>
      <c r="F34" s="52">
        <v>0</v>
      </c>
      <c r="G34" s="7">
        <f>E34+F34</f>
        <v>0</v>
      </c>
      <c r="H34" s="52">
        <v>0</v>
      </c>
      <c r="I34" s="52">
        <v>0</v>
      </c>
      <c r="J34" s="7">
        <f t="shared" si="3"/>
        <v>0</v>
      </c>
      <c r="K34" s="52">
        <v>0</v>
      </c>
      <c r="L34" s="52">
        <v>0</v>
      </c>
      <c r="M34" s="7">
        <f t="shared" ref="M34" si="62">K34+L34</f>
        <v>0</v>
      </c>
      <c r="N34" s="52">
        <v>0</v>
      </c>
      <c r="O34" s="52">
        <v>0</v>
      </c>
      <c r="P34" s="7">
        <f t="shared" si="4"/>
        <v>0</v>
      </c>
      <c r="Q34" s="52">
        <f>E34-N34-H34-K34</f>
        <v>0</v>
      </c>
      <c r="R34" s="52">
        <f>F34-O34-I34-L34</f>
        <v>0</v>
      </c>
      <c r="S34" s="7">
        <f t="shared" si="7"/>
        <v>0</v>
      </c>
    </row>
    <row r="35" spans="1:19" ht="26.25" hidden="1">
      <c r="A35" s="143"/>
      <c r="B35" s="140"/>
      <c r="C35" s="9">
        <v>4000</v>
      </c>
      <c r="D35" s="10" t="s">
        <v>7</v>
      </c>
      <c r="E35" s="11">
        <v>0</v>
      </c>
      <c r="F35" s="11">
        <v>0</v>
      </c>
      <c r="G35" s="8">
        <f>E35+F35</f>
        <v>0</v>
      </c>
      <c r="H35" s="11">
        <v>0</v>
      </c>
      <c r="I35" s="11">
        <v>0</v>
      </c>
      <c r="J35" s="8">
        <f t="shared" ref="J35:J47" si="63">+H35+I35</f>
        <v>0</v>
      </c>
      <c r="K35" s="11">
        <v>0</v>
      </c>
      <c r="L35" s="11">
        <v>0</v>
      </c>
      <c r="M35" s="8">
        <f t="shared" ref="M35" si="64">K35+L35</f>
        <v>0</v>
      </c>
      <c r="N35" s="11">
        <v>0</v>
      </c>
      <c r="O35" s="11">
        <v>0</v>
      </c>
      <c r="P35" s="8">
        <f t="shared" ref="P35:P47" si="65">N35+O35</f>
        <v>0</v>
      </c>
      <c r="Q35" s="11">
        <f>E35-N35-H35-K35</f>
        <v>0</v>
      </c>
      <c r="R35" s="11">
        <f>F35-O35-I35-L35</f>
        <v>0</v>
      </c>
      <c r="S35" s="8">
        <f t="shared" ref="S35:S47" si="66">+Q35+R35</f>
        <v>0</v>
      </c>
    </row>
    <row r="36" spans="1:19" ht="54.75" customHeight="1">
      <c r="A36" s="149"/>
      <c r="B36" s="140">
        <v>8</v>
      </c>
      <c r="C36" s="141" t="s">
        <v>37</v>
      </c>
      <c r="D36" s="141"/>
      <c r="E36" s="8">
        <f>SUM(E37:E40)</f>
        <v>1302475</v>
      </c>
      <c r="F36" s="8">
        <f>SUM(F37:F40)</f>
        <v>0</v>
      </c>
      <c r="G36" s="18">
        <f>SUM(G37:G40)</f>
        <v>1302475</v>
      </c>
      <c r="H36" s="8">
        <f>SUM(H37:H40)</f>
        <v>0</v>
      </c>
      <c r="I36" s="8">
        <f>SUM(I37:I40)</f>
        <v>0</v>
      </c>
      <c r="J36" s="8">
        <f t="shared" si="63"/>
        <v>0</v>
      </c>
      <c r="K36" s="8">
        <f>SUM(K37:K40)</f>
        <v>0</v>
      </c>
      <c r="L36" s="8">
        <f>SUM(L37:L40)</f>
        <v>0</v>
      </c>
      <c r="M36" s="8">
        <f>SUM(M37:M40)</f>
        <v>0</v>
      </c>
      <c r="N36" s="8">
        <f>SUM(N37:N40)</f>
        <v>0</v>
      </c>
      <c r="O36" s="8">
        <f>SUM(O37:O40)</f>
        <v>0</v>
      </c>
      <c r="P36" s="8">
        <f t="shared" si="65"/>
        <v>0</v>
      </c>
      <c r="Q36" s="8">
        <f t="shared" ref="Q36" si="67">+E36-H36-K36-N36</f>
        <v>1302475</v>
      </c>
      <c r="R36" s="8">
        <f t="shared" ref="R36" si="68">+F36-I36-L36-O36</f>
        <v>0</v>
      </c>
      <c r="S36" s="8">
        <f t="shared" si="66"/>
        <v>1302475</v>
      </c>
    </row>
    <row r="37" spans="1:19" ht="27" thickBot="1">
      <c r="A37" s="150"/>
      <c r="B37" s="128"/>
      <c r="C37" s="12">
        <v>2000</v>
      </c>
      <c r="D37" s="13" t="s">
        <v>5</v>
      </c>
      <c r="E37" s="49">
        <v>1181475</v>
      </c>
      <c r="F37" s="49">
        <v>0</v>
      </c>
      <c r="G37" s="44">
        <f t="shared" ref="G37:G40" si="69">E37+F37</f>
        <v>1181475</v>
      </c>
      <c r="H37" s="49">
        <v>0</v>
      </c>
      <c r="I37" s="49">
        <v>0</v>
      </c>
      <c r="J37" s="44">
        <f t="shared" si="63"/>
        <v>0</v>
      </c>
      <c r="K37" s="49">
        <v>0</v>
      </c>
      <c r="L37" s="49">
        <v>0</v>
      </c>
      <c r="M37" s="44">
        <f t="shared" ref="M37:M40" si="70">K37+L37</f>
        <v>0</v>
      </c>
      <c r="N37" s="49">
        <v>0</v>
      </c>
      <c r="O37" s="49">
        <v>0</v>
      </c>
      <c r="P37" s="44">
        <f t="shared" si="65"/>
        <v>0</v>
      </c>
      <c r="Q37" s="49">
        <f t="shared" ref="Q37:Q40" si="71">E37-N37-H37-K37</f>
        <v>1181475</v>
      </c>
      <c r="R37" s="49">
        <f t="shared" ref="R37:R40" si="72">F37-O37-I37-L37</f>
        <v>0</v>
      </c>
      <c r="S37" s="44">
        <f t="shared" si="66"/>
        <v>1181475</v>
      </c>
    </row>
    <row r="38" spans="1:19" ht="27" hidden="1" thickBot="1">
      <c r="A38" s="123"/>
      <c r="B38" s="129"/>
      <c r="C38" s="36">
        <v>3000</v>
      </c>
      <c r="D38" s="37" t="s">
        <v>6</v>
      </c>
      <c r="E38" s="38">
        <v>0</v>
      </c>
      <c r="F38" s="38">
        <v>0</v>
      </c>
      <c r="G38" s="33">
        <f t="shared" si="69"/>
        <v>0</v>
      </c>
      <c r="H38" s="38">
        <v>0</v>
      </c>
      <c r="I38" s="38">
        <v>0</v>
      </c>
      <c r="J38" s="33">
        <f t="shared" ref="J38" si="73">+H38+I38</f>
        <v>0</v>
      </c>
      <c r="K38" s="38">
        <v>0</v>
      </c>
      <c r="L38" s="38">
        <v>0</v>
      </c>
      <c r="M38" s="33">
        <f t="shared" si="70"/>
        <v>0</v>
      </c>
      <c r="N38" s="38">
        <v>0</v>
      </c>
      <c r="O38" s="38">
        <v>0</v>
      </c>
      <c r="P38" s="33">
        <f t="shared" ref="P38" si="74">N38+O38</f>
        <v>0</v>
      </c>
      <c r="Q38" s="38">
        <f t="shared" si="71"/>
        <v>0</v>
      </c>
      <c r="R38" s="38">
        <f t="shared" si="72"/>
        <v>0</v>
      </c>
      <c r="S38" s="33">
        <f t="shared" ref="S38" si="75">+Q38+R38</f>
        <v>0</v>
      </c>
    </row>
    <row r="39" spans="1:19" ht="27" thickBot="1">
      <c r="A39" s="124"/>
      <c r="B39" s="130"/>
      <c r="C39" s="45">
        <v>5000</v>
      </c>
      <c r="D39" s="46" t="s">
        <v>4</v>
      </c>
      <c r="E39" s="47">
        <v>121000</v>
      </c>
      <c r="F39" s="47">
        <v>0</v>
      </c>
      <c r="G39" s="48">
        <f t="shared" ref="G39" si="76">E39+F39</f>
        <v>121000</v>
      </c>
      <c r="H39" s="47">
        <v>0</v>
      </c>
      <c r="I39" s="47">
        <v>0</v>
      </c>
      <c r="J39" s="48">
        <f t="shared" ref="J39" si="77">+H39+I39</f>
        <v>0</v>
      </c>
      <c r="K39" s="47">
        <v>0</v>
      </c>
      <c r="L39" s="47">
        <v>0</v>
      </c>
      <c r="M39" s="48">
        <f t="shared" ref="M39" si="78">K39+L39</f>
        <v>0</v>
      </c>
      <c r="N39" s="47">
        <v>0</v>
      </c>
      <c r="O39" s="47">
        <v>0</v>
      </c>
      <c r="P39" s="48">
        <f t="shared" ref="P39" si="79">N39+O39</f>
        <v>0</v>
      </c>
      <c r="Q39" s="47">
        <f t="shared" ref="Q39" si="80">E39-N39-H39-K39</f>
        <v>121000</v>
      </c>
      <c r="R39" s="47">
        <f t="shared" ref="R39" si="81">F39-O39-I39-L39</f>
        <v>0</v>
      </c>
      <c r="S39" s="48">
        <f t="shared" ref="S39" si="82">+Q39+R39</f>
        <v>121000</v>
      </c>
    </row>
    <row r="40" spans="1:19" ht="27" hidden="1" thickBot="1">
      <c r="A40" s="123"/>
      <c r="B40" s="132"/>
      <c r="C40" s="36">
        <v>6000</v>
      </c>
      <c r="D40" s="37" t="s">
        <v>8</v>
      </c>
      <c r="E40" s="38">
        <v>0</v>
      </c>
      <c r="F40" s="38">
        <v>0</v>
      </c>
      <c r="G40" s="33">
        <f t="shared" si="69"/>
        <v>0</v>
      </c>
      <c r="H40" s="38">
        <v>0</v>
      </c>
      <c r="I40" s="38">
        <v>0</v>
      </c>
      <c r="J40" s="33">
        <f t="shared" si="63"/>
        <v>0</v>
      </c>
      <c r="K40" s="38">
        <v>0</v>
      </c>
      <c r="L40" s="38">
        <v>0</v>
      </c>
      <c r="M40" s="33">
        <f t="shared" si="70"/>
        <v>0</v>
      </c>
      <c r="N40" s="38">
        <v>0</v>
      </c>
      <c r="O40" s="38">
        <v>0</v>
      </c>
      <c r="P40" s="33">
        <f t="shared" si="65"/>
        <v>0</v>
      </c>
      <c r="Q40" s="38">
        <f t="shared" si="71"/>
        <v>0</v>
      </c>
      <c r="R40" s="38">
        <f t="shared" si="72"/>
        <v>0</v>
      </c>
      <c r="S40" s="33">
        <f t="shared" si="66"/>
        <v>0</v>
      </c>
    </row>
    <row r="41" spans="1:19" ht="27" hidden="1" thickBot="1">
      <c r="A41" s="123"/>
      <c r="B41" s="140">
        <v>9</v>
      </c>
      <c r="C41" s="120" t="s">
        <v>38</v>
      </c>
      <c r="D41" s="120"/>
      <c r="E41" s="7">
        <f>SUM(E42:E45)</f>
        <v>0</v>
      </c>
      <c r="F41" s="7">
        <f>SUM(F42:F45)</f>
        <v>0</v>
      </c>
      <c r="G41" s="7">
        <f>SUM(G42:G45)</f>
        <v>0</v>
      </c>
      <c r="H41" s="7">
        <f>SUM(H42:H45)</f>
        <v>0</v>
      </c>
      <c r="I41" s="7">
        <f>SUM(I42:I45)</f>
        <v>0</v>
      </c>
      <c r="J41" s="7">
        <f t="shared" si="63"/>
        <v>0</v>
      </c>
      <c r="K41" s="7">
        <f>SUM(K42:K45)</f>
        <v>0</v>
      </c>
      <c r="L41" s="7">
        <f>SUM(L42:L45)</f>
        <v>0</v>
      </c>
      <c r="M41" s="7">
        <f>SUM(M42:M45)</f>
        <v>0</v>
      </c>
      <c r="N41" s="7">
        <f>SUM(N42:N45)</f>
        <v>0</v>
      </c>
      <c r="O41" s="7">
        <f>SUM(O42:O45)</f>
        <v>0</v>
      </c>
      <c r="P41" s="7">
        <f t="shared" si="65"/>
        <v>0</v>
      </c>
      <c r="Q41" s="7">
        <f t="shared" ref="Q41" si="83">+E41-H41-K41-N41</f>
        <v>0</v>
      </c>
      <c r="R41" s="7">
        <f t="shared" ref="R41" si="84">+F41-I41-L41-O41</f>
        <v>0</v>
      </c>
      <c r="S41" s="7">
        <f t="shared" si="66"/>
        <v>0</v>
      </c>
    </row>
    <row r="42" spans="1:19" ht="27" hidden="1" thickBot="1">
      <c r="A42" s="123"/>
      <c r="B42" s="140"/>
      <c r="C42" s="9">
        <v>1000</v>
      </c>
      <c r="D42" s="10" t="s">
        <v>9</v>
      </c>
      <c r="E42" s="11">
        <v>0</v>
      </c>
      <c r="F42" s="11">
        <v>0</v>
      </c>
      <c r="G42" s="8">
        <f t="shared" ref="G42:G45" si="85">E42+F42</f>
        <v>0</v>
      </c>
      <c r="H42" s="11">
        <v>0</v>
      </c>
      <c r="I42" s="11">
        <v>0</v>
      </c>
      <c r="J42" s="8">
        <f t="shared" si="63"/>
        <v>0</v>
      </c>
      <c r="K42" s="11">
        <v>0</v>
      </c>
      <c r="L42" s="11">
        <v>0</v>
      </c>
      <c r="M42" s="8">
        <f t="shared" ref="M42:M45" si="86">K42+L42</f>
        <v>0</v>
      </c>
      <c r="N42" s="11">
        <v>0</v>
      </c>
      <c r="O42" s="11">
        <v>0</v>
      </c>
      <c r="P42" s="8">
        <f t="shared" si="65"/>
        <v>0</v>
      </c>
      <c r="Q42" s="11">
        <f t="shared" ref="Q42:Q45" si="87">E42-N42-H42-K42</f>
        <v>0</v>
      </c>
      <c r="R42" s="11">
        <f t="shared" ref="R42:R45" si="88">F42-O42-I42-L42</f>
        <v>0</v>
      </c>
      <c r="S42" s="8">
        <f t="shared" si="66"/>
        <v>0</v>
      </c>
    </row>
    <row r="43" spans="1:19" ht="27" hidden="1" thickBot="1">
      <c r="A43" s="123"/>
      <c r="B43" s="140"/>
      <c r="C43" s="9">
        <v>2000</v>
      </c>
      <c r="D43" s="10" t="s">
        <v>5</v>
      </c>
      <c r="E43" s="11">
        <v>0</v>
      </c>
      <c r="F43" s="11">
        <v>0</v>
      </c>
      <c r="G43" s="8">
        <f t="shared" ref="G43:G44" si="89">E43+F43</f>
        <v>0</v>
      </c>
      <c r="H43" s="11">
        <v>0</v>
      </c>
      <c r="I43" s="11">
        <v>0</v>
      </c>
      <c r="J43" s="8">
        <f t="shared" ref="J43:J44" si="90">+H43+I43</f>
        <v>0</v>
      </c>
      <c r="K43" s="11">
        <v>0</v>
      </c>
      <c r="L43" s="11">
        <v>0</v>
      </c>
      <c r="M43" s="8">
        <f t="shared" ref="M43:M44" si="91">K43+L43</f>
        <v>0</v>
      </c>
      <c r="N43" s="11">
        <v>0</v>
      </c>
      <c r="O43" s="11">
        <v>0</v>
      </c>
      <c r="P43" s="8">
        <f t="shared" ref="P43:P44" si="92">N43+O43</f>
        <v>0</v>
      </c>
      <c r="Q43" s="11">
        <f t="shared" ref="Q43:Q44" si="93">E43-N43-H43-K43</f>
        <v>0</v>
      </c>
      <c r="R43" s="11">
        <f t="shared" ref="R43:R44" si="94">F43-O43-I43-L43</f>
        <v>0</v>
      </c>
      <c r="S43" s="8">
        <f t="shared" ref="S43:S44" si="95">+Q43+R43</f>
        <v>0</v>
      </c>
    </row>
    <row r="44" spans="1:19" ht="27" hidden="1" thickBot="1">
      <c r="A44" s="123"/>
      <c r="B44" s="140"/>
      <c r="C44" s="9">
        <v>3000</v>
      </c>
      <c r="D44" s="10" t="s">
        <v>6</v>
      </c>
      <c r="E44" s="11">
        <v>0</v>
      </c>
      <c r="F44" s="11">
        <v>0</v>
      </c>
      <c r="G44" s="8">
        <f t="shared" si="89"/>
        <v>0</v>
      </c>
      <c r="H44" s="11">
        <v>0</v>
      </c>
      <c r="I44" s="11">
        <v>0</v>
      </c>
      <c r="J44" s="8">
        <f t="shared" si="90"/>
        <v>0</v>
      </c>
      <c r="K44" s="11">
        <v>0</v>
      </c>
      <c r="L44" s="11">
        <v>0</v>
      </c>
      <c r="M44" s="8">
        <f t="shared" si="91"/>
        <v>0</v>
      </c>
      <c r="N44" s="11">
        <v>0</v>
      </c>
      <c r="O44" s="11">
        <v>0</v>
      </c>
      <c r="P44" s="8">
        <f t="shared" si="92"/>
        <v>0</v>
      </c>
      <c r="Q44" s="11">
        <f t="shared" si="93"/>
        <v>0</v>
      </c>
      <c r="R44" s="11">
        <f t="shared" si="94"/>
        <v>0</v>
      </c>
      <c r="S44" s="8">
        <f t="shared" si="95"/>
        <v>0</v>
      </c>
    </row>
    <row r="45" spans="1:19" ht="27" hidden="1" thickBot="1">
      <c r="A45" s="123"/>
      <c r="B45" s="140"/>
      <c r="C45" s="9">
        <v>5000</v>
      </c>
      <c r="D45" s="10" t="s">
        <v>4</v>
      </c>
      <c r="E45" s="11">
        <v>0</v>
      </c>
      <c r="F45" s="11">
        <v>0</v>
      </c>
      <c r="G45" s="8">
        <f t="shared" si="85"/>
        <v>0</v>
      </c>
      <c r="H45" s="11">
        <v>0</v>
      </c>
      <c r="I45" s="11">
        <v>0</v>
      </c>
      <c r="J45" s="8">
        <f t="shared" si="63"/>
        <v>0</v>
      </c>
      <c r="K45" s="11">
        <v>0</v>
      </c>
      <c r="L45" s="11">
        <v>0</v>
      </c>
      <c r="M45" s="8">
        <f t="shared" si="86"/>
        <v>0</v>
      </c>
      <c r="N45" s="11">
        <v>0</v>
      </c>
      <c r="O45" s="11">
        <v>0</v>
      </c>
      <c r="P45" s="8">
        <f t="shared" si="65"/>
        <v>0</v>
      </c>
      <c r="Q45" s="11">
        <f t="shared" si="87"/>
        <v>0</v>
      </c>
      <c r="R45" s="11">
        <f t="shared" si="88"/>
        <v>0</v>
      </c>
      <c r="S45" s="8">
        <f t="shared" si="66"/>
        <v>0</v>
      </c>
    </row>
    <row r="46" spans="1:19" ht="27" hidden="1" thickBot="1">
      <c r="A46" s="123"/>
      <c r="B46" s="140">
        <v>10</v>
      </c>
      <c r="C46" s="141" t="s">
        <v>39</v>
      </c>
      <c r="D46" s="141"/>
      <c r="E46" s="8">
        <f>SUM(E47:E47)</f>
        <v>0</v>
      </c>
      <c r="F46" s="8">
        <f>SUM(F47:F47)</f>
        <v>0</v>
      </c>
      <c r="G46" s="18">
        <f>SUM(G47:G47)</f>
        <v>0</v>
      </c>
      <c r="H46" s="8">
        <f>SUM(H47:H47)</f>
        <v>0</v>
      </c>
      <c r="I46" s="8">
        <f>SUM(I47:I47)</f>
        <v>0</v>
      </c>
      <c r="J46" s="8">
        <f t="shared" si="63"/>
        <v>0</v>
      </c>
      <c r="K46" s="8">
        <f>SUM(K47:K47)</f>
        <v>0</v>
      </c>
      <c r="L46" s="8">
        <f>SUM(L47:L47)</f>
        <v>0</v>
      </c>
      <c r="M46" s="8">
        <f>SUM(M47:M47)</f>
        <v>0</v>
      </c>
      <c r="N46" s="8">
        <f>SUM(N47:N47)</f>
        <v>0</v>
      </c>
      <c r="O46" s="8">
        <f>SUM(O47:O47)</f>
        <v>0</v>
      </c>
      <c r="P46" s="8">
        <f t="shared" si="65"/>
        <v>0</v>
      </c>
      <c r="Q46" s="8">
        <f t="shared" ref="Q46" si="96">+E46-H46-K46-N46</f>
        <v>0</v>
      </c>
      <c r="R46" s="8">
        <f t="shared" ref="R46" si="97">+F46-I46-L46-O46</f>
        <v>0</v>
      </c>
      <c r="S46" s="8">
        <f t="shared" si="66"/>
        <v>0</v>
      </c>
    </row>
    <row r="47" spans="1:19" ht="27" hidden="1" thickBot="1">
      <c r="A47" s="123"/>
      <c r="B47" s="140"/>
      <c r="C47" s="9">
        <v>1000</v>
      </c>
      <c r="D47" s="10" t="s">
        <v>9</v>
      </c>
      <c r="E47" s="11">
        <v>0</v>
      </c>
      <c r="F47" s="11">
        <v>0</v>
      </c>
      <c r="G47" s="8">
        <f t="shared" ref="G47" si="98">E47+F47</f>
        <v>0</v>
      </c>
      <c r="H47" s="11">
        <v>0</v>
      </c>
      <c r="I47" s="11">
        <v>0</v>
      </c>
      <c r="J47" s="8">
        <f t="shared" si="63"/>
        <v>0</v>
      </c>
      <c r="K47" s="11">
        <v>0</v>
      </c>
      <c r="L47" s="11">
        <v>0</v>
      </c>
      <c r="M47" s="8">
        <f t="shared" ref="M47" si="99">K47+L47</f>
        <v>0</v>
      </c>
      <c r="N47" s="11">
        <v>0</v>
      </c>
      <c r="O47" s="11">
        <v>0</v>
      </c>
      <c r="P47" s="8">
        <f t="shared" si="65"/>
        <v>0</v>
      </c>
      <c r="Q47" s="11">
        <f t="shared" ref="Q47" si="100">E47-N47-H47-K47</f>
        <v>0</v>
      </c>
      <c r="R47" s="11">
        <f t="shared" ref="R47" si="101">F47-O47-I47-L47</f>
        <v>0</v>
      </c>
      <c r="S47" s="8">
        <f t="shared" si="66"/>
        <v>0</v>
      </c>
    </row>
    <row r="48" spans="1:19" ht="27" hidden="1" thickBot="1">
      <c r="A48" s="123"/>
      <c r="B48" s="140">
        <v>11</v>
      </c>
      <c r="C48" s="141" t="s">
        <v>40</v>
      </c>
      <c r="D48" s="141"/>
      <c r="E48" s="8">
        <f>SUM(E49:E50)</f>
        <v>0</v>
      </c>
      <c r="F48" s="8">
        <f>SUM(F49:F50)</f>
        <v>0</v>
      </c>
      <c r="G48" s="18">
        <f>SUM(G49:G50)</f>
        <v>0</v>
      </c>
      <c r="H48" s="8">
        <f>SUM(H49:H50)</f>
        <v>0</v>
      </c>
      <c r="I48" s="8">
        <f>SUM(I49:I50)</f>
        <v>0</v>
      </c>
      <c r="J48" s="8">
        <f t="shared" si="3"/>
        <v>0</v>
      </c>
      <c r="K48" s="8">
        <f>SUM(K49:K50)</f>
        <v>0</v>
      </c>
      <c r="L48" s="8">
        <f>SUM(L49:L50)</f>
        <v>0</v>
      </c>
      <c r="M48" s="8">
        <f>SUM(M49:M50)</f>
        <v>0</v>
      </c>
      <c r="N48" s="8">
        <f>SUM(N49:N50)</f>
        <v>0</v>
      </c>
      <c r="O48" s="8">
        <f>SUM(O49:O50)</f>
        <v>0</v>
      </c>
      <c r="P48" s="8">
        <f t="shared" si="4"/>
        <v>0</v>
      </c>
      <c r="Q48" s="8">
        <f t="shared" si="5"/>
        <v>0</v>
      </c>
      <c r="R48" s="8">
        <f t="shared" si="6"/>
        <v>0</v>
      </c>
      <c r="S48" s="8">
        <f t="shared" si="7"/>
        <v>0</v>
      </c>
    </row>
    <row r="49" spans="1:19" ht="27" hidden="1" thickBot="1">
      <c r="A49" s="123"/>
      <c r="B49" s="140"/>
      <c r="C49" s="9">
        <v>3000</v>
      </c>
      <c r="D49" s="10" t="s">
        <v>6</v>
      </c>
      <c r="E49" s="11">
        <v>0</v>
      </c>
      <c r="F49" s="11">
        <v>0</v>
      </c>
      <c r="G49" s="8">
        <f t="shared" ref="G49:G50" si="102">E49+F49</f>
        <v>0</v>
      </c>
      <c r="H49" s="11">
        <v>0</v>
      </c>
      <c r="I49" s="11">
        <v>0</v>
      </c>
      <c r="J49" s="8">
        <f t="shared" ref="J49:J50" si="103">+H49+I49</f>
        <v>0</v>
      </c>
      <c r="K49" s="11">
        <v>0</v>
      </c>
      <c r="L49" s="11">
        <v>0</v>
      </c>
      <c r="M49" s="8">
        <f t="shared" ref="M49:M50" si="104">K49+L49</f>
        <v>0</v>
      </c>
      <c r="N49" s="11">
        <v>0</v>
      </c>
      <c r="O49" s="11">
        <v>0</v>
      </c>
      <c r="P49" s="8">
        <f t="shared" ref="P49:P50" si="105">N49+O49</f>
        <v>0</v>
      </c>
      <c r="Q49" s="11">
        <f t="shared" ref="Q49:Q50" si="106">E49-N49-H49-K49</f>
        <v>0</v>
      </c>
      <c r="R49" s="11">
        <f t="shared" ref="R49:R50" si="107">F49-O49-I49-L49</f>
        <v>0</v>
      </c>
      <c r="S49" s="8">
        <f t="shared" ref="S49:S50" si="108">+Q49+R49</f>
        <v>0</v>
      </c>
    </row>
    <row r="50" spans="1:19" ht="27" hidden="1" thickBot="1">
      <c r="A50" s="123"/>
      <c r="B50" s="133"/>
      <c r="C50" s="23">
        <v>4000</v>
      </c>
      <c r="D50" s="24" t="s">
        <v>7</v>
      </c>
      <c r="E50" s="25">
        <v>0</v>
      </c>
      <c r="F50" s="25">
        <v>0</v>
      </c>
      <c r="G50" s="26">
        <f t="shared" si="102"/>
        <v>0</v>
      </c>
      <c r="H50" s="25">
        <v>0</v>
      </c>
      <c r="I50" s="25">
        <v>0</v>
      </c>
      <c r="J50" s="26">
        <f t="shared" si="103"/>
        <v>0</v>
      </c>
      <c r="K50" s="25">
        <v>0</v>
      </c>
      <c r="L50" s="25">
        <v>0</v>
      </c>
      <c r="M50" s="26">
        <f t="shared" si="104"/>
        <v>0</v>
      </c>
      <c r="N50" s="25">
        <v>0</v>
      </c>
      <c r="O50" s="25">
        <v>0</v>
      </c>
      <c r="P50" s="26">
        <f t="shared" si="105"/>
        <v>0</v>
      </c>
      <c r="Q50" s="25">
        <f t="shared" si="106"/>
        <v>0</v>
      </c>
      <c r="R50" s="25">
        <f t="shared" si="107"/>
        <v>0</v>
      </c>
      <c r="S50" s="26">
        <f t="shared" si="108"/>
        <v>0</v>
      </c>
    </row>
    <row r="51" spans="1:19" ht="28.5" customHeight="1">
      <c r="A51" s="148">
        <v>3</v>
      </c>
      <c r="B51" s="120" t="s">
        <v>41</v>
      </c>
      <c r="C51" s="120"/>
      <c r="D51" s="120"/>
      <c r="E51" s="7">
        <f>E52+E56</f>
        <v>105036803.92999999</v>
      </c>
      <c r="F51" s="7">
        <f t="shared" ref="F51:S51" si="109">F52+F56</f>
        <v>8190600</v>
      </c>
      <c r="G51" s="7">
        <f t="shared" si="109"/>
        <v>113227403.92999999</v>
      </c>
      <c r="H51" s="7">
        <f t="shared" si="109"/>
        <v>0</v>
      </c>
      <c r="I51" s="7">
        <f t="shared" si="109"/>
        <v>0</v>
      </c>
      <c r="J51" s="7">
        <f t="shared" si="109"/>
        <v>0</v>
      </c>
      <c r="K51" s="7">
        <f t="shared" si="109"/>
        <v>0</v>
      </c>
      <c r="L51" s="7">
        <f t="shared" si="109"/>
        <v>0</v>
      </c>
      <c r="M51" s="7">
        <f t="shared" si="109"/>
        <v>0</v>
      </c>
      <c r="N51" s="7">
        <f t="shared" si="109"/>
        <v>0</v>
      </c>
      <c r="O51" s="7">
        <f t="shared" si="109"/>
        <v>0</v>
      </c>
      <c r="P51" s="7">
        <f t="shared" si="109"/>
        <v>0</v>
      </c>
      <c r="Q51" s="7">
        <f t="shared" si="109"/>
        <v>105036803.92999999</v>
      </c>
      <c r="R51" s="7">
        <f t="shared" si="109"/>
        <v>8190600</v>
      </c>
      <c r="S51" s="7">
        <f t="shared" si="109"/>
        <v>113227403.92999999</v>
      </c>
    </row>
    <row r="52" spans="1:19" ht="33.75" customHeight="1">
      <c r="A52" s="149"/>
      <c r="B52" s="140">
        <v>12</v>
      </c>
      <c r="C52" s="141" t="s">
        <v>42</v>
      </c>
      <c r="D52" s="141"/>
      <c r="E52" s="8">
        <f>SUM(E53:E55)</f>
        <v>105036803.92999999</v>
      </c>
      <c r="F52" s="8">
        <f>SUM(F53:F55)</f>
        <v>8190600</v>
      </c>
      <c r="G52" s="8">
        <f>SUM(G53:G55)</f>
        <v>113227403.92999999</v>
      </c>
      <c r="H52" s="8">
        <f>SUM(H53:H55)</f>
        <v>0</v>
      </c>
      <c r="I52" s="8">
        <f>SUM(I53:I55)</f>
        <v>0</v>
      </c>
      <c r="J52" s="8">
        <f t="shared" si="3"/>
        <v>0</v>
      </c>
      <c r="K52" s="8">
        <f>SUM(K53:K55)</f>
        <v>0</v>
      </c>
      <c r="L52" s="8">
        <f>SUM(L53:L55)</f>
        <v>0</v>
      </c>
      <c r="M52" s="8">
        <f>SUM(M53:M55)</f>
        <v>0</v>
      </c>
      <c r="N52" s="8">
        <f>SUM(N53:N55)</f>
        <v>0</v>
      </c>
      <c r="O52" s="8">
        <f>SUM(O53:O55)</f>
        <v>0</v>
      </c>
      <c r="P52" s="8">
        <f t="shared" si="4"/>
        <v>0</v>
      </c>
      <c r="Q52" s="8">
        <f t="shared" si="5"/>
        <v>105036803.92999999</v>
      </c>
      <c r="R52" s="8">
        <f>SUM(R53:R55)</f>
        <v>8190600</v>
      </c>
      <c r="S52" s="8">
        <f t="shared" si="7"/>
        <v>113227403.92999999</v>
      </c>
    </row>
    <row r="53" spans="1:19" ht="27" thickBot="1">
      <c r="A53" s="150"/>
      <c r="B53" s="128"/>
      <c r="C53" s="12">
        <v>2000</v>
      </c>
      <c r="D53" s="13" t="s">
        <v>5</v>
      </c>
      <c r="E53" s="49">
        <v>53793967.57</v>
      </c>
      <c r="F53" s="49">
        <v>0</v>
      </c>
      <c r="G53" s="44">
        <f t="shared" ref="G53:G55" si="110">E53+F53</f>
        <v>53793967.57</v>
      </c>
      <c r="H53" s="49">
        <v>0</v>
      </c>
      <c r="I53" s="49">
        <v>0</v>
      </c>
      <c r="J53" s="44">
        <f t="shared" ref="J53:J55" si="111">+H53+I53</f>
        <v>0</v>
      </c>
      <c r="K53" s="49">
        <v>0</v>
      </c>
      <c r="L53" s="49">
        <v>0</v>
      </c>
      <c r="M53" s="44">
        <f t="shared" ref="M53:M55" si="112">K53+L53</f>
        <v>0</v>
      </c>
      <c r="N53" s="49">
        <v>0</v>
      </c>
      <c r="O53" s="49">
        <v>0</v>
      </c>
      <c r="P53" s="44">
        <f t="shared" ref="P53:P55" si="113">N53+O53</f>
        <v>0</v>
      </c>
      <c r="Q53" s="49">
        <f t="shared" ref="Q53:Q55" si="114">E53-N53-H53-K53</f>
        <v>53793967.57</v>
      </c>
      <c r="R53" s="49">
        <f t="shared" ref="R53:R55" si="115">F53-O53-I53-L53</f>
        <v>0</v>
      </c>
      <c r="S53" s="44">
        <f t="shared" ref="S53:S55" si="116">+Q53+R53</f>
        <v>53793967.57</v>
      </c>
    </row>
    <row r="54" spans="1:19" ht="27" hidden="1" thickBot="1">
      <c r="A54" s="143"/>
      <c r="B54" s="129"/>
      <c r="C54" s="36">
        <v>3000</v>
      </c>
      <c r="D54" s="37" t="s">
        <v>6</v>
      </c>
      <c r="E54" s="38">
        <v>0</v>
      </c>
      <c r="F54" s="38">
        <v>0</v>
      </c>
      <c r="G54" s="33">
        <f t="shared" ref="G54" si="117">E54+F54</f>
        <v>0</v>
      </c>
      <c r="H54" s="38">
        <v>0</v>
      </c>
      <c r="I54" s="38">
        <v>0</v>
      </c>
      <c r="J54" s="33">
        <f t="shared" ref="J54" si="118">+H54+I54</f>
        <v>0</v>
      </c>
      <c r="K54" s="38">
        <v>0</v>
      </c>
      <c r="L54" s="38">
        <v>0</v>
      </c>
      <c r="M54" s="33">
        <f t="shared" ref="M54" si="119">K54+L54</f>
        <v>0</v>
      </c>
      <c r="N54" s="38">
        <v>0</v>
      </c>
      <c r="O54" s="38">
        <v>0</v>
      </c>
      <c r="P54" s="33">
        <f t="shared" ref="P54" si="120">N54+O54</f>
        <v>0</v>
      </c>
      <c r="Q54" s="38">
        <f t="shared" ref="Q54" si="121">E54-N54-H54-K54</f>
        <v>0</v>
      </c>
      <c r="R54" s="38">
        <f t="shared" ref="R54" si="122">F54-O54-I54-L54</f>
        <v>0</v>
      </c>
      <c r="S54" s="33">
        <f t="shared" ref="S54" si="123">+Q54+R54</f>
        <v>0</v>
      </c>
    </row>
    <row r="55" spans="1:19" ht="27" thickBot="1">
      <c r="A55" s="124"/>
      <c r="B55" s="130"/>
      <c r="C55" s="45">
        <v>5000</v>
      </c>
      <c r="D55" s="46" t="s">
        <v>4</v>
      </c>
      <c r="E55" s="47">
        <v>51242836.359999992</v>
      </c>
      <c r="F55" s="47">
        <v>8190600</v>
      </c>
      <c r="G55" s="48">
        <f t="shared" si="110"/>
        <v>59433436.359999992</v>
      </c>
      <c r="H55" s="47">
        <v>0</v>
      </c>
      <c r="I55" s="47">
        <v>0</v>
      </c>
      <c r="J55" s="48">
        <f t="shared" si="111"/>
        <v>0</v>
      </c>
      <c r="K55" s="47">
        <v>0</v>
      </c>
      <c r="L55" s="47">
        <v>0</v>
      </c>
      <c r="M55" s="48">
        <f t="shared" si="112"/>
        <v>0</v>
      </c>
      <c r="N55" s="47">
        <v>0</v>
      </c>
      <c r="O55" s="47">
        <v>0</v>
      </c>
      <c r="P55" s="48">
        <f t="shared" si="113"/>
        <v>0</v>
      </c>
      <c r="Q55" s="47">
        <f t="shared" si="114"/>
        <v>51242836.359999992</v>
      </c>
      <c r="R55" s="47">
        <f t="shared" si="115"/>
        <v>8190600</v>
      </c>
      <c r="S55" s="48">
        <f t="shared" si="116"/>
        <v>59433436.359999992</v>
      </c>
    </row>
    <row r="56" spans="1:19" ht="49.9" hidden="1" customHeight="1">
      <c r="A56" s="143"/>
      <c r="B56" s="132">
        <v>13</v>
      </c>
      <c r="C56" s="134" t="s">
        <v>43</v>
      </c>
      <c r="D56" s="134"/>
      <c r="E56" s="18">
        <f>SUM(E57:E57)</f>
        <v>0</v>
      </c>
      <c r="F56" s="18">
        <f>SUM(F57:F57)</f>
        <v>0</v>
      </c>
      <c r="G56" s="18">
        <f>SUM(G57:G57)</f>
        <v>0</v>
      </c>
      <c r="H56" s="18">
        <f>SUM(H57:H57)</f>
        <v>0</v>
      </c>
      <c r="I56" s="18">
        <f>SUM(I57:I57)</f>
        <v>0</v>
      </c>
      <c r="J56" s="18">
        <f t="shared" ref="J56:J81" si="124">+H56+I56</f>
        <v>0</v>
      </c>
      <c r="K56" s="18">
        <f>SUM(K57:K57)</f>
        <v>0</v>
      </c>
      <c r="L56" s="18">
        <f>SUM(L57:L57)</f>
        <v>0</v>
      </c>
      <c r="M56" s="18">
        <f>SUM(M57:M57)</f>
        <v>0</v>
      </c>
      <c r="N56" s="18">
        <f>SUM(N57:N57)</f>
        <v>0</v>
      </c>
      <c r="O56" s="18">
        <f>SUM(O57:O57)</f>
        <v>0</v>
      </c>
      <c r="P56" s="18">
        <f t="shared" ref="P56:P81" si="125">N56+O56</f>
        <v>0</v>
      </c>
      <c r="Q56" s="18">
        <f t="shared" ref="Q56" si="126">+E56-H56-K56-N56</f>
        <v>0</v>
      </c>
      <c r="R56" s="18">
        <f t="shared" ref="R56" si="127">+F56-I56-L56-O56</f>
        <v>0</v>
      </c>
      <c r="S56" s="18">
        <f t="shared" ref="S56:S86" si="128">+Q56+R56</f>
        <v>0</v>
      </c>
    </row>
    <row r="57" spans="1:19" ht="27" hidden="1" thickBot="1">
      <c r="A57" s="143"/>
      <c r="B57" s="133"/>
      <c r="C57" s="23">
        <v>6000</v>
      </c>
      <c r="D57" s="24" t="s">
        <v>8</v>
      </c>
      <c r="E57" s="25">
        <v>0</v>
      </c>
      <c r="F57" s="25">
        <v>0</v>
      </c>
      <c r="G57" s="26">
        <f t="shared" ref="G57" si="129">E57+F57</f>
        <v>0</v>
      </c>
      <c r="H57" s="25">
        <v>0</v>
      </c>
      <c r="I57" s="25">
        <v>0</v>
      </c>
      <c r="J57" s="26">
        <f t="shared" si="124"/>
        <v>0</v>
      </c>
      <c r="K57" s="25">
        <v>0</v>
      </c>
      <c r="L57" s="25">
        <v>0</v>
      </c>
      <c r="M57" s="26">
        <f t="shared" ref="M57" si="130">K57+L57</f>
        <v>0</v>
      </c>
      <c r="N57" s="25">
        <v>0</v>
      </c>
      <c r="O57" s="25">
        <v>0</v>
      </c>
      <c r="P57" s="26">
        <f t="shared" si="125"/>
        <v>0</v>
      </c>
      <c r="Q57" s="25">
        <f t="shared" ref="Q57" si="131">E57-N57-H57-K57</f>
        <v>0</v>
      </c>
      <c r="R57" s="25">
        <f t="shared" ref="R57" si="132">F57-O57-I57-L57</f>
        <v>0</v>
      </c>
      <c r="S57" s="26">
        <f t="shared" si="128"/>
        <v>0</v>
      </c>
    </row>
    <row r="58" spans="1:19" ht="43.5" customHeight="1">
      <c r="A58" s="148">
        <v>4</v>
      </c>
      <c r="B58" s="120" t="s">
        <v>45</v>
      </c>
      <c r="C58" s="120"/>
      <c r="D58" s="120"/>
      <c r="E58" s="7">
        <f>E59+E63</f>
        <v>20510151.550000001</v>
      </c>
      <c r="F58" s="7">
        <f t="shared" ref="F58:P58" si="133">F59+F63</f>
        <v>17955681.170000002</v>
      </c>
      <c r="G58" s="7">
        <f t="shared" si="133"/>
        <v>38465832.719999999</v>
      </c>
      <c r="H58" s="7">
        <f t="shared" si="133"/>
        <v>0</v>
      </c>
      <c r="I58" s="7">
        <f t="shared" si="133"/>
        <v>135894</v>
      </c>
      <c r="J58" s="7">
        <f t="shared" si="133"/>
        <v>135894</v>
      </c>
      <c r="K58" s="7">
        <f t="shared" si="133"/>
        <v>0</v>
      </c>
      <c r="L58" s="7">
        <f t="shared" si="133"/>
        <v>0</v>
      </c>
      <c r="M58" s="7">
        <f t="shared" si="133"/>
        <v>0</v>
      </c>
      <c r="N58" s="7">
        <f t="shared" si="133"/>
        <v>0</v>
      </c>
      <c r="O58" s="7">
        <f t="shared" si="133"/>
        <v>0</v>
      </c>
      <c r="P58" s="7">
        <f t="shared" si="133"/>
        <v>0</v>
      </c>
      <c r="Q58" s="7">
        <f t="shared" ref="Q58" si="134">+E58-H58-K58-N58</f>
        <v>20510151.550000001</v>
      </c>
      <c r="R58" s="7">
        <f t="shared" ref="R58" si="135">+F58-I58-L58-O58</f>
        <v>17819787.170000002</v>
      </c>
      <c r="S58" s="7">
        <f t="shared" si="128"/>
        <v>38329938.719999999</v>
      </c>
    </row>
    <row r="59" spans="1:19" ht="40.5" customHeight="1" thickBot="1">
      <c r="A59" s="150"/>
      <c r="B59" s="128">
        <v>14</v>
      </c>
      <c r="C59" s="131" t="s">
        <v>44</v>
      </c>
      <c r="D59" s="131"/>
      <c r="E59" s="44">
        <f>SUM(E60:E62)</f>
        <v>20510151.550000001</v>
      </c>
      <c r="F59" s="44">
        <f t="shared" ref="F59:S59" si="136">SUM(F60:F62)</f>
        <v>17955681.170000002</v>
      </c>
      <c r="G59" s="44">
        <f t="shared" si="136"/>
        <v>38465832.719999999</v>
      </c>
      <c r="H59" s="44">
        <f t="shared" si="136"/>
        <v>0</v>
      </c>
      <c r="I59" s="44">
        <f t="shared" si="136"/>
        <v>135894</v>
      </c>
      <c r="J59" s="44">
        <f t="shared" si="136"/>
        <v>135894</v>
      </c>
      <c r="K59" s="44">
        <f t="shared" si="136"/>
        <v>0</v>
      </c>
      <c r="L59" s="44">
        <f t="shared" si="136"/>
        <v>0</v>
      </c>
      <c r="M59" s="44">
        <f t="shared" si="136"/>
        <v>0</v>
      </c>
      <c r="N59" s="44">
        <f t="shared" si="136"/>
        <v>0</v>
      </c>
      <c r="O59" s="44">
        <f t="shared" si="136"/>
        <v>0</v>
      </c>
      <c r="P59" s="44">
        <f t="shared" si="136"/>
        <v>0</v>
      </c>
      <c r="Q59" s="44">
        <f t="shared" si="136"/>
        <v>20510151.550000001</v>
      </c>
      <c r="R59" s="44">
        <f t="shared" si="136"/>
        <v>17819787.170000002</v>
      </c>
      <c r="S59" s="44">
        <f t="shared" si="136"/>
        <v>38329938.719999999</v>
      </c>
    </row>
    <row r="60" spans="1:19" ht="27" hidden="1" thickBot="1">
      <c r="A60" s="143"/>
      <c r="B60" s="129"/>
      <c r="C60" s="36">
        <v>2000</v>
      </c>
      <c r="D60" s="37" t="s">
        <v>5</v>
      </c>
      <c r="E60" s="38">
        <v>0</v>
      </c>
      <c r="F60" s="38">
        <v>0</v>
      </c>
      <c r="G60" s="33">
        <f>E60+F60</f>
        <v>0</v>
      </c>
      <c r="H60" s="38">
        <v>0</v>
      </c>
      <c r="I60" s="38">
        <v>0</v>
      </c>
      <c r="J60" s="33">
        <f t="shared" ref="J60:J61" si="137">+H60+I60</f>
        <v>0</v>
      </c>
      <c r="K60" s="38">
        <v>0</v>
      </c>
      <c r="L60" s="38">
        <v>0</v>
      </c>
      <c r="M60" s="33">
        <f t="shared" ref="M60:M61" si="138">K60+L60</f>
        <v>0</v>
      </c>
      <c r="N60" s="38">
        <v>0</v>
      </c>
      <c r="O60" s="38">
        <v>0</v>
      </c>
      <c r="P60" s="33">
        <f t="shared" ref="P60:P61" si="139">N60+O60</f>
        <v>0</v>
      </c>
      <c r="Q60" s="38">
        <f t="shared" ref="Q60:R62" si="140">E60-N60-H60-K60</f>
        <v>0</v>
      </c>
      <c r="R60" s="38">
        <f t="shared" si="140"/>
        <v>0</v>
      </c>
      <c r="S60" s="33">
        <f t="shared" ref="S60:S61" si="141">+Q60+R60</f>
        <v>0</v>
      </c>
    </row>
    <row r="61" spans="1:19" ht="26.25">
      <c r="A61" s="148"/>
      <c r="B61" s="142"/>
      <c r="C61" s="50">
        <v>3000</v>
      </c>
      <c r="D61" s="51" t="s">
        <v>6</v>
      </c>
      <c r="E61" s="52">
        <v>0</v>
      </c>
      <c r="F61" s="52">
        <v>1000480</v>
      </c>
      <c r="G61" s="7">
        <f>E61+F61</f>
        <v>1000480</v>
      </c>
      <c r="H61" s="52">
        <v>0</v>
      </c>
      <c r="I61" s="52">
        <v>0</v>
      </c>
      <c r="J61" s="7">
        <f t="shared" si="137"/>
        <v>0</v>
      </c>
      <c r="K61" s="52">
        <v>0</v>
      </c>
      <c r="L61" s="52">
        <v>0</v>
      </c>
      <c r="M61" s="7">
        <f t="shared" si="138"/>
        <v>0</v>
      </c>
      <c r="N61" s="52">
        <v>0</v>
      </c>
      <c r="O61" s="52">
        <v>0</v>
      </c>
      <c r="P61" s="7">
        <f t="shared" si="139"/>
        <v>0</v>
      </c>
      <c r="Q61" s="52">
        <f t="shared" si="140"/>
        <v>0</v>
      </c>
      <c r="R61" s="52">
        <f t="shared" si="140"/>
        <v>1000480</v>
      </c>
      <c r="S61" s="7">
        <f t="shared" si="141"/>
        <v>1000480</v>
      </c>
    </row>
    <row r="62" spans="1:19" ht="27" thickBot="1">
      <c r="A62" s="150"/>
      <c r="B62" s="128"/>
      <c r="C62" s="12">
        <v>5000</v>
      </c>
      <c r="D62" s="13" t="s">
        <v>4</v>
      </c>
      <c r="E62" s="49">
        <v>20510151.550000001</v>
      </c>
      <c r="F62" s="49">
        <v>16955201.170000002</v>
      </c>
      <c r="G62" s="44">
        <f>E62+F62</f>
        <v>37465352.719999999</v>
      </c>
      <c r="H62" s="49">
        <v>0</v>
      </c>
      <c r="I62" s="49">
        <v>135894</v>
      </c>
      <c r="J62" s="44">
        <f t="shared" si="124"/>
        <v>135894</v>
      </c>
      <c r="K62" s="49">
        <v>0</v>
      </c>
      <c r="L62" s="49">
        <v>0</v>
      </c>
      <c r="M62" s="44">
        <f t="shared" ref="M62" si="142">K62+L62</f>
        <v>0</v>
      </c>
      <c r="N62" s="49">
        <v>0</v>
      </c>
      <c r="O62" s="49">
        <v>0</v>
      </c>
      <c r="P62" s="44">
        <f t="shared" si="125"/>
        <v>0</v>
      </c>
      <c r="Q62" s="49">
        <f t="shared" si="140"/>
        <v>20510151.550000001</v>
      </c>
      <c r="R62" s="49">
        <f t="shared" si="140"/>
        <v>16819307.170000002</v>
      </c>
      <c r="S62" s="44">
        <f t="shared" si="128"/>
        <v>37329458.719999999</v>
      </c>
    </row>
    <row r="63" spans="1:19" ht="40.9" hidden="1" customHeight="1">
      <c r="A63" s="143"/>
      <c r="B63" s="132">
        <v>15</v>
      </c>
      <c r="C63" s="134" t="s">
        <v>46</v>
      </c>
      <c r="D63" s="134"/>
      <c r="E63" s="18">
        <f>SUM(E64:E64)</f>
        <v>0</v>
      </c>
      <c r="F63" s="18">
        <f>SUM(F64:F64)</f>
        <v>0</v>
      </c>
      <c r="G63" s="18">
        <f>SUM(G64:G64)</f>
        <v>0</v>
      </c>
      <c r="H63" s="18">
        <f>SUM(H64:H64)</f>
        <v>0</v>
      </c>
      <c r="I63" s="18">
        <f>SUM(I64:I64)</f>
        <v>0</v>
      </c>
      <c r="J63" s="18">
        <f t="shared" si="124"/>
        <v>0</v>
      </c>
      <c r="K63" s="18">
        <f>SUM(K64:K64)</f>
        <v>0</v>
      </c>
      <c r="L63" s="18">
        <f>SUM(L64:L64)</f>
        <v>0</v>
      </c>
      <c r="M63" s="18">
        <f>SUM(M64:M64)</f>
        <v>0</v>
      </c>
      <c r="N63" s="18">
        <f>SUM(N64:N64)</f>
        <v>0</v>
      </c>
      <c r="O63" s="18">
        <f>SUM(O64:O64)</f>
        <v>0</v>
      </c>
      <c r="P63" s="18">
        <f t="shared" si="125"/>
        <v>0</v>
      </c>
      <c r="Q63" s="18">
        <f t="shared" ref="Q63" si="143">+E63-H63-K63-N63</f>
        <v>0</v>
      </c>
      <c r="R63" s="18">
        <f t="shared" ref="R63" si="144">+F63-I63-L63-O63</f>
        <v>0</v>
      </c>
      <c r="S63" s="18">
        <f t="shared" si="128"/>
        <v>0</v>
      </c>
    </row>
    <row r="64" spans="1:19" ht="27" hidden="1" thickBot="1">
      <c r="A64" s="143"/>
      <c r="B64" s="133"/>
      <c r="C64" s="23">
        <v>6000</v>
      </c>
      <c r="D64" s="24" t="s">
        <v>8</v>
      </c>
      <c r="E64" s="25">
        <v>0</v>
      </c>
      <c r="F64" s="25">
        <v>0</v>
      </c>
      <c r="G64" s="26">
        <f t="shared" ref="G64" si="145">E64+F64</f>
        <v>0</v>
      </c>
      <c r="H64" s="25">
        <v>0</v>
      </c>
      <c r="I64" s="25">
        <v>0</v>
      </c>
      <c r="J64" s="26">
        <f t="shared" si="124"/>
        <v>0</v>
      </c>
      <c r="K64" s="25">
        <v>0</v>
      </c>
      <c r="L64" s="25">
        <v>0</v>
      </c>
      <c r="M64" s="26">
        <f t="shared" ref="M64" si="146">K64+L64</f>
        <v>0</v>
      </c>
      <c r="N64" s="25">
        <v>0</v>
      </c>
      <c r="O64" s="25">
        <v>0</v>
      </c>
      <c r="P64" s="26">
        <f t="shared" si="125"/>
        <v>0</v>
      </c>
      <c r="Q64" s="25">
        <f t="shared" ref="Q64" si="147">E64-N64-H64-K64</f>
        <v>0</v>
      </c>
      <c r="R64" s="25">
        <f t="shared" ref="R64" si="148">F64-O64-I64-L64</f>
        <v>0</v>
      </c>
      <c r="S64" s="26">
        <f t="shared" si="128"/>
        <v>0</v>
      </c>
    </row>
    <row r="65" spans="1:19" ht="50.25" customHeight="1" thickBot="1">
      <c r="A65" s="124">
        <v>5</v>
      </c>
      <c r="B65" s="180" t="s">
        <v>47</v>
      </c>
      <c r="C65" s="181"/>
      <c r="D65" s="182"/>
      <c r="E65" s="48">
        <f>SUM(E67:E72)</f>
        <v>0</v>
      </c>
      <c r="F65" s="48">
        <f>SUM(F67:F72)</f>
        <v>9054170</v>
      </c>
      <c r="G65" s="48">
        <f>SUM(G67:G72)</f>
        <v>9054170</v>
      </c>
      <c r="H65" s="48">
        <f>SUM(H67:H72)</f>
        <v>0</v>
      </c>
      <c r="I65" s="48">
        <f>SUM(I67:I72)</f>
        <v>0</v>
      </c>
      <c r="J65" s="48">
        <f t="shared" si="124"/>
        <v>0</v>
      </c>
      <c r="K65" s="48">
        <f>SUM(K67:K72)</f>
        <v>0</v>
      </c>
      <c r="L65" s="48">
        <f>SUM(L67:L72)</f>
        <v>0</v>
      </c>
      <c r="M65" s="48">
        <f>SUM(M67:M72)</f>
        <v>0</v>
      </c>
      <c r="N65" s="48">
        <f>SUM(N67:N72)</f>
        <v>0</v>
      </c>
      <c r="O65" s="48">
        <f>SUM(O67:O72)</f>
        <v>0</v>
      </c>
      <c r="P65" s="48">
        <f t="shared" si="125"/>
        <v>0</v>
      </c>
      <c r="Q65" s="48">
        <f t="shared" ref="Q65:Q66" si="149">+E65-H65-K65-N65</f>
        <v>0</v>
      </c>
      <c r="R65" s="48">
        <f t="shared" ref="R65:R66" si="150">+F65-I65-L65-O65</f>
        <v>9054170</v>
      </c>
      <c r="S65" s="48">
        <f t="shared" si="128"/>
        <v>9054170</v>
      </c>
    </row>
    <row r="66" spans="1:19" ht="27" hidden="1" thickBot="1">
      <c r="A66" s="143"/>
      <c r="B66" s="129">
        <v>16</v>
      </c>
      <c r="C66" s="162" t="s">
        <v>48</v>
      </c>
      <c r="D66" s="163"/>
      <c r="E66" s="18">
        <f>E67+E71</f>
        <v>0</v>
      </c>
      <c r="F66" s="18">
        <f t="shared" ref="F66:P66" si="151">F67+F71</f>
        <v>0</v>
      </c>
      <c r="G66" s="18">
        <f t="shared" si="151"/>
        <v>0</v>
      </c>
      <c r="H66" s="18">
        <f t="shared" si="151"/>
        <v>0</v>
      </c>
      <c r="I66" s="18">
        <f t="shared" si="151"/>
        <v>0</v>
      </c>
      <c r="J66" s="18">
        <f t="shared" si="151"/>
        <v>0</v>
      </c>
      <c r="K66" s="18">
        <f t="shared" si="151"/>
        <v>0</v>
      </c>
      <c r="L66" s="18">
        <f t="shared" si="151"/>
        <v>0</v>
      </c>
      <c r="M66" s="18">
        <f t="shared" si="151"/>
        <v>0</v>
      </c>
      <c r="N66" s="18">
        <f t="shared" si="151"/>
        <v>0</v>
      </c>
      <c r="O66" s="18">
        <f t="shared" si="151"/>
        <v>0</v>
      </c>
      <c r="P66" s="18">
        <f t="shared" si="151"/>
        <v>0</v>
      </c>
      <c r="Q66" s="18">
        <f t="shared" si="149"/>
        <v>0</v>
      </c>
      <c r="R66" s="18">
        <f t="shared" si="150"/>
        <v>0</v>
      </c>
      <c r="S66" s="18">
        <f t="shared" ref="S66" si="152">+Q66+R66</f>
        <v>0</v>
      </c>
    </row>
    <row r="67" spans="1:19" ht="26.45" hidden="1" customHeight="1">
      <c r="A67" s="143"/>
      <c r="B67" s="129"/>
      <c r="C67" s="9">
        <v>1000</v>
      </c>
      <c r="D67" s="10" t="s">
        <v>9</v>
      </c>
      <c r="E67" s="11">
        <v>0</v>
      </c>
      <c r="F67" s="11">
        <v>0</v>
      </c>
      <c r="G67" s="8">
        <f t="shared" ref="G67:G72" si="153">E67+F67</f>
        <v>0</v>
      </c>
      <c r="H67" s="11">
        <v>0</v>
      </c>
      <c r="I67" s="11">
        <v>0</v>
      </c>
      <c r="J67" s="8">
        <f t="shared" si="124"/>
        <v>0</v>
      </c>
      <c r="K67" s="11">
        <v>0</v>
      </c>
      <c r="L67" s="11">
        <v>0</v>
      </c>
      <c r="M67" s="8">
        <f t="shared" ref="M67:M72" si="154">K67+L67</f>
        <v>0</v>
      </c>
      <c r="N67" s="11">
        <v>0</v>
      </c>
      <c r="O67" s="11">
        <v>0</v>
      </c>
      <c r="P67" s="8">
        <f t="shared" si="125"/>
        <v>0</v>
      </c>
      <c r="Q67" s="11">
        <f t="shared" ref="Q67:Q72" si="155">E67-N67-H67-K67</f>
        <v>0</v>
      </c>
      <c r="R67" s="11">
        <f t="shared" ref="R67:R72" si="156">F67-O67-I67-L67</f>
        <v>0</v>
      </c>
      <c r="S67" s="8">
        <f t="shared" si="128"/>
        <v>0</v>
      </c>
    </row>
    <row r="68" spans="1:19" ht="27" hidden="1" thickBot="1">
      <c r="A68" s="143"/>
      <c r="B68" s="129"/>
      <c r="C68" s="23">
        <v>2000</v>
      </c>
      <c r="D68" s="24" t="s">
        <v>5</v>
      </c>
      <c r="E68" s="25">
        <v>0</v>
      </c>
      <c r="F68" s="25">
        <v>0</v>
      </c>
      <c r="G68" s="26">
        <f t="shared" ref="G68:G70" si="157">E68+F68</f>
        <v>0</v>
      </c>
      <c r="H68" s="25">
        <v>0</v>
      </c>
      <c r="I68" s="25">
        <v>0</v>
      </c>
      <c r="J68" s="26">
        <f t="shared" ref="J68:J70" si="158">+H68+I68</f>
        <v>0</v>
      </c>
      <c r="K68" s="25">
        <v>0</v>
      </c>
      <c r="L68" s="25">
        <v>0</v>
      </c>
      <c r="M68" s="26">
        <f t="shared" ref="M68:M70" si="159">K68+L68</f>
        <v>0</v>
      </c>
      <c r="N68" s="25">
        <v>0</v>
      </c>
      <c r="O68" s="25">
        <v>0</v>
      </c>
      <c r="P68" s="26">
        <f t="shared" ref="P68:P70" si="160">N68+O68</f>
        <v>0</v>
      </c>
      <c r="Q68" s="25">
        <f t="shared" ref="Q68:Q70" si="161">E68-N68-H68-K68</f>
        <v>0</v>
      </c>
      <c r="R68" s="25">
        <f t="shared" ref="R68:R70" si="162">F68-O68-I68-L68</f>
        <v>0</v>
      </c>
      <c r="S68" s="26">
        <f t="shared" ref="S68:S70" si="163">+Q68+R68</f>
        <v>0</v>
      </c>
    </row>
    <row r="69" spans="1:19" ht="27" thickBot="1">
      <c r="A69" s="124"/>
      <c r="B69" s="130"/>
      <c r="C69" s="45">
        <v>3000</v>
      </c>
      <c r="D69" s="46" t="s">
        <v>6</v>
      </c>
      <c r="E69" s="47">
        <v>0</v>
      </c>
      <c r="F69" s="47">
        <v>9054170</v>
      </c>
      <c r="G69" s="48">
        <f t="shared" si="157"/>
        <v>9054170</v>
      </c>
      <c r="H69" s="47">
        <v>0</v>
      </c>
      <c r="I69" s="47">
        <v>0</v>
      </c>
      <c r="J69" s="48">
        <f t="shared" si="158"/>
        <v>0</v>
      </c>
      <c r="K69" s="47">
        <v>0</v>
      </c>
      <c r="L69" s="47">
        <v>0</v>
      </c>
      <c r="M69" s="48">
        <f t="shared" si="159"/>
        <v>0</v>
      </c>
      <c r="N69" s="47">
        <v>0</v>
      </c>
      <c r="O69" s="47">
        <v>0</v>
      </c>
      <c r="P69" s="48">
        <f t="shared" si="160"/>
        <v>0</v>
      </c>
      <c r="Q69" s="47">
        <f t="shared" si="161"/>
        <v>0</v>
      </c>
      <c r="R69" s="47">
        <f t="shared" si="162"/>
        <v>9054170</v>
      </c>
      <c r="S69" s="48">
        <f t="shared" si="163"/>
        <v>9054170</v>
      </c>
    </row>
    <row r="70" spans="1:19" ht="27" hidden="1" thickBot="1">
      <c r="A70" s="143"/>
      <c r="B70" s="129"/>
      <c r="C70" s="27">
        <v>4000</v>
      </c>
      <c r="D70" s="28" t="s">
        <v>7</v>
      </c>
      <c r="E70" s="39">
        <v>0</v>
      </c>
      <c r="F70" s="39">
        <v>0</v>
      </c>
      <c r="G70" s="18">
        <f t="shared" si="157"/>
        <v>0</v>
      </c>
      <c r="H70" s="39">
        <v>0</v>
      </c>
      <c r="I70" s="39">
        <v>0</v>
      </c>
      <c r="J70" s="18">
        <f t="shared" si="158"/>
        <v>0</v>
      </c>
      <c r="K70" s="39">
        <v>0</v>
      </c>
      <c r="L70" s="39">
        <v>0</v>
      </c>
      <c r="M70" s="18">
        <f t="shared" si="159"/>
        <v>0</v>
      </c>
      <c r="N70" s="39">
        <v>0</v>
      </c>
      <c r="O70" s="39">
        <v>0</v>
      </c>
      <c r="P70" s="18">
        <f t="shared" si="160"/>
        <v>0</v>
      </c>
      <c r="Q70" s="39">
        <f t="shared" si="161"/>
        <v>0</v>
      </c>
      <c r="R70" s="39">
        <f t="shared" si="162"/>
        <v>0</v>
      </c>
      <c r="S70" s="18">
        <f t="shared" si="163"/>
        <v>0</v>
      </c>
    </row>
    <row r="71" spans="1:19" ht="27" hidden="1" thickBot="1">
      <c r="A71" s="143"/>
      <c r="B71" s="129"/>
      <c r="C71" s="9">
        <v>5000</v>
      </c>
      <c r="D71" s="10" t="s">
        <v>4</v>
      </c>
      <c r="E71" s="11">
        <v>0</v>
      </c>
      <c r="F71" s="11">
        <v>0</v>
      </c>
      <c r="G71" s="8">
        <f t="shared" si="153"/>
        <v>0</v>
      </c>
      <c r="H71" s="11">
        <v>0</v>
      </c>
      <c r="I71" s="11">
        <v>0</v>
      </c>
      <c r="J71" s="8">
        <f t="shared" si="124"/>
        <v>0</v>
      </c>
      <c r="K71" s="11">
        <v>0</v>
      </c>
      <c r="L71" s="11">
        <v>0</v>
      </c>
      <c r="M71" s="8">
        <f t="shared" si="154"/>
        <v>0</v>
      </c>
      <c r="N71" s="11">
        <v>0</v>
      </c>
      <c r="O71" s="11">
        <v>0</v>
      </c>
      <c r="P71" s="8">
        <f t="shared" si="125"/>
        <v>0</v>
      </c>
      <c r="Q71" s="11">
        <f t="shared" si="155"/>
        <v>0</v>
      </c>
      <c r="R71" s="11">
        <f t="shared" si="156"/>
        <v>0</v>
      </c>
      <c r="S71" s="8">
        <f t="shared" si="128"/>
        <v>0</v>
      </c>
    </row>
    <row r="72" spans="1:19" ht="27" hidden="1" thickBot="1">
      <c r="A72" s="143"/>
      <c r="B72" s="132"/>
      <c r="C72" s="9">
        <v>6000</v>
      </c>
      <c r="D72" s="10" t="s">
        <v>8</v>
      </c>
      <c r="E72" s="11">
        <v>0</v>
      </c>
      <c r="F72" s="11">
        <v>0</v>
      </c>
      <c r="G72" s="8">
        <f t="shared" si="153"/>
        <v>0</v>
      </c>
      <c r="H72" s="11">
        <v>0</v>
      </c>
      <c r="I72" s="11">
        <v>0</v>
      </c>
      <c r="J72" s="8">
        <f t="shared" si="124"/>
        <v>0</v>
      </c>
      <c r="K72" s="11">
        <v>0</v>
      </c>
      <c r="L72" s="11">
        <v>0</v>
      </c>
      <c r="M72" s="8">
        <f t="shared" si="154"/>
        <v>0</v>
      </c>
      <c r="N72" s="11">
        <v>0</v>
      </c>
      <c r="O72" s="11">
        <v>0</v>
      </c>
      <c r="P72" s="8">
        <f t="shared" si="125"/>
        <v>0</v>
      </c>
      <c r="Q72" s="11">
        <f t="shared" si="155"/>
        <v>0</v>
      </c>
      <c r="R72" s="11">
        <f t="shared" si="156"/>
        <v>0</v>
      </c>
      <c r="S72" s="8">
        <f t="shared" si="128"/>
        <v>0</v>
      </c>
    </row>
    <row r="73" spans="1:19" ht="27" hidden="1" thickBot="1">
      <c r="A73" s="143"/>
      <c r="B73" s="140">
        <v>17</v>
      </c>
      <c r="C73" s="141" t="s">
        <v>49</v>
      </c>
      <c r="D73" s="141"/>
      <c r="E73" s="18">
        <f>SUM(E75:E75)</f>
        <v>0</v>
      </c>
      <c r="F73" s="18">
        <f>SUM(F75:F75)</f>
        <v>0</v>
      </c>
      <c r="G73" s="18">
        <f>SUM(G75:G75)</f>
        <v>0</v>
      </c>
      <c r="H73" s="8">
        <f>SUM(H75:H75)</f>
        <v>0</v>
      </c>
      <c r="I73" s="8">
        <f>SUM(I75:I75)</f>
        <v>0</v>
      </c>
      <c r="J73" s="8">
        <f t="shared" si="124"/>
        <v>0</v>
      </c>
      <c r="K73" s="8">
        <f>SUM(K75:K75)</f>
        <v>0</v>
      </c>
      <c r="L73" s="8">
        <f>SUM(L75:L75)</f>
        <v>0</v>
      </c>
      <c r="M73" s="8">
        <f>SUM(M75:M75)</f>
        <v>0</v>
      </c>
      <c r="N73" s="8">
        <f>SUM(N75:N75)</f>
        <v>0</v>
      </c>
      <c r="O73" s="8">
        <f>SUM(O75:O75)</f>
        <v>0</v>
      </c>
      <c r="P73" s="8">
        <f t="shared" si="125"/>
        <v>0</v>
      </c>
      <c r="Q73" s="8">
        <f t="shared" ref="Q73" si="164">+E73-H73-K73-N73</f>
        <v>0</v>
      </c>
      <c r="R73" s="8">
        <f t="shared" ref="R73" si="165">+F73-I73-L73-O73</f>
        <v>0</v>
      </c>
      <c r="S73" s="8">
        <f t="shared" si="128"/>
        <v>0</v>
      </c>
    </row>
    <row r="74" spans="1:19" ht="27" hidden="1" thickBot="1">
      <c r="A74" s="143"/>
      <c r="B74" s="133"/>
      <c r="C74" s="9">
        <v>3000</v>
      </c>
      <c r="D74" s="10" t="s">
        <v>6</v>
      </c>
      <c r="E74" s="11">
        <v>0</v>
      </c>
      <c r="F74" s="11">
        <v>0</v>
      </c>
      <c r="G74" s="8">
        <f>E74+F74</f>
        <v>0</v>
      </c>
      <c r="H74" s="11">
        <v>0</v>
      </c>
      <c r="I74" s="11">
        <v>0</v>
      </c>
      <c r="J74" s="8">
        <f t="shared" ref="J74" si="166">+H74+I74</f>
        <v>0</v>
      </c>
      <c r="K74" s="11">
        <v>0</v>
      </c>
      <c r="L74" s="11">
        <v>0</v>
      </c>
      <c r="M74" s="8">
        <f t="shared" ref="M74" si="167">K74+L74</f>
        <v>0</v>
      </c>
      <c r="N74" s="11">
        <v>0</v>
      </c>
      <c r="O74" s="11">
        <v>0</v>
      </c>
      <c r="P74" s="8">
        <f t="shared" ref="P74" si="168">N74+O74</f>
        <v>0</v>
      </c>
      <c r="Q74" s="11">
        <f>E74-N74-H74-K74</f>
        <v>0</v>
      </c>
      <c r="R74" s="11">
        <f>F74-O74-I74-L74</f>
        <v>0</v>
      </c>
      <c r="S74" s="8">
        <f t="shared" ref="S74" si="169">+Q74+R74</f>
        <v>0</v>
      </c>
    </row>
    <row r="75" spans="1:19" ht="27" hidden="1" thickBot="1">
      <c r="A75" s="143"/>
      <c r="B75" s="133"/>
      <c r="C75" s="23">
        <v>6000</v>
      </c>
      <c r="D75" s="24" t="s">
        <v>8</v>
      </c>
      <c r="E75" s="25">
        <v>0</v>
      </c>
      <c r="F75" s="25">
        <v>0</v>
      </c>
      <c r="G75" s="26">
        <f>E75+F75</f>
        <v>0</v>
      </c>
      <c r="H75" s="25">
        <v>0</v>
      </c>
      <c r="I75" s="25">
        <v>0</v>
      </c>
      <c r="J75" s="26">
        <f t="shared" si="124"/>
        <v>0</v>
      </c>
      <c r="K75" s="25">
        <v>0</v>
      </c>
      <c r="L75" s="25">
        <v>0</v>
      </c>
      <c r="M75" s="26">
        <f t="shared" ref="M75" si="170">K75+L75</f>
        <v>0</v>
      </c>
      <c r="N75" s="25">
        <v>0</v>
      </c>
      <c r="O75" s="25">
        <v>0</v>
      </c>
      <c r="P75" s="26">
        <f t="shared" si="125"/>
        <v>0</v>
      </c>
      <c r="Q75" s="25">
        <f>E75-N75-H75-K75</f>
        <v>0</v>
      </c>
      <c r="R75" s="25">
        <f>F75-O75-I75-L75</f>
        <v>0</v>
      </c>
      <c r="S75" s="26">
        <f t="shared" si="128"/>
        <v>0</v>
      </c>
    </row>
    <row r="76" spans="1:19" ht="40.5" customHeight="1">
      <c r="A76" s="148">
        <v>6</v>
      </c>
      <c r="B76" s="144" t="s">
        <v>50</v>
      </c>
      <c r="C76" s="145"/>
      <c r="D76" s="146"/>
      <c r="E76" s="7">
        <f>E77+E82+E87+E92</f>
        <v>137818600</v>
      </c>
      <c r="F76" s="7">
        <f t="shared" ref="F76:S76" si="171">F77+F82+F87+F92</f>
        <v>18355703.939999998</v>
      </c>
      <c r="G76" s="7">
        <f t="shared" si="171"/>
        <v>156174303.94</v>
      </c>
      <c r="H76" s="7">
        <f t="shared" si="171"/>
        <v>4878294.75</v>
      </c>
      <c r="I76" s="7">
        <f t="shared" si="171"/>
        <v>1017223.4300000002</v>
      </c>
      <c r="J76" s="7">
        <f t="shared" si="171"/>
        <v>5895518.1799999997</v>
      </c>
      <c r="K76" s="7">
        <f t="shared" si="171"/>
        <v>14900</v>
      </c>
      <c r="L76" s="7">
        <f t="shared" si="171"/>
        <v>0</v>
      </c>
      <c r="M76" s="7">
        <f t="shared" si="171"/>
        <v>14900</v>
      </c>
      <c r="N76" s="7">
        <f t="shared" si="171"/>
        <v>0</v>
      </c>
      <c r="O76" s="7">
        <f t="shared" si="171"/>
        <v>0</v>
      </c>
      <c r="P76" s="7">
        <f t="shared" si="171"/>
        <v>0</v>
      </c>
      <c r="Q76" s="7">
        <f t="shared" si="171"/>
        <v>132925405.25</v>
      </c>
      <c r="R76" s="7">
        <f t="shared" si="171"/>
        <v>17338480.509999998</v>
      </c>
      <c r="S76" s="7">
        <f t="shared" si="171"/>
        <v>150263885.75999999</v>
      </c>
    </row>
    <row r="77" spans="1:19" ht="54" customHeight="1">
      <c r="A77" s="149"/>
      <c r="B77" s="133">
        <v>18</v>
      </c>
      <c r="C77" s="141" t="s">
        <v>51</v>
      </c>
      <c r="D77" s="141"/>
      <c r="E77" s="18">
        <f>SUM(E78:E81)</f>
        <v>8266700</v>
      </c>
      <c r="F77" s="18">
        <f t="shared" ref="F77:S77" si="172">SUM(F78:F81)</f>
        <v>0</v>
      </c>
      <c r="G77" s="18">
        <f t="shared" si="172"/>
        <v>8266700</v>
      </c>
      <c r="H77" s="18">
        <f t="shared" si="172"/>
        <v>0</v>
      </c>
      <c r="I77" s="18">
        <f t="shared" si="172"/>
        <v>0</v>
      </c>
      <c r="J77" s="18">
        <f t="shared" si="172"/>
        <v>0</v>
      </c>
      <c r="K77" s="18">
        <f t="shared" si="172"/>
        <v>0</v>
      </c>
      <c r="L77" s="18">
        <f t="shared" si="172"/>
        <v>0</v>
      </c>
      <c r="M77" s="18">
        <f t="shared" si="172"/>
        <v>0</v>
      </c>
      <c r="N77" s="18">
        <f t="shared" si="172"/>
        <v>0</v>
      </c>
      <c r="O77" s="18">
        <f t="shared" si="172"/>
        <v>0</v>
      </c>
      <c r="P77" s="18">
        <f t="shared" si="172"/>
        <v>0</v>
      </c>
      <c r="Q77" s="18">
        <f t="shared" si="172"/>
        <v>8266700</v>
      </c>
      <c r="R77" s="18">
        <f t="shared" si="172"/>
        <v>0</v>
      </c>
      <c r="S77" s="18">
        <f t="shared" si="172"/>
        <v>8266700</v>
      </c>
    </row>
    <row r="78" spans="1:19" ht="27" thickBot="1">
      <c r="A78" s="150"/>
      <c r="B78" s="147"/>
      <c r="C78" s="12">
        <v>2000</v>
      </c>
      <c r="D78" s="13" t="s">
        <v>5</v>
      </c>
      <c r="E78" s="49">
        <v>1253000</v>
      </c>
      <c r="F78" s="49">
        <v>0</v>
      </c>
      <c r="G78" s="44">
        <f t="shared" ref="G78:G81" si="173">E78+F78</f>
        <v>1253000</v>
      </c>
      <c r="H78" s="49">
        <v>0</v>
      </c>
      <c r="I78" s="49">
        <v>0</v>
      </c>
      <c r="J78" s="44">
        <f t="shared" si="124"/>
        <v>0</v>
      </c>
      <c r="K78" s="49">
        <v>0</v>
      </c>
      <c r="L78" s="49">
        <v>0</v>
      </c>
      <c r="M78" s="44">
        <f t="shared" ref="M78:M81" si="174">K78+L78</f>
        <v>0</v>
      </c>
      <c r="N78" s="49">
        <v>0</v>
      </c>
      <c r="O78" s="49">
        <v>0</v>
      </c>
      <c r="P78" s="44">
        <f t="shared" si="125"/>
        <v>0</v>
      </c>
      <c r="Q78" s="49">
        <f t="shared" ref="Q78:Q81" si="175">E78-N78-H78-K78</f>
        <v>1253000</v>
      </c>
      <c r="R78" s="49">
        <f t="shared" ref="R78:R81" si="176">F78-O78-I78-L78</f>
        <v>0</v>
      </c>
      <c r="S78" s="44">
        <f t="shared" si="128"/>
        <v>1253000</v>
      </c>
    </row>
    <row r="79" spans="1:19" ht="27" hidden="1" thickBot="1">
      <c r="A79" s="143"/>
      <c r="B79" s="129"/>
      <c r="C79" s="36">
        <v>3000</v>
      </c>
      <c r="D79" s="37" t="s">
        <v>6</v>
      </c>
      <c r="E79" s="38">
        <v>0</v>
      </c>
      <c r="F79" s="38">
        <v>0</v>
      </c>
      <c r="G79" s="33">
        <f t="shared" si="173"/>
        <v>0</v>
      </c>
      <c r="H79" s="38">
        <v>0</v>
      </c>
      <c r="I79" s="38">
        <v>0</v>
      </c>
      <c r="J79" s="33">
        <f t="shared" si="124"/>
        <v>0</v>
      </c>
      <c r="K79" s="38">
        <v>0</v>
      </c>
      <c r="L79" s="38">
        <v>0</v>
      </c>
      <c r="M79" s="33">
        <f t="shared" si="174"/>
        <v>0</v>
      </c>
      <c r="N79" s="38">
        <v>0</v>
      </c>
      <c r="O79" s="38">
        <v>0</v>
      </c>
      <c r="P79" s="33">
        <f t="shared" si="125"/>
        <v>0</v>
      </c>
      <c r="Q79" s="38">
        <f t="shared" si="175"/>
        <v>0</v>
      </c>
      <c r="R79" s="38">
        <f t="shared" si="176"/>
        <v>0</v>
      </c>
      <c r="S79" s="33">
        <f t="shared" si="128"/>
        <v>0</v>
      </c>
    </row>
    <row r="80" spans="1:19" ht="27" customHeight="1" thickBot="1">
      <c r="A80" s="124"/>
      <c r="B80" s="130"/>
      <c r="C80" s="45">
        <v>5000</v>
      </c>
      <c r="D80" s="46" t="s">
        <v>4</v>
      </c>
      <c r="E80" s="47">
        <v>7013700</v>
      </c>
      <c r="F80" s="47">
        <v>0</v>
      </c>
      <c r="G80" s="48">
        <f t="shared" si="173"/>
        <v>7013700</v>
      </c>
      <c r="H80" s="47">
        <v>0</v>
      </c>
      <c r="I80" s="47">
        <v>0</v>
      </c>
      <c r="J80" s="48">
        <f t="shared" si="124"/>
        <v>0</v>
      </c>
      <c r="K80" s="47">
        <v>0</v>
      </c>
      <c r="L80" s="47">
        <v>0</v>
      </c>
      <c r="M80" s="48">
        <f t="shared" si="174"/>
        <v>0</v>
      </c>
      <c r="N80" s="47">
        <v>0</v>
      </c>
      <c r="O80" s="47">
        <v>0</v>
      </c>
      <c r="P80" s="48">
        <f t="shared" si="125"/>
        <v>0</v>
      </c>
      <c r="Q80" s="47">
        <f t="shared" si="175"/>
        <v>7013700</v>
      </c>
      <c r="R80" s="47">
        <f t="shared" si="176"/>
        <v>0</v>
      </c>
      <c r="S80" s="48">
        <f t="shared" si="128"/>
        <v>7013700</v>
      </c>
    </row>
    <row r="81" spans="1:19" ht="27" hidden="1" thickBot="1">
      <c r="A81" s="143"/>
      <c r="B81" s="129"/>
      <c r="C81" s="36">
        <v>6000</v>
      </c>
      <c r="D81" s="37" t="s">
        <v>8</v>
      </c>
      <c r="E81" s="38">
        <v>0</v>
      </c>
      <c r="F81" s="38">
        <v>0</v>
      </c>
      <c r="G81" s="33">
        <f t="shared" si="173"/>
        <v>0</v>
      </c>
      <c r="H81" s="38">
        <v>0</v>
      </c>
      <c r="I81" s="38">
        <v>0</v>
      </c>
      <c r="J81" s="33">
        <f t="shared" si="124"/>
        <v>0</v>
      </c>
      <c r="K81" s="38">
        <v>0</v>
      </c>
      <c r="L81" s="38">
        <v>0</v>
      </c>
      <c r="M81" s="33">
        <f t="shared" si="174"/>
        <v>0</v>
      </c>
      <c r="N81" s="38">
        <v>0</v>
      </c>
      <c r="O81" s="38">
        <v>0</v>
      </c>
      <c r="P81" s="33">
        <f t="shared" si="125"/>
        <v>0</v>
      </c>
      <c r="Q81" s="38">
        <f t="shared" si="175"/>
        <v>0</v>
      </c>
      <c r="R81" s="38">
        <f t="shared" si="176"/>
        <v>0</v>
      </c>
      <c r="S81" s="33">
        <f t="shared" si="128"/>
        <v>0</v>
      </c>
    </row>
    <row r="82" spans="1:19" ht="54" customHeight="1">
      <c r="A82" s="148"/>
      <c r="B82" s="151">
        <v>19</v>
      </c>
      <c r="C82" s="120" t="s">
        <v>52</v>
      </c>
      <c r="D82" s="120"/>
      <c r="E82" s="7">
        <f>SUM(E83:E86)</f>
        <v>73300542.170000002</v>
      </c>
      <c r="F82" s="7">
        <f t="shared" ref="F82:P82" si="177">SUM(F83:F86)</f>
        <v>11404081.92</v>
      </c>
      <c r="G82" s="7">
        <f t="shared" si="177"/>
        <v>84704624.090000004</v>
      </c>
      <c r="H82" s="7">
        <f t="shared" si="177"/>
        <v>0</v>
      </c>
      <c r="I82" s="7">
        <f t="shared" si="177"/>
        <v>40600</v>
      </c>
      <c r="J82" s="7">
        <f t="shared" si="177"/>
        <v>40600</v>
      </c>
      <c r="K82" s="7">
        <f t="shared" si="177"/>
        <v>0</v>
      </c>
      <c r="L82" s="7">
        <f t="shared" si="177"/>
        <v>0</v>
      </c>
      <c r="M82" s="7">
        <f t="shared" si="177"/>
        <v>0</v>
      </c>
      <c r="N82" s="7">
        <f t="shared" si="177"/>
        <v>0</v>
      </c>
      <c r="O82" s="7">
        <f t="shared" si="177"/>
        <v>0</v>
      </c>
      <c r="P82" s="7">
        <f t="shared" si="177"/>
        <v>0</v>
      </c>
      <c r="Q82" s="7">
        <f t="shared" ref="Q82" si="178">+E82-H82-K82-N82</f>
        <v>73300542.170000002</v>
      </c>
      <c r="R82" s="7">
        <f t="shared" ref="R82" si="179">+F82-I82-L82-O82</f>
        <v>11363481.92</v>
      </c>
      <c r="S82" s="7">
        <f t="shared" si="128"/>
        <v>84664024.090000004</v>
      </c>
    </row>
    <row r="83" spans="1:19" ht="26.25">
      <c r="A83" s="149"/>
      <c r="B83" s="129"/>
      <c r="C83" s="9">
        <v>2000</v>
      </c>
      <c r="D83" s="10" t="s">
        <v>5</v>
      </c>
      <c r="E83" s="11">
        <v>15716247.57</v>
      </c>
      <c r="F83" s="11">
        <v>4390057.1500000004</v>
      </c>
      <c r="G83" s="8">
        <f t="shared" ref="G83:G86" si="180">E83+F83</f>
        <v>20106304.719999999</v>
      </c>
      <c r="H83" s="11">
        <v>0</v>
      </c>
      <c r="I83" s="11">
        <v>0</v>
      </c>
      <c r="J83" s="8">
        <f t="shared" ref="J83:J86" si="181">+H83+I83</f>
        <v>0</v>
      </c>
      <c r="K83" s="11">
        <v>0</v>
      </c>
      <c r="L83" s="11">
        <v>0</v>
      </c>
      <c r="M83" s="8">
        <f t="shared" ref="M83:M86" si="182">K83+L83</f>
        <v>0</v>
      </c>
      <c r="N83" s="11">
        <v>0</v>
      </c>
      <c r="O83" s="11">
        <v>0</v>
      </c>
      <c r="P83" s="8">
        <f t="shared" ref="P83:P86" si="183">N83+O83</f>
        <v>0</v>
      </c>
      <c r="Q83" s="11">
        <f t="shared" ref="Q83:Q86" si="184">E83-N83-H83-K83</f>
        <v>15716247.57</v>
      </c>
      <c r="R83" s="11">
        <f t="shared" ref="R83:R86" si="185">F83-O83-I83-L83</f>
        <v>4390057.1500000004</v>
      </c>
      <c r="S83" s="8">
        <f t="shared" si="128"/>
        <v>20106304.719999999</v>
      </c>
    </row>
    <row r="84" spans="1:19" ht="26.25">
      <c r="A84" s="149"/>
      <c r="B84" s="129"/>
      <c r="C84" s="9">
        <v>3000</v>
      </c>
      <c r="D84" s="10" t="s">
        <v>6</v>
      </c>
      <c r="E84" s="11">
        <v>0</v>
      </c>
      <c r="F84" s="11">
        <v>6735828.9900000002</v>
      </c>
      <c r="G84" s="8">
        <f t="shared" ref="G84:G85" si="186">E84+F84</f>
        <v>6735828.9900000002</v>
      </c>
      <c r="H84" s="11">
        <v>0</v>
      </c>
      <c r="I84" s="11">
        <v>0</v>
      </c>
      <c r="J84" s="8">
        <f t="shared" ref="J84:J85" si="187">+H84+I84</f>
        <v>0</v>
      </c>
      <c r="K84" s="11">
        <v>0</v>
      </c>
      <c r="L84" s="11">
        <v>0</v>
      </c>
      <c r="M84" s="8">
        <f t="shared" ref="M84:M85" si="188">K84+L84</f>
        <v>0</v>
      </c>
      <c r="N84" s="11">
        <v>0</v>
      </c>
      <c r="O84" s="11">
        <v>0</v>
      </c>
      <c r="P84" s="8">
        <f t="shared" ref="P84:P85" si="189">N84+O84</f>
        <v>0</v>
      </c>
      <c r="Q84" s="11">
        <f t="shared" ref="Q84:Q85" si="190">E84-N84-H84-K84</f>
        <v>0</v>
      </c>
      <c r="R84" s="11">
        <f t="shared" ref="R84:R85" si="191">F84-O84-I84-L84</f>
        <v>6735828.9900000002</v>
      </c>
      <c r="S84" s="8">
        <f t="shared" ref="S84:S85" si="192">+Q84+R84</f>
        <v>6735828.9900000002</v>
      </c>
    </row>
    <row r="85" spans="1:19" ht="27" thickBot="1">
      <c r="A85" s="150"/>
      <c r="B85" s="147"/>
      <c r="C85" s="12">
        <v>5000</v>
      </c>
      <c r="D85" s="13" t="s">
        <v>4</v>
      </c>
      <c r="E85" s="49">
        <v>57584294.600000001</v>
      </c>
      <c r="F85" s="49">
        <v>278195.77999999997</v>
      </c>
      <c r="G85" s="44">
        <f t="shared" si="186"/>
        <v>57862490.380000003</v>
      </c>
      <c r="H85" s="49">
        <v>0</v>
      </c>
      <c r="I85" s="49">
        <v>40600</v>
      </c>
      <c r="J85" s="44">
        <f t="shared" si="187"/>
        <v>40600</v>
      </c>
      <c r="K85" s="49">
        <v>0</v>
      </c>
      <c r="L85" s="49">
        <v>0</v>
      </c>
      <c r="M85" s="44">
        <f t="shared" si="188"/>
        <v>0</v>
      </c>
      <c r="N85" s="49">
        <v>0</v>
      </c>
      <c r="O85" s="49">
        <v>0</v>
      </c>
      <c r="P85" s="44">
        <f t="shared" si="189"/>
        <v>0</v>
      </c>
      <c r="Q85" s="49">
        <f t="shared" si="190"/>
        <v>57584294.600000001</v>
      </c>
      <c r="R85" s="49">
        <f t="shared" si="191"/>
        <v>237595.77999999997</v>
      </c>
      <c r="S85" s="44">
        <f t="shared" si="192"/>
        <v>57821890.380000003</v>
      </c>
    </row>
    <row r="86" spans="1:19" ht="27" hidden="1" thickBot="1">
      <c r="A86" s="143"/>
      <c r="B86" s="129"/>
      <c r="C86" s="36">
        <v>6000</v>
      </c>
      <c r="D86" s="37" t="s">
        <v>8</v>
      </c>
      <c r="E86" s="38">
        <v>0</v>
      </c>
      <c r="F86" s="38">
        <v>0</v>
      </c>
      <c r="G86" s="33">
        <f t="shared" si="180"/>
        <v>0</v>
      </c>
      <c r="H86" s="38">
        <v>0</v>
      </c>
      <c r="I86" s="38">
        <v>0</v>
      </c>
      <c r="J86" s="33">
        <f t="shared" si="181"/>
        <v>0</v>
      </c>
      <c r="K86" s="38">
        <v>0</v>
      </c>
      <c r="L86" s="38">
        <v>0</v>
      </c>
      <c r="M86" s="33">
        <f t="shared" si="182"/>
        <v>0</v>
      </c>
      <c r="N86" s="38">
        <v>0</v>
      </c>
      <c r="O86" s="38">
        <v>0</v>
      </c>
      <c r="P86" s="33">
        <f t="shared" si="183"/>
        <v>0</v>
      </c>
      <c r="Q86" s="38">
        <f t="shared" si="184"/>
        <v>0</v>
      </c>
      <c r="R86" s="38">
        <f t="shared" si="185"/>
        <v>0</v>
      </c>
      <c r="S86" s="33">
        <f t="shared" si="128"/>
        <v>0</v>
      </c>
    </row>
    <row r="87" spans="1:19" ht="54.75" customHeight="1">
      <c r="A87" s="148"/>
      <c r="B87" s="115">
        <v>20.399999999999999</v>
      </c>
      <c r="C87" s="119" t="s">
        <v>53</v>
      </c>
      <c r="D87" s="119"/>
      <c r="E87" s="7">
        <f>SUM(E88:E91)</f>
        <v>7438883.3900000006</v>
      </c>
      <c r="F87" s="7">
        <f t="shared" ref="F87:S87" si="193">SUM(F88:F91)</f>
        <v>824876</v>
      </c>
      <c r="G87" s="7">
        <f t="shared" si="193"/>
        <v>8263759.3900000006</v>
      </c>
      <c r="H87" s="7">
        <f t="shared" si="193"/>
        <v>0</v>
      </c>
      <c r="I87" s="7">
        <f t="shared" si="193"/>
        <v>0</v>
      </c>
      <c r="J87" s="7">
        <f t="shared" si="193"/>
        <v>0</v>
      </c>
      <c r="K87" s="7">
        <f t="shared" si="193"/>
        <v>0</v>
      </c>
      <c r="L87" s="7">
        <f t="shared" si="193"/>
        <v>0</v>
      </c>
      <c r="M87" s="7">
        <f t="shared" si="193"/>
        <v>0</v>
      </c>
      <c r="N87" s="7">
        <f t="shared" si="193"/>
        <v>0</v>
      </c>
      <c r="O87" s="7">
        <f t="shared" si="193"/>
        <v>0</v>
      </c>
      <c r="P87" s="7">
        <f t="shared" si="193"/>
        <v>0</v>
      </c>
      <c r="Q87" s="7">
        <f t="shared" si="193"/>
        <v>7438883.3900000006</v>
      </c>
      <c r="R87" s="7">
        <f t="shared" si="193"/>
        <v>824876</v>
      </c>
      <c r="S87" s="7">
        <f t="shared" si="193"/>
        <v>8263759.3900000006</v>
      </c>
    </row>
    <row r="88" spans="1:19" ht="27" thickBot="1">
      <c r="A88" s="150"/>
      <c r="B88" s="116"/>
      <c r="C88" s="12">
        <v>2000</v>
      </c>
      <c r="D88" s="13" t="s">
        <v>5</v>
      </c>
      <c r="E88" s="49">
        <v>6885199.9500000002</v>
      </c>
      <c r="F88" s="49">
        <v>824876</v>
      </c>
      <c r="G88" s="44">
        <f t="shared" ref="G88:G91" si="194">E88+F88</f>
        <v>7710075.9500000002</v>
      </c>
      <c r="H88" s="49">
        <v>0</v>
      </c>
      <c r="I88" s="49">
        <v>0</v>
      </c>
      <c r="J88" s="44">
        <f t="shared" ref="J88:J91" si="195">+H88+I88</f>
        <v>0</v>
      </c>
      <c r="K88" s="49">
        <v>0</v>
      </c>
      <c r="L88" s="49">
        <v>0</v>
      </c>
      <c r="M88" s="44">
        <f t="shared" ref="M88:M91" si="196">K88+L88</f>
        <v>0</v>
      </c>
      <c r="N88" s="49">
        <v>0</v>
      </c>
      <c r="O88" s="49">
        <v>0</v>
      </c>
      <c r="P88" s="44">
        <f t="shared" ref="P88:P91" si="197">N88+O88</f>
        <v>0</v>
      </c>
      <c r="Q88" s="49">
        <f t="shared" ref="Q88:Q91" si="198">E88-N88-H88-K88</f>
        <v>6885199.9500000002</v>
      </c>
      <c r="R88" s="49">
        <f t="shared" ref="R88:R91" si="199">F88-O88-I88-L88</f>
        <v>824876</v>
      </c>
      <c r="S88" s="44">
        <f t="shared" ref="S88:S91" si="200">+Q88+R88</f>
        <v>7710075.9500000002</v>
      </c>
    </row>
    <row r="89" spans="1:19" ht="27" hidden="1" thickBot="1">
      <c r="A89" s="143"/>
      <c r="B89" s="117"/>
      <c r="C89" s="36">
        <v>3000</v>
      </c>
      <c r="D89" s="37" t="s">
        <v>6</v>
      </c>
      <c r="E89" s="38">
        <v>0</v>
      </c>
      <c r="F89" s="38">
        <v>0</v>
      </c>
      <c r="G89" s="33">
        <f t="shared" si="194"/>
        <v>0</v>
      </c>
      <c r="H89" s="38">
        <v>0</v>
      </c>
      <c r="I89" s="38">
        <v>0</v>
      </c>
      <c r="J89" s="33">
        <f t="shared" si="195"/>
        <v>0</v>
      </c>
      <c r="K89" s="38">
        <v>0</v>
      </c>
      <c r="L89" s="38">
        <v>0</v>
      </c>
      <c r="M89" s="33">
        <f t="shared" si="196"/>
        <v>0</v>
      </c>
      <c r="N89" s="38">
        <v>0</v>
      </c>
      <c r="O89" s="38">
        <v>0</v>
      </c>
      <c r="P89" s="33">
        <f t="shared" si="197"/>
        <v>0</v>
      </c>
      <c r="Q89" s="38">
        <f t="shared" si="198"/>
        <v>0</v>
      </c>
      <c r="R89" s="38">
        <f t="shared" si="199"/>
        <v>0</v>
      </c>
      <c r="S89" s="33">
        <f t="shared" si="200"/>
        <v>0</v>
      </c>
    </row>
    <row r="90" spans="1:19" ht="27" thickBot="1">
      <c r="A90" s="124"/>
      <c r="B90" s="118"/>
      <c r="C90" s="45">
        <v>5000</v>
      </c>
      <c r="D90" s="46" t="s">
        <v>4</v>
      </c>
      <c r="E90" s="47">
        <v>553683.43999999994</v>
      </c>
      <c r="F90" s="47">
        <v>0</v>
      </c>
      <c r="G90" s="48">
        <f t="shared" si="194"/>
        <v>553683.43999999994</v>
      </c>
      <c r="H90" s="47">
        <v>0</v>
      </c>
      <c r="I90" s="47">
        <v>0</v>
      </c>
      <c r="J90" s="48">
        <f t="shared" si="195"/>
        <v>0</v>
      </c>
      <c r="K90" s="47">
        <v>0</v>
      </c>
      <c r="L90" s="47">
        <v>0</v>
      </c>
      <c r="M90" s="48">
        <f t="shared" si="196"/>
        <v>0</v>
      </c>
      <c r="N90" s="47">
        <v>0</v>
      </c>
      <c r="O90" s="47">
        <v>0</v>
      </c>
      <c r="P90" s="48">
        <f t="shared" si="197"/>
        <v>0</v>
      </c>
      <c r="Q90" s="47">
        <f t="shared" si="198"/>
        <v>553683.43999999994</v>
      </c>
      <c r="R90" s="47">
        <f t="shared" si="199"/>
        <v>0</v>
      </c>
      <c r="S90" s="48">
        <f t="shared" si="200"/>
        <v>553683.43999999994</v>
      </c>
    </row>
    <row r="91" spans="1:19" ht="27" hidden="1" thickBot="1">
      <c r="A91" s="143"/>
      <c r="B91" s="117"/>
      <c r="C91" s="36">
        <v>6000</v>
      </c>
      <c r="D91" s="37" t="s">
        <v>8</v>
      </c>
      <c r="E91" s="38">
        <v>0</v>
      </c>
      <c r="F91" s="38">
        <v>0</v>
      </c>
      <c r="G91" s="33">
        <f t="shared" si="194"/>
        <v>0</v>
      </c>
      <c r="H91" s="38">
        <v>0</v>
      </c>
      <c r="I91" s="38">
        <v>0</v>
      </c>
      <c r="J91" s="33">
        <f t="shared" si="195"/>
        <v>0</v>
      </c>
      <c r="K91" s="38">
        <v>0</v>
      </c>
      <c r="L91" s="38">
        <v>0</v>
      </c>
      <c r="M91" s="33">
        <f t="shared" si="196"/>
        <v>0</v>
      </c>
      <c r="N91" s="38">
        <v>0</v>
      </c>
      <c r="O91" s="38">
        <v>0</v>
      </c>
      <c r="P91" s="33">
        <f t="shared" si="197"/>
        <v>0</v>
      </c>
      <c r="Q91" s="38">
        <f t="shared" si="198"/>
        <v>0</v>
      </c>
      <c r="R91" s="38">
        <f t="shared" si="199"/>
        <v>0</v>
      </c>
      <c r="S91" s="33">
        <f t="shared" si="200"/>
        <v>0</v>
      </c>
    </row>
    <row r="92" spans="1:19" ht="60.75" customHeight="1">
      <c r="A92" s="148"/>
      <c r="B92" s="115">
        <v>20.5</v>
      </c>
      <c r="C92" s="120" t="s">
        <v>54</v>
      </c>
      <c r="D92" s="120"/>
      <c r="E92" s="7">
        <f>SUM(E93:E96)</f>
        <v>48812474.439999998</v>
      </c>
      <c r="F92" s="7">
        <f t="shared" ref="F92:S92" si="201">SUM(F93:F96)</f>
        <v>6126746.0199999996</v>
      </c>
      <c r="G92" s="7">
        <f t="shared" si="201"/>
        <v>54939220.459999993</v>
      </c>
      <c r="H92" s="7">
        <f t="shared" si="201"/>
        <v>4878294.75</v>
      </c>
      <c r="I92" s="7">
        <f t="shared" si="201"/>
        <v>976623.43000000017</v>
      </c>
      <c r="J92" s="7">
        <f t="shared" si="201"/>
        <v>5854918.1799999997</v>
      </c>
      <c r="K92" s="7">
        <f t="shared" si="201"/>
        <v>14900</v>
      </c>
      <c r="L92" s="7">
        <f t="shared" si="201"/>
        <v>0</v>
      </c>
      <c r="M92" s="7">
        <f t="shared" si="201"/>
        <v>14900</v>
      </c>
      <c r="N92" s="7">
        <f t="shared" si="201"/>
        <v>0</v>
      </c>
      <c r="O92" s="7">
        <f t="shared" si="201"/>
        <v>0</v>
      </c>
      <c r="P92" s="7">
        <f t="shared" si="201"/>
        <v>0</v>
      </c>
      <c r="Q92" s="7">
        <f t="shared" si="201"/>
        <v>43919279.689999998</v>
      </c>
      <c r="R92" s="7">
        <f t="shared" si="201"/>
        <v>5150122.5899999989</v>
      </c>
      <c r="S92" s="7">
        <f t="shared" si="201"/>
        <v>49069402.280000001</v>
      </c>
    </row>
    <row r="93" spans="1:19" ht="44.45" customHeight="1">
      <c r="A93" s="149"/>
      <c r="B93" s="117"/>
      <c r="C93" s="9">
        <v>2000</v>
      </c>
      <c r="D93" s="10" t="s">
        <v>5</v>
      </c>
      <c r="E93" s="11">
        <v>33056217.559999999</v>
      </c>
      <c r="F93" s="11">
        <v>5122354.4399999995</v>
      </c>
      <c r="G93" s="8">
        <f t="shared" ref="G93:G95" si="202">E93+F93</f>
        <v>38178572</v>
      </c>
      <c r="H93" s="11">
        <v>4853094.75</v>
      </c>
      <c r="I93" s="11">
        <v>976623.43000000017</v>
      </c>
      <c r="J93" s="8">
        <f t="shared" ref="J93:J95" si="203">+H93+I93</f>
        <v>5829718.1799999997</v>
      </c>
      <c r="K93" s="11">
        <v>0</v>
      </c>
      <c r="L93" s="11">
        <v>0</v>
      </c>
      <c r="M93" s="8">
        <f t="shared" ref="M93:M95" si="204">K93+L93</f>
        <v>0</v>
      </c>
      <c r="N93" s="11">
        <v>0</v>
      </c>
      <c r="O93" s="11">
        <v>0</v>
      </c>
      <c r="P93" s="8">
        <f t="shared" ref="P93:P95" si="205">N93+O93</f>
        <v>0</v>
      </c>
      <c r="Q93" s="11">
        <f t="shared" ref="Q93:Q95" si="206">E93-N93-H93-K93</f>
        <v>28203122.809999999</v>
      </c>
      <c r="R93" s="11">
        <f t="shared" ref="R93:R95" si="207">F93-O93-I93-L93</f>
        <v>4145731.0099999993</v>
      </c>
      <c r="S93" s="8">
        <f t="shared" ref="S93:S96" si="208">+Q93+R93</f>
        <v>32348853.819999997</v>
      </c>
    </row>
    <row r="94" spans="1:19" ht="44.45" customHeight="1">
      <c r="A94" s="149"/>
      <c r="B94" s="117"/>
      <c r="C94" s="9">
        <v>3000</v>
      </c>
      <c r="D94" s="10" t="s">
        <v>6</v>
      </c>
      <c r="E94" s="11">
        <v>9343528.3699999992</v>
      </c>
      <c r="F94" s="11">
        <v>0</v>
      </c>
      <c r="G94" s="8">
        <f t="shared" si="202"/>
        <v>9343528.3699999992</v>
      </c>
      <c r="H94" s="11">
        <v>0</v>
      </c>
      <c r="I94" s="11">
        <v>0</v>
      </c>
      <c r="J94" s="8">
        <f t="shared" si="203"/>
        <v>0</v>
      </c>
      <c r="K94" s="11">
        <v>0</v>
      </c>
      <c r="L94" s="11">
        <v>0</v>
      </c>
      <c r="M94" s="8">
        <f t="shared" si="204"/>
        <v>0</v>
      </c>
      <c r="N94" s="11">
        <v>0</v>
      </c>
      <c r="O94" s="11">
        <v>0</v>
      </c>
      <c r="P94" s="8">
        <f t="shared" si="205"/>
        <v>0</v>
      </c>
      <c r="Q94" s="11">
        <f t="shared" si="206"/>
        <v>9343528.3699999992</v>
      </c>
      <c r="R94" s="11">
        <f t="shared" si="207"/>
        <v>0</v>
      </c>
      <c r="S94" s="8">
        <f t="shared" si="208"/>
        <v>9343528.3699999992</v>
      </c>
    </row>
    <row r="95" spans="1:19" ht="44.45" customHeight="1" thickBot="1">
      <c r="A95" s="150"/>
      <c r="B95" s="116"/>
      <c r="C95" s="12">
        <v>5000</v>
      </c>
      <c r="D95" s="13" t="s">
        <v>4</v>
      </c>
      <c r="E95" s="49">
        <v>6412728.5099999998</v>
      </c>
      <c r="F95" s="49">
        <v>1004391.58</v>
      </c>
      <c r="G95" s="44">
        <f t="shared" si="202"/>
        <v>7417120.0899999999</v>
      </c>
      <c r="H95" s="49">
        <v>25200</v>
      </c>
      <c r="I95" s="49">
        <v>0</v>
      </c>
      <c r="J95" s="44">
        <f t="shared" si="203"/>
        <v>25200</v>
      </c>
      <c r="K95" s="49">
        <v>14900</v>
      </c>
      <c r="L95" s="49">
        <v>0</v>
      </c>
      <c r="M95" s="44">
        <f t="shared" si="204"/>
        <v>14900</v>
      </c>
      <c r="N95" s="49">
        <v>0</v>
      </c>
      <c r="O95" s="49">
        <v>0</v>
      </c>
      <c r="P95" s="44">
        <f t="shared" si="205"/>
        <v>0</v>
      </c>
      <c r="Q95" s="49">
        <f t="shared" si="206"/>
        <v>6372628.5099999998</v>
      </c>
      <c r="R95" s="49">
        <f t="shared" si="207"/>
        <v>1004391.58</v>
      </c>
      <c r="S95" s="44">
        <f t="shared" si="208"/>
        <v>7377020.0899999999</v>
      </c>
    </row>
    <row r="96" spans="1:19" ht="27" hidden="1" thickBot="1">
      <c r="A96" s="143"/>
      <c r="B96" s="117"/>
      <c r="C96" s="40">
        <v>6000</v>
      </c>
      <c r="D96" s="41" t="s">
        <v>8</v>
      </c>
      <c r="E96" s="39">
        <v>0</v>
      </c>
      <c r="F96" s="39">
        <v>0</v>
      </c>
      <c r="G96" s="18">
        <f>E96+F96</f>
        <v>0</v>
      </c>
      <c r="H96" s="39">
        <v>0</v>
      </c>
      <c r="I96" s="39">
        <v>0</v>
      </c>
      <c r="J96" s="18">
        <f t="shared" ref="J96" si="209">+H96+I96</f>
        <v>0</v>
      </c>
      <c r="K96" s="39">
        <v>0</v>
      </c>
      <c r="L96" s="39">
        <v>0</v>
      </c>
      <c r="M96" s="18">
        <f t="shared" ref="M96" si="210">K96+L96</f>
        <v>0</v>
      </c>
      <c r="N96" s="39">
        <v>0</v>
      </c>
      <c r="O96" s="39">
        <v>0</v>
      </c>
      <c r="P96" s="18">
        <f t="shared" ref="P96" si="211">N96+O96</f>
        <v>0</v>
      </c>
      <c r="Q96" s="39">
        <f>E96-N96-H96-K96</f>
        <v>0</v>
      </c>
      <c r="R96" s="39">
        <f>F96-O96-I96-L96</f>
        <v>0</v>
      </c>
      <c r="S96" s="18">
        <f t="shared" si="208"/>
        <v>0</v>
      </c>
    </row>
    <row r="97" spans="1:19" ht="55.15" hidden="1" customHeight="1">
      <c r="A97" s="138">
        <v>7</v>
      </c>
      <c r="B97" s="120" t="s">
        <v>55</v>
      </c>
      <c r="C97" s="120"/>
      <c r="D97" s="120"/>
      <c r="E97" s="7">
        <f>E98</f>
        <v>0</v>
      </c>
      <c r="F97" s="7">
        <f t="shared" ref="F97:S97" si="212">F98</f>
        <v>0</v>
      </c>
      <c r="G97" s="7">
        <f t="shared" si="212"/>
        <v>0</v>
      </c>
      <c r="H97" s="7">
        <f t="shared" si="212"/>
        <v>0</v>
      </c>
      <c r="I97" s="7">
        <f t="shared" si="212"/>
        <v>0</v>
      </c>
      <c r="J97" s="7">
        <f t="shared" si="212"/>
        <v>0</v>
      </c>
      <c r="K97" s="7">
        <f t="shared" si="212"/>
        <v>0</v>
      </c>
      <c r="L97" s="7">
        <f t="shared" si="212"/>
        <v>0</v>
      </c>
      <c r="M97" s="7">
        <f t="shared" si="212"/>
        <v>0</v>
      </c>
      <c r="N97" s="7">
        <f t="shared" si="212"/>
        <v>0</v>
      </c>
      <c r="O97" s="7">
        <f t="shared" si="212"/>
        <v>0</v>
      </c>
      <c r="P97" s="7">
        <f t="shared" si="212"/>
        <v>0</v>
      </c>
      <c r="Q97" s="7">
        <f t="shared" si="212"/>
        <v>0</v>
      </c>
      <c r="R97" s="7">
        <f t="shared" si="212"/>
        <v>0</v>
      </c>
      <c r="S97" s="7">
        <f t="shared" si="212"/>
        <v>0</v>
      </c>
    </row>
    <row r="98" spans="1:19" ht="67.150000000000006" hidden="1" customHeight="1">
      <c r="A98" s="139"/>
      <c r="B98" s="140">
        <v>21</v>
      </c>
      <c r="C98" s="141" t="s">
        <v>56</v>
      </c>
      <c r="D98" s="141"/>
      <c r="E98" s="8">
        <f>SUM(E99:E102)</f>
        <v>0</v>
      </c>
      <c r="F98" s="8">
        <f>SUM(F99:F102)</f>
        <v>0</v>
      </c>
      <c r="G98" s="8">
        <f>SUM(G99:G102)</f>
        <v>0</v>
      </c>
      <c r="H98" s="8">
        <f>SUM(H99:H102)</f>
        <v>0</v>
      </c>
      <c r="I98" s="8">
        <f>SUM(I99:I102)</f>
        <v>0</v>
      </c>
      <c r="J98" s="8">
        <f t="shared" si="3"/>
        <v>0</v>
      </c>
      <c r="K98" s="8">
        <f>SUM(K99:K102)</f>
        <v>0</v>
      </c>
      <c r="L98" s="8">
        <f>SUM(L99:L102)</f>
        <v>0</v>
      </c>
      <c r="M98" s="8">
        <f>SUM(M99:M102)</f>
        <v>0</v>
      </c>
      <c r="N98" s="8">
        <f>SUM(N99:N102)</f>
        <v>0</v>
      </c>
      <c r="O98" s="8">
        <f>SUM(O99:O102)</f>
        <v>0</v>
      </c>
      <c r="P98" s="8">
        <f t="shared" si="4"/>
        <v>0</v>
      </c>
      <c r="Q98" s="8">
        <f t="shared" si="5"/>
        <v>0</v>
      </c>
      <c r="R98" s="8">
        <f t="shared" si="6"/>
        <v>0</v>
      </c>
      <c r="S98" s="8">
        <f t="shared" si="7"/>
        <v>0</v>
      </c>
    </row>
    <row r="99" spans="1:19" ht="27" hidden="1" thickBot="1">
      <c r="A99" s="139"/>
      <c r="B99" s="140"/>
      <c r="C99" s="9">
        <v>1000</v>
      </c>
      <c r="D99" s="10" t="s">
        <v>9</v>
      </c>
      <c r="E99" s="11">
        <v>0</v>
      </c>
      <c r="F99" s="11">
        <v>0</v>
      </c>
      <c r="G99" s="8">
        <f t="shared" ref="G99:G102" si="213">E99+F99</f>
        <v>0</v>
      </c>
      <c r="H99" s="11">
        <v>0</v>
      </c>
      <c r="I99" s="11">
        <v>0</v>
      </c>
      <c r="J99" s="8">
        <f t="shared" ref="J99:J102" si="214">+H99+I99</f>
        <v>0</v>
      </c>
      <c r="K99" s="11">
        <v>0</v>
      </c>
      <c r="L99" s="11">
        <v>0</v>
      </c>
      <c r="M99" s="8">
        <f t="shared" ref="M99:M102" si="215">K99+L99</f>
        <v>0</v>
      </c>
      <c r="N99" s="11">
        <v>0</v>
      </c>
      <c r="O99" s="11">
        <v>0</v>
      </c>
      <c r="P99" s="8">
        <f t="shared" ref="P99:P102" si="216">N99+O99</f>
        <v>0</v>
      </c>
      <c r="Q99" s="11">
        <f t="shared" ref="Q99:Q102" si="217">E99-N99-H99-K99</f>
        <v>0</v>
      </c>
      <c r="R99" s="11">
        <f t="shared" ref="R99:R102" si="218">F99-O99-I99-L99</f>
        <v>0</v>
      </c>
      <c r="S99" s="8">
        <f t="shared" ref="S99:S102" si="219">+Q99+R99</f>
        <v>0</v>
      </c>
    </row>
    <row r="100" spans="1:19" ht="27" hidden="1" thickBot="1">
      <c r="A100" s="139"/>
      <c r="B100" s="140"/>
      <c r="C100" s="9">
        <v>2000</v>
      </c>
      <c r="D100" s="10" t="s">
        <v>5</v>
      </c>
      <c r="E100" s="11">
        <v>0</v>
      </c>
      <c r="F100" s="11">
        <v>0</v>
      </c>
      <c r="G100" s="8">
        <f t="shared" si="213"/>
        <v>0</v>
      </c>
      <c r="H100" s="11">
        <v>0</v>
      </c>
      <c r="I100" s="11">
        <v>0</v>
      </c>
      <c r="J100" s="8">
        <f t="shared" si="214"/>
        <v>0</v>
      </c>
      <c r="K100" s="11">
        <v>0</v>
      </c>
      <c r="L100" s="11">
        <v>0</v>
      </c>
      <c r="M100" s="8">
        <f t="shared" si="215"/>
        <v>0</v>
      </c>
      <c r="N100" s="11">
        <v>0</v>
      </c>
      <c r="O100" s="11">
        <v>0</v>
      </c>
      <c r="P100" s="8">
        <f t="shared" si="216"/>
        <v>0</v>
      </c>
      <c r="Q100" s="11">
        <f t="shared" si="217"/>
        <v>0</v>
      </c>
      <c r="R100" s="11">
        <f t="shared" si="218"/>
        <v>0</v>
      </c>
      <c r="S100" s="8">
        <f t="shared" si="219"/>
        <v>0</v>
      </c>
    </row>
    <row r="101" spans="1:19" ht="27" hidden="1" thickBot="1">
      <c r="A101" s="139"/>
      <c r="B101" s="140"/>
      <c r="C101" s="9">
        <v>3000</v>
      </c>
      <c r="D101" s="10" t="s">
        <v>6</v>
      </c>
      <c r="E101" s="11">
        <v>0</v>
      </c>
      <c r="F101" s="11">
        <v>0</v>
      </c>
      <c r="G101" s="8">
        <f t="shared" si="213"/>
        <v>0</v>
      </c>
      <c r="H101" s="11">
        <v>0</v>
      </c>
      <c r="I101" s="11">
        <v>0</v>
      </c>
      <c r="J101" s="8">
        <f t="shared" si="214"/>
        <v>0</v>
      </c>
      <c r="K101" s="11">
        <v>0</v>
      </c>
      <c r="L101" s="11">
        <v>0</v>
      </c>
      <c r="M101" s="8">
        <f t="shared" si="215"/>
        <v>0</v>
      </c>
      <c r="N101" s="11">
        <v>0</v>
      </c>
      <c r="O101" s="11">
        <v>0</v>
      </c>
      <c r="P101" s="8">
        <f t="shared" si="216"/>
        <v>0</v>
      </c>
      <c r="Q101" s="11">
        <f t="shared" si="217"/>
        <v>0</v>
      </c>
      <c r="R101" s="11">
        <f t="shared" si="218"/>
        <v>0</v>
      </c>
      <c r="S101" s="8">
        <f t="shared" si="219"/>
        <v>0</v>
      </c>
    </row>
    <row r="102" spans="1:19" ht="27" hidden="1" thickBot="1">
      <c r="A102" s="139"/>
      <c r="B102" s="140"/>
      <c r="C102" s="9">
        <v>5000</v>
      </c>
      <c r="D102" s="10" t="s">
        <v>4</v>
      </c>
      <c r="E102" s="11">
        <v>0</v>
      </c>
      <c r="F102" s="11">
        <v>0</v>
      </c>
      <c r="G102" s="8">
        <f t="shared" si="213"/>
        <v>0</v>
      </c>
      <c r="H102" s="11">
        <v>0</v>
      </c>
      <c r="I102" s="11">
        <v>0</v>
      </c>
      <c r="J102" s="8">
        <f t="shared" si="214"/>
        <v>0</v>
      </c>
      <c r="K102" s="11">
        <v>0</v>
      </c>
      <c r="L102" s="11">
        <v>0</v>
      </c>
      <c r="M102" s="8">
        <f t="shared" si="215"/>
        <v>0</v>
      </c>
      <c r="N102" s="11">
        <v>0</v>
      </c>
      <c r="O102" s="11">
        <v>0</v>
      </c>
      <c r="P102" s="8">
        <f t="shared" si="216"/>
        <v>0</v>
      </c>
      <c r="Q102" s="11">
        <f t="shared" si="217"/>
        <v>0</v>
      </c>
      <c r="R102" s="11">
        <f t="shared" si="218"/>
        <v>0</v>
      </c>
      <c r="S102" s="8">
        <f t="shared" si="219"/>
        <v>0</v>
      </c>
    </row>
    <row r="103" spans="1:19" ht="60.6" hidden="1" customHeight="1">
      <c r="A103" s="138">
        <v>8</v>
      </c>
      <c r="B103" s="154" t="s">
        <v>57</v>
      </c>
      <c r="C103" s="154"/>
      <c r="D103" s="154"/>
      <c r="E103" s="7">
        <f t="shared" ref="E103:P103" si="220">E114+E104</f>
        <v>0</v>
      </c>
      <c r="F103" s="7">
        <f t="shared" si="220"/>
        <v>0</v>
      </c>
      <c r="G103" s="7">
        <f t="shared" si="220"/>
        <v>0</v>
      </c>
      <c r="H103" s="7">
        <f t="shared" si="220"/>
        <v>0</v>
      </c>
      <c r="I103" s="7">
        <f t="shared" si="220"/>
        <v>0</v>
      </c>
      <c r="J103" s="7">
        <f t="shared" si="220"/>
        <v>0</v>
      </c>
      <c r="K103" s="7">
        <f t="shared" si="220"/>
        <v>0</v>
      </c>
      <c r="L103" s="7">
        <f t="shared" si="220"/>
        <v>0</v>
      </c>
      <c r="M103" s="7">
        <f t="shared" si="220"/>
        <v>0</v>
      </c>
      <c r="N103" s="7">
        <f t="shared" si="220"/>
        <v>0</v>
      </c>
      <c r="O103" s="7">
        <f t="shared" si="220"/>
        <v>0</v>
      </c>
      <c r="P103" s="7">
        <f t="shared" si="220"/>
        <v>0</v>
      </c>
      <c r="Q103" s="7">
        <f t="shared" ref="Q103" si="221">+E103-H103-K103-N103</f>
        <v>0</v>
      </c>
      <c r="R103" s="7">
        <f t="shared" ref="R103" si="222">+F103-I103-L103-O103</f>
        <v>0</v>
      </c>
      <c r="S103" s="7">
        <f t="shared" ref="S103:S141" si="223">+Q103+R103</f>
        <v>0</v>
      </c>
    </row>
    <row r="104" spans="1:19" ht="69.599999999999994" hidden="1" customHeight="1">
      <c r="A104" s="152"/>
      <c r="B104" s="140">
        <v>22</v>
      </c>
      <c r="C104" s="141" t="s">
        <v>58</v>
      </c>
      <c r="D104" s="141"/>
      <c r="E104" s="8">
        <f>SUM(E105:E108)</f>
        <v>0</v>
      </c>
      <c r="F104" s="8">
        <f>SUM(F105:F108)</f>
        <v>0</v>
      </c>
      <c r="G104" s="8">
        <f>SUM(G105:G108)</f>
        <v>0</v>
      </c>
      <c r="H104" s="8">
        <f>SUM(H105:H108)</f>
        <v>0</v>
      </c>
      <c r="I104" s="8">
        <f>SUM(I105:I108)</f>
        <v>0</v>
      </c>
      <c r="J104" s="8">
        <f t="shared" ref="J104:J113" si="224">+H104+I104</f>
        <v>0</v>
      </c>
      <c r="K104" s="8">
        <f>SUM(K105:K108)</f>
        <v>0</v>
      </c>
      <c r="L104" s="8">
        <f>SUM(L105:L108)</f>
        <v>0</v>
      </c>
      <c r="M104" s="8">
        <f>SUM(M105:M108)</f>
        <v>0</v>
      </c>
      <c r="N104" s="8">
        <f>SUM(N105:N108)</f>
        <v>0</v>
      </c>
      <c r="O104" s="8">
        <f>SUM(O105:O108)</f>
        <v>0</v>
      </c>
      <c r="P104" s="8">
        <f t="shared" ref="P104:P113" si="225">N104+O104</f>
        <v>0</v>
      </c>
      <c r="Q104" s="8">
        <f t="shared" ref="Q104" si="226">+E104-H104-K104-N104</f>
        <v>0</v>
      </c>
      <c r="R104" s="8">
        <f t="shared" ref="R104" si="227">+F104-I104-L104-O104</f>
        <v>0</v>
      </c>
      <c r="S104" s="8">
        <f t="shared" ref="S104:S113" si="228">+Q104+R104</f>
        <v>0</v>
      </c>
    </row>
    <row r="105" spans="1:19" ht="27" hidden="1" thickBot="1">
      <c r="A105" s="152"/>
      <c r="B105" s="140"/>
      <c r="C105" s="9">
        <v>1000</v>
      </c>
      <c r="D105" s="10" t="s">
        <v>9</v>
      </c>
      <c r="E105" s="11">
        <v>0</v>
      </c>
      <c r="F105" s="11">
        <v>0</v>
      </c>
      <c r="G105" s="8">
        <f t="shared" ref="G105:G108" si="229">E105+F105</f>
        <v>0</v>
      </c>
      <c r="H105" s="11">
        <v>0</v>
      </c>
      <c r="I105" s="11">
        <v>0</v>
      </c>
      <c r="J105" s="8">
        <f t="shared" si="224"/>
        <v>0</v>
      </c>
      <c r="K105" s="11">
        <v>0</v>
      </c>
      <c r="L105" s="11">
        <v>0</v>
      </c>
      <c r="M105" s="8">
        <f t="shared" ref="M105:M108" si="230">K105+L105</f>
        <v>0</v>
      </c>
      <c r="N105" s="11">
        <v>0</v>
      </c>
      <c r="O105" s="11">
        <v>0</v>
      </c>
      <c r="P105" s="8">
        <f t="shared" si="225"/>
        <v>0</v>
      </c>
      <c r="Q105" s="11">
        <f t="shared" ref="Q105:Q108" si="231">E105-N105-H105-K105</f>
        <v>0</v>
      </c>
      <c r="R105" s="11">
        <f t="shared" ref="R105:R108" si="232">F105-O105-I105-L105</f>
        <v>0</v>
      </c>
      <c r="S105" s="8">
        <f t="shared" si="228"/>
        <v>0</v>
      </c>
    </row>
    <row r="106" spans="1:19" ht="27" hidden="1" thickBot="1">
      <c r="A106" s="152"/>
      <c r="B106" s="140"/>
      <c r="C106" s="9">
        <v>2000</v>
      </c>
      <c r="D106" s="10" t="s">
        <v>5</v>
      </c>
      <c r="E106" s="11">
        <v>0</v>
      </c>
      <c r="F106" s="11">
        <v>0</v>
      </c>
      <c r="G106" s="8">
        <f t="shared" si="229"/>
        <v>0</v>
      </c>
      <c r="H106" s="11">
        <v>0</v>
      </c>
      <c r="I106" s="11">
        <v>0</v>
      </c>
      <c r="J106" s="8">
        <f t="shared" si="224"/>
        <v>0</v>
      </c>
      <c r="K106" s="11">
        <v>0</v>
      </c>
      <c r="L106" s="11">
        <v>0</v>
      </c>
      <c r="M106" s="8">
        <f t="shared" si="230"/>
        <v>0</v>
      </c>
      <c r="N106" s="11">
        <v>0</v>
      </c>
      <c r="O106" s="11">
        <v>0</v>
      </c>
      <c r="P106" s="8">
        <f t="shared" si="225"/>
        <v>0</v>
      </c>
      <c r="Q106" s="11">
        <f t="shared" si="231"/>
        <v>0</v>
      </c>
      <c r="R106" s="11">
        <f t="shared" si="232"/>
        <v>0</v>
      </c>
      <c r="S106" s="8">
        <f t="shared" si="228"/>
        <v>0</v>
      </c>
    </row>
    <row r="107" spans="1:19" ht="27" hidden="1" thickBot="1">
      <c r="A107" s="152"/>
      <c r="B107" s="140"/>
      <c r="C107" s="9">
        <v>3000</v>
      </c>
      <c r="D107" s="10" t="s">
        <v>6</v>
      </c>
      <c r="E107" s="11">
        <v>0</v>
      </c>
      <c r="F107" s="11">
        <v>0</v>
      </c>
      <c r="G107" s="8">
        <f t="shared" si="229"/>
        <v>0</v>
      </c>
      <c r="H107" s="11">
        <v>0</v>
      </c>
      <c r="I107" s="11">
        <v>0</v>
      </c>
      <c r="J107" s="8">
        <f t="shared" si="224"/>
        <v>0</v>
      </c>
      <c r="K107" s="11">
        <v>0</v>
      </c>
      <c r="L107" s="11">
        <v>0</v>
      </c>
      <c r="M107" s="8">
        <f t="shared" si="230"/>
        <v>0</v>
      </c>
      <c r="N107" s="11">
        <v>0</v>
      </c>
      <c r="O107" s="11">
        <v>0</v>
      </c>
      <c r="P107" s="8">
        <f t="shared" si="225"/>
        <v>0</v>
      </c>
      <c r="Q107" s="11">
        <f t="shared" si="231"/>
        <v>0</v>
      </c>
      <c r="R107" s="11">
        <f t="shared" si="232"/>
        <v>0</v>
      </c>
      <c r="S107" s="8">
        <f t="shared" si="228"/>
        <v>0</v>
      </c>
    </row>
    <row r="108" spans="1:19" ht="27" hidden="1" thickBot="1">
      <c r="A108" s="152"/>
      <c r="B108" s="140"/>
      <c r="C108" s="19">
        <v>5000</v>
      </c>
      <c r="D108" s="20" t="s">
        <v>4</v>
      </c>
      <c r="E108" s="11">
        <v>0</v>
      </c>
      <c r="F108" s="11">
        <v>0</v>
      </c>
      <c r="G108" s="8">
        <f t="shared" si="229"/>
        <v>0</v>
      </c>
      <c r="H108" s="11">
        <v>0</v>
      </c>
      <c r="I108" s="11">
        <v>0</v>
      </c>
      <c r="J108" s="8">
        <f t="shared" si="224"/>
        <v>0</v>
      </c>
      <c r="K108" s="11">
        <v>0</v>
      </c>
      <c r="L108" s="11">
        <v>0</v>
      </c>
      <c r="M108" s="8">
        <f t="shared" si="230"/>
        <v>0</v>
      </c>
      <c r="N108" s="11">
        <v>0</v>
      </c>
      <c r="O108" s="11">
        <v>0</v>
      </c>
      <c r="P108" s="8">
        <f t="shared" si="225"/>
        <v>0</v>
      </c>
      <c r="Q108" s="11">
        <f t="shared" si="231"/>
        <v>0</v>
      </c>
      <c r="R108" s="11">
        <f t="shared" si="232"/>
        <v>0</v>
      </c>
      <c r="S108" s="8">
        <f t="shared" si="228"/>
        <v>0</v>
      </c>
    </row>
    <row r="109" spans="1:19" ht="27" hidden="1" thickBot="1">
      <c r="A109" s="152"/>
      <c r="B109" s="140">
        <v>23</v>
      </c>
      <c r="C109" s="141" t="s">
        <v>59</v>
      </c>
      <c r="D109" s="141"/>
      <c r="E109" s="8">
        <f>SUM(E110:E113)</f>
        <v>0</v>
      </c>
      <c r="F109" s="8">
        <f>SUM(F110:F113)</f>
        <v>0</v>
      </c>
      <c r="G109" s="8">
        <f>SUM(G110:G113)</f>
        <v>0</v>
      </c>
      <c r="H109" s="8">
        <f>SUM(H110:H113)</f>
        <v>0</v>
      </c>
      <c r="I109" s="8">
        <f>SUM(I110:I113)</f>
        <v>0</v>
      </c>
      <c r="J109" s="8">
        <f t="shared" si="224"/>
        <v>0</v>
      </c>
      <c r="K109" s="8">
        <f>SUM(K110:K113)</f>
        <v>0</v>
      </c>
      <c r="L109" s="8">
        <f>SUM(L110:L113)</f>
        <v>0</v>
      </c>
      <c r="M109" s="8">
        <f>SUM(M110:M113)</f>
        <v>0</v>
      </c>
      <c r="N109" s="8">
        <f>SUM(N110:N113)</f>
        <v>0</v>
      </c>
      <c r="O109" s="8">
        <f>SUM(O110:O113)</f>
        <v>0</v>
      </c>
      <c r="P109" s="8">
        <f t="shared" si="225"/>
        <v>0</v>
      </c>
      <c r="Q109" s="8">
        <f t="shared" ref="Q109" si="233">+E109-H109-K109-N109</f>
        <v>0</v>
      </c>
      <c r="R109" s="8">
        <f t="shared" ref="R109" si="234">+F109-I109-L109-O109</f>
        <v>0</v>
      </c>
      <c r="S109" s="8">
        <f t="shared" si="228"/>
        <v>0</v>
      </c>
    </row>
    <row r="110" spans="1:19" ht="27" hidden="1" thickBot="1">
      <c r="A110" s="152"/>
      <c r="B110" s="140"/>
      <c r="C110" s="9">
        <v>1000</v>
      </c>
      <c r="D110" s="10" t="s">
        <v>9</v>
      </c>
      <c r="E110" s="11">
        <v>0</v>
      </c>
      <c r="F110" s="11">
        <v>0</v>
      </c>
      <c r="G110" s="8">
        <f t="shared" ref="G110:G113" si="235">E110+F110</f>
        <v>0</v>
      </c>
      <c r="H110" s="11">
        <v>0</v>
      </c>
      <c r="I110" s="11">
        <v>0</v>
      </c>
      <c r="J110" s="8">
        <f t="shared" si="224"/>
        <v>0</v>
      </c>
      <c r="K110" s="11">
        <v>0</v>
      </c>
      <c r="L110" s="11">
        <v>0</v>
      </c>
      <c r="M110" s="8">
        <f t="shared" ref="M110:M113" si="236">K110+L110</f>
        <v>0</v>
      </c>
      <c r="N110" s="11">
        <v>0</v>
      </c>
      <c r="O110" s="11">
        <v>0</v>
      </c>
      <c r="P110" s="8">
        <f t="shared" si="225"/>
        <v>0</v>
      </c>
      <c r="Q110" s="11">
        <f t="shared" ref="Q110:Q113" si="237">E110-N110-H110-K110</f>
        <v>0</v>
      </c>
      <c r="R110" s="11">
        <f t="shared" ref="R110:R113" si="238">F110-O110-I110-L110</f>
        <v>0</v>
      </c>
      <c r="S110" s="8">
        <f t="shared" si="228"/>
        <v>0</v>
      </c>
    </row>
    <row r="111" spans="1:19" ht="27" hidden="1" thickBot="1">
      <c r="A111" s="152"/>
      <c r="B111" s="140"/>
      <c r="C111" s="9">
        <v>2000</v>
      </c>
      <c r="D111" s="10" t="s">
        <v>5</v>
      </c>
      <c r="E111" s="11">
        <v>0</v>
      </c>
      <c r="F111" s="11">
        <v>0</v>
      </c>
      <c r="G111" s="8">
        <f t="shared" si="235"/>
        <v>0</v>
      </c>
      <c r="H111" s="11">
        <v>0</v>
      </c>
      <c r="I111" s="11">
        <v>0</v>
      </c>
      <c r="J111" s="8">
        <f t="shared" si="224"/>
        <v>0</v>
      </c>
      <c r="K111" s="11">
        <v>0</v>
      </c>
      <c r="L111" s="11">
        <v>0</v>
      </c>
      <c r="M111" s="8">
        <f t="shared" si="236"/>
        <v>0</v>
      </c>
      <c r="N111" s="11">
        <v>0</v>
      </c>
      <c r="O111" s="11">
        <v>0</v>
      </c>
      <c r="P111" s="8">
        <f t="shared" si="225"/>
        <v>0</v>
      </c>
      <c r="Q111" s="11">
        <f t="shared" si="237"/>
        <v>0</v>
      </c>
      <c r="R111" s="11">
        <f t="shared" si="238"/>
        <v>0</v>
      </c>
      <c r="S111" s="8">
        <f t="shared" si="228"/>
        <v>0</v>
      </c>
    </row>
    <row r="112" spans="1:19" ht="27" hidden="1" thickBot="1">
      <c r="A112" s="152"/>
      <c r="B112" s="140"/>
      <c r="C112" s="9">
        <v>3000</v>
      </c>
      <c r="D112" s="10" t="s">
        <v>6</v>
      </c>
      <c r="E112" s="11">
        <v>0</v>
      </c>
      <c r="F112" s="11">
        <v>0</v>
      </c>
      <c r="G112" s="8">
        <f t="shared" si="235"/>
        <v>0</v>
      </c>
      <c r="H112" s="11">
        <v>0</v>
      </c>
      <c r="I112" s="11">
        <v>0</v>
      </c>
      <c r="J112" s="8">
        <f t="shared" si="224"/>
        <v>0</v>
      </c>
      <c r="K112" s="11">
        <v>0</v>
      </c>
      <c r="L112" s="11">
        <v>0</v>
      </c>
      <c r="M112" s="8">
        <f t="shared" si="236"/>
        <v>0</v>
      </c>
      <c r="N112" s="11">
        <v>0</v>
      </c>
      <c r="O112" s="11">
        <v>0</v>
      </c>
      <c r="P112" s="8">
        <f t="shared" si="225"/>
        <v>0</v>
      </c>
      <c r="Q112" s="11">
        <f t="shared" si="237"/>
        <v>0</v>
      </c>
      <c r="R112" s="11">
        <f t="shared" si="238"/>
        <v>0</v>
      </c>
      <c r="S112" s="8">
        <f t="shared" si="228"/>
        <v>0</v>
      </c>
    </row>
    <row r="113" spans="1:19" ht="27" hidden="1" thickBot="1">
      <c r="A113" s="152"/>
      <c r="B113" s="140"/>
      <c r="C113" s="19">
        <v>5000</v>
      </c>
      <c r="D113" s="20" t="s">
        <v>4</v>
      </c>
      <c r="E113" s="11">
        <v>0</v>
      </c>
      <c r="F113" s="11">
        <v>0</v>
      </c>
      <c r="G113" s="8">
        <f t="shared" si="235"/>
        <v>0</v>
      </c>
      <c r="H113" s="11">
        <v>0</v>
      </c>
      <c r="I113" s="11">
        <v>0</v>
      </c>
      <c r="J113" s="8">
        <f t="shared" si="224"/>
        <v>0</v>
      </c>
      <c r="K113" s="11">
        <v>0</v>
      </c>
      <c r="L113" s="11">
        <v>0</v>
      </c>
      <c r="M113" s="8">
        <f t="shared" si="236"/>
        <v>0</v>
      </c>
      <c r="N113" s="11">
        <v>0</v>
      </c>
      <c r="O113" s="11">
        <v>0</v>
      </c>
      <c r="P113" s="8">
        <f t="shared" si="225"/>
        <v>0</v>
      </c>
      <c r="Q113" s="11">
        <f t="shared" si="237"/>
        <v>0</v>
      </c>
      <c r="R113" s="11">
        <f t="shared" si="238"/>
        <v>0</v>
      </c>
      <c r="S113" s="8">
        <f t="shared" si="228"/>
        <v>0</v>
      </c>
    </row>
    <row r="114" spans="1:19" ht="69.599999999999994" hidden="1" customHeight="1">
      <c r="A114" s="139"/>
      <c r="B114" s="140">
        <v>24</v>
      </c>
      <c r="C114" s="141" t="s">
        <v>60</v>
      </c>
      <c r="D114" s="141"/>
      <c r="E114" s="8">
        <f>SUM(E115:E119)</f>
        <v>0</v>
      </c>
      <c r="F114" s="8">
        <f>SUM(F115:F119)</f>
        <v>0</v>
      </c>
      <c r="G114" s="8">
        <f>SUM(G115:G119)</f>
        <v>0</v>
      </c>
      <c r="H114" s="8">
        <f>SUM(H115:H119)</f>
        <v>0</v>
      </c>
      <c r="I114" s="8">
        <f>SUM(I115:I119)</f>
        <v>0</v>
      </c>
      <c r="J114" s="8">
        <f t="shared" ref="J114:J141" si="239">+H114+I114</f>
        <v>0</v>
      </c>
      <c r="K114" s="8">
        <f>SUM(K115:K119)</f>
        <v>0</v>
      </c>
      <c r="L114" s="8">
        <f>SUM(L115:L119)</f>
        <v>0</v>
      </c>
      <c r="M114" s="8">
        <f>SUM(M115:M119)</f>
        <v>0</v>
      </c>
      <c r="N114" s="8">
        <f>SUM(N115:N119)</f>
        <v>0</v>
      </c>
      <c r="O114" s="8">
        <f>SUM(O115:O119)</f>
        <v>0</v>
      </c>
      <c r="P114" s="8">
        <f t="shared" ref="P114:P141" si="240">N114+O114</f>
        <v>0</v>
      </c>
      <c r="Q114" s="8">
        <f t="shared" ref="Q114:Q140" si="241">+E114-H114-K114-N114</f>
        <v>0</v>
      </c>
      <c r="R114" s="8">
        <f t="shared" ref="R114:R140" si="242">+F114-I114-L114-O114</f>
        <v>0</v>
      </c>
      <c r="S114" s="8">
        <f t="shared" si="223"/>
        <v>0</v>
      </c>
    </row>
    <row r="115" spans="1:19" ht="27" hidden="1" thickBot="1">
      <c r="A115" s="139"/>
      <c r="B115" s="140"/>
      <c r="C115" s="9">
        <v>1000</v>
      </c>
      <c r="D115" s="10" t="s">
        <v>9</v>
      </c>
      <c r="E115" s="11">
        <v>0</v>
      </c>
      <c r="F115" s="11">
        <v>0</v>
      </c>
      <c r="G115" s="8">
        <f t="shared" ref="G115:G119" si="243">E115+F115</f>
        <v>0</v>
      </c>
      <c r="H115" s="11">
        <v>0</v>
      </c>
      <c r="I115" s="11">
        <v>0</v>
      </c>
      <c r="J115" s="8">
        <f t="shared" si="239"/>
        <v>0</v>
      </c>
      <c r="K115" s="11">
        <v>0</v>
      </c>
      <c r="L115" s="11">
        <v>0</v>
      </c>
      <c r="M115" s="8">
        <f t="shared" ref="M115:M119" si="244">K115+L115</f>
        <v>0</v>
      </c>
      <c r="N115" s="11">
        <v>0</v>
      </c>
      <c r="O115" s="11">
        <v>0</v>
      </c>
      <c r="P115" s="8">
        <f t="shared" si="240"/>
        <v>0</v>
      </c>
      <c r="Q115" s="11">
        <f t="shared" ref="Q115:Q119" si="245">E115-N115-H115-K115</f>
        <v>0</v>
      </c>
      <c r="R115" s="11">
        <f t="shared" ref="R115:R119" si="246">F115-O115-I115-L115</f>
        <v>0</v>
      </c>
      <c r="S115" s="8">
        <f t="shared" si="223"/>
        <v>0</v>
      </c>
    </row>
    <row r="116" spans="1:19" ht="27" hidden="1" thickBot="1">
      <c r="A116" s="139"/>
      <c r="B116" s="140"/>
      <c r="C116" s="9">
        <v>2000</v>
      </c>
      <c r="D116" s="10" t="s">
        <v>5</v>
      </c>
      <c r="E116" s="11">
        <v>0</v>
      </c>
      <c r="F116" s="11">
        <v>0</v>
      </c>
      <c r="G116" s="8">
        <f t="shared" ref="G116:G117" si="247">E116+F116</f>
        <v>0</v>
      </c>
      <c r="H116" s="11">
        <v>0</v>
      </c>
      <c r="I116" s="11">
        <v>0</v>
      </c>
      <c r="J116" s="8">
        <f t="shared" ref="J116:J117" si="248">+H116+I116</f>
        <v>0</v>
      </c>
      <c r="K116" s="11">
        <v>0</v>
      </c>
      <c r="L116" s="11">
        <v>0</v>
      </c>
      <c r="M116" s="8">
        <f t="shared" ref="M116:M117" si="249">K116+L116</f>
        <v>0</v>
      </c>
      <c r="N116" s="11">
        <v>0</v>
      </c>
      <c r="O116" s="11">
        <v>0</v>
      </c>
      <c r="P116" s="8">
        <f t="shared" ref="P116:P117" si="250">N116+O116</f>
        <v>0</v>
      </c>
      <c r="Q116" s="11">
        <f t="shared" ref="Q116:Q117" si="251">E116-N116-H116-K116</f>
        <v>0</v>
      </c>
      <c r="R116" s="11">
        <f t="shared" ref="R116:R117" si="252">F116-O116-I116-L116</f>
        <v>0</v>
      </c>
      <c r="S116" s="8">
        <f t="shared" ref="S116:S117" si="253">+Q116+R116</f>
        <v>0</v>
      </c>
    </row>
    <row r="117" spans="1:19" ht="27" hidden="1" thickBot="1">
      <c r="A117" s="139"/>
      <c r="B117" s="140"/>
      <c r="C117" s="9">
        <v>3000</v>
      </c>
      <c r="D117" s="10" t="s">
        <v>6</v>
      </c>
      <c r="E117" s="11">
        <v>0</v>
      </c>
      <c r="F117" s="11">
        <v>0</v>
      </c>
      <c r="G117" s="8">
        <f t="shared" si="247"/>
        <v>0</v>
      </c>
      <c r="H117" s="11">
        <v>0</v>
      </c>
      <c r="I117" s="11">
        <v>0</v>
      </c>
      <c r="J117" s="8">
        <f t="shared" si="248"/>
        <v>0</v>
      </c>
      <c r="K117" s="11">
        <v>0</v>
      </c>
      <c r="L117" s="11">
        <v>0</v>
      </c>
      <c r="M117" s="8">
        <f t="shared" si="249"/>
        <v>0</v>
      </c>
      <c r="N117" s="11">
        <v>0</v>
      </c>
      <c r="O117" s="11">
        <v>0</v>
      </c>
      <c r="P117" s="8">
        <f t="shared" si="250"/>
        <v>0</v>
      </c>
      <c r="Q117" s="11">
        <f t="shared" si="251"/>
        <v>0</v>
      </c>
      <c r="R117" s="11">
        <f t="shared" si="252"/>
        <v>0</v>
      </c>
      <c r="S117" s="8">
        <f t="shared" si="253"/>
        <v>0</v>
      </c>
    </row>
    <row r="118" spans="1:19" ht="27" hidden="1" thickBot="1">
      <c r="A118" s="139"/>
      <c r="B118" s="140"/>
      <c r="C118" s="9">
        <v>5000</v>
      </c>
      <c r="D118" s="10" t="s">
        <v>4</v>
      </c>
      <c r="E118" s="11">
        <v>0</v>
      </c>
      <c r="F118" s="11">
        <v>0</v>
      </c>
      <c r="G118" s="8">
        <f t="shared" si="243"/>
        <v>0</v>
      </c>
      <c r="H118" s="11">
        <v>0</v>
      </c>
      <c r="I118" s="11">
        <v>0</v>
      </c>
      <c r="J118" s="8">
        <f t="shared" si="239"/>
        <v>0</v>
      </c>
      <c r="K118" s="11">
        <v>0</v>
      </c>
      <c r="L118" s="11">
        <v>0</v>
      </c>
      <c r="M118" s="8">
        <f t="shared" si="244"/>
        <v>0</v>
      </c>
      <c r="N118" s="11">
        <v>0</v>
      </c>
      <c r="O118" s="11">
        <v>0</v>
      </c>
      <c r="P118" s="8">
        <f t="shared" si="240"/>
        <v>0</v>
      </c>
      <c r="Q118" s="11">
        <f t="shared" si="245"/>
        <v>0</v>
      </c>
      <c r="R118" s="11">
        <f t="shared" si="246"/>
        <v>0</v>
      </c>
      <c r="S118" s="8">
        <f t="shared" si="223"/>
        <v>0</v>
      </c>
    </row>
    <row r="119" spans="1:19" ht="27" hidden="1" thickBot="1">
      <c r="A119" s="153"/>
      <c r="B119" s="133"/>
      <c r="C119" s="34">
        <v>5000</v>
      </c>
      <c r="D119" s="35" t="s">
        <v>4</v>
      </c>
      <c r="E119" s="25">
        <v>0</v>
      </c>
      <c r="F119" s="25">
        <v>0</v>
      </c>
      <c r="G119" s="26">
        <f t="shared" si="243"/>
        <v>0</v>
      </c>
      <c r="H119" s="25">
        <v>0</v>
      </c>
      <c r="I119" s="25">
        <v>0</v>
      </c>
      <c r="J119" s="26">
        <f t="shared" si="239"/>
        <v>0</v>
      </c>
      <c r="K119" s="25">
        <v>0</v>
      </c>
      <c r="L119" s="25">
        <v>0</v>
      </c>
      <c r="M119" s="26">
        <f t="shared" si="244"/>
        <v>0</v>
      </c>
      <c r="N119" s="25">
        <v>0</v>
      </c>
      <c r="O119" s="25">
        <v>0</v>
      </c>
      <c r="P119" s="26">
        <f t="shared" si="240"/>
        <v>0</v>
      </c>
      <c r="Q119" s="25">
        <f t="shared" si="245"/>
        <v>0</v>
      </c>
      <c r="R119" s="25">
        <f t="shared" si="246"/>
        <v>0</v>
      </c>
      <c r="S119" s="26">
        <f t="shared" si="223"/>
        <v>0</v>
      </c>
    </row>
    <row r="120" spans="1:19" ht="56.25" customHeight="1">
      <c r="A120" s="148">
        <v>9</v>
      </c>
      <c r="B120" s="159" t="s">
        <v>61</v>
      </c>
      <c r="C120" s="160"/>
      <c r="D120" s="161"/>
      <c r="E120" s="7">
        <f t="shared" ref="E120:P120" si="254">E121+E126</f>
        <v>0</v>
      </c>
      <c r="F120" s="7">
        <f t="shared" si="254"/>
        <v>5180000</v>
      </c>
      <c r="G120" s="7">
        <f t="shared" si="254"/>
        <v>5180000</v>
      </c>
      <c r="H120" s="7">
        <f t="shared" si="254"/>
        <v>0</v>
      </c>
      <c r="I120" s="7">
        <f t="shared" si="254"/>
        <v>0</v>
      </c>
      <c r="J120" s="7">
        <f t="shared" si="254"/>
        <v>0</v>
      </c>
      <c r="K120" s="7">
        <f t="shared" si="254"/>
        <v>0</v>
      </c>
      <c r="L120" s="7">
        <f t="shared" si="254"/>
        <v>0</v>
      </c>
      <c r="M120" s="7">
        <f t="shared" si="254"/>
        <v>0</v>
      </c>
      <c r="N120" s="7">
        <f t="shared" si="254"/>
        <v>0</v>
      </c>
      <c r="O120" s="7">
        <f t="shared" si="254"/>
        <v>0</v>
      </c>
      <c r="P120" s="7">
        <f t="shared" si="254"/>
        <v>0</v>
      </c>
      <c r="Q120" s="7">
        <f t="shared" ref="Q120" si="255">+E120-H120-K120-N120</f>
        <v>0</v>
      </c>
      <c r="R120" s="7">
        <f t="shared" ref="R120" si="256">+F120-I120-L120-O120</f>
        <v>5180000</v>
      </c>
      <c r="S120" s="7">
        <f t="shared" ref="S120" si="257">+Q120+R120</f>
        <v>5180000</v>
      </c>
    </row>
    <row r="121" spans="1:19" ht="74.25" customHeight="1">
      <c r="A121" s="149"/>
      <c r="B121" s="133">
        <v>25</v>
      </c>
      <c r="C121" s="164" t="s">
        <v>62</v>
      </c>
      <c r="D121" s="165"/>
      <c r="E121" s="18">
        <f t="shared" ref="E121:S121" si="258">SUM(E122:E125)</f>
        <v>0</v>
      </c>
      <c r="F121" s="18">
        <f t="shared" si="258"/>
        <v>5180000</v>
      </c>
      <c r="G121" s="18">
        <f t="shared" si="258"/>
        <v>5180000</v>
      </c>
      <c r="H121" s="18">
        <f t="shared" si="258"/>
        <v>0</v>
      </c>
      <c r="I121" s="18">
        <f t="shared" si="258"/>
        <v>0</v>
      </c>
      <c r="J121" s="18">
        <f t="shared" si="258"/>
        <v>0</v>
      </c>
      <c r="K121" s="18">
        <f t="shared" si="258"/>
        <v>0</v>
      </c>
      <c r="L121" s="18">
        <f t="shared" si="258"/>
        <v>0</v>
      </c>
      <c r="M121" s="18">
        <f t="shared" si="258"/>
        <v>0</v>
      </c>
      <c r="N121" s="18">
        <f t="shared" si="258"/>
        <v>0</v>
      </c>
      <c r="O121" s="18">
        <f t="shared" si="258"/>
        <v>0</v>
      </c>
      <c r="P121" s="18">
        <f t="shared" si="258"/>
        <v>0</v>
      </c>
      <c r="Q121" s="18">
        <f t="shared" si="258"/>
        <v>0</v>
      </c>
      <c r="R121" s="18">
        <f t="shared" si="258"/>
        <v>5180000</v>
      </c>
      <c r="S121" s="18">
        <f t="shared" si="258"/>
        <v>5180000</v>
      </c>
    </row>
    <row r="122" spans="1:19" ht="26.25">
      <c r="A122" s="149"/>
      <c r="B122" s="129"/>
      <c r="C122" s="9">
        <v>1000</v>
      </c>
      <c r="D122" s="10" t="s">
        <v>9</v>
      </c>
      <c r="E122" s="11">
        <v>0</v>
      </c>
      <c r="F122" s="11">
        <v>2867000</v>
      </c>
      <c r="G122" s="8">
        <f t="shared" ref="G122:G125" si="259">E122+F122</f>
        <v>2867000</v>
      </c>
      <c r="H122" s="11">
        <v>0</v>
      </c>
      <c r="I122" s="11">
        <v>0</v>
      </c>
      <c r="J122" s="8">
        <f t="shared" ref="J122:J125" si="260">+H122+I122</f>
        <v>0</v>
      </c>
      <c r="K122" s="11">
        <v>0</v>
      </c>
      <c r="L122" s="11">
        <v>0</v>
      </c>
      <c r="M122" s="8">
        <f t="shared" ref="M122:M125" si="261">K122+L122</f>
        <v>0</v>
      </c>
      <c r="N122" s="11">
        <v>0</v>
      </c>
      <c r="O122" s="11">
        <v>0</v>
      </c>
      <c r="P122" s="8">
        <f t="shared" ref="P122:P125" si="262">N122+O122</f>
        <v>0</v>
      </c>
      <c r="Q122" s="11">
        <f t="shared" ref="Q122:Q125" si="263">E122-N122-H122-K122</f>
        <v>0</v>
      </c>
      <c r="R122" s="11">
        <f t="shared" ref="R122:R125" si="264">F122-O122-I122-L122</f>
        <v>2867000</v>
      </c>
      <c r="S122" s="8">
        <f t="shared" ref="S122:S125" si="265">+Q122+R122</f>
        <v>2867000</v>
      </c>
    </row>
    <row r="123" spans="1:19" ht="26.25">
      <c r="A123" s="149"/>
      <c r="B123" s="129"/>
      <c r="C123" s="9">
        <v>2000</v>
      </c>
      <c r="D123" s="10" t="s">
        <v>5</v>
      </c>
      <c r="E123" s="11">
        <v>0</v>
      </c>
      <c r="F123" s="11">
        <v>358000</v>
      </c>
      <c r="G123" s="8">
        <f t="shared" si="259"/>
        <v>358000</v>
      </c>
      <c r="H123" s="11">
        <v>0</v>
      </c>
      <c r="I123" s="11">
        <v>0</v>
      </c>
      <c r="J123" s="8">
        <f t="shared" si="260"/>
        <v>0</v>
      </c>
      <c r="K123" s="11">
        <v>0</v>
      </c>
      <c r="L123" s="11">
        <v>0</v>
      </c>
      <c r="M123" s="8">
        <f t="shared" si="261"/>
        <v>0</v>
      </c>
      <c r="N123" s="11">
        <v>0</v>
      </c>
      <c r="O123" s="11">
        <v>0</v>
      </c>
      <c r="P123" s="8">
        <f t="shared" si="262"/>
        <v>0</v>
      </c>
      <c r="Q123" s="11">
        <f t="shared" si="263"/>
        <v>0</v>
      </c>
      <c r="R123" s="11">
        <f t="shared" si="264"/>
        <v>358000</v>
      </c>
      <c r="S123" s="8">
        <f t="shared" si="265"/>
        <v>358000</v>
      </c>
    </row>
    <row r="124" spans="1:19" ht="26.25">
      <c r="A124" s="149"/>
      <c r="B124" s="129"/>
      <c r="C124" s="9">
        <v>3000</v>
      </c>
      <c r="D124" s="10" t="s">
        <v>6</v>
      </c>
      <c r="E124" s="11">
        <v>0</v>
      </c>
      <c r="F124" s="11">
        <v>509000</v>
      </c>
      <c r="G124" s="8">
        <f t="shared" si="259"/>
        <v>509000</v>
      </c>
      <c r="H124" s="11">
        <v>0</v>
      </c>
      <c r="I124" s="11">
        <v>0</v>
      </c>
      <c r="J124" s="8">
        <f t="shared" si="260"/>
        <v>0</v>
      </c>
      <c r="K124" s="11">
        <v>0</v>
      </c>
      <c r="L124" s="11">
        <v>0</v>
      </c>
      <c r="M124" s="8">
        <f t="shared" si="261"/>
        <v>0</v>
      </c>
      <c r="N124" s="11">
        <v>0</v>
      </c>
      <c r="O124" s="11">
        <v>0</v>
      </c>
      <c r="P124" s="8">
        <f t="shared" si="262"/>
        <v>0</v>
      </c>
      <c r="Q124" s="11">
        <f t="shared" si="263"/>
        <v>0</v>
      </c>
      <c r="R124" s="11">
        <f t="shared" si="264"/>
        <v>509000</v>
      </c>
      <c r="S124" s="8">
        <f t="shared" si="265"/>
        <v>509000</v>
      </c>
    </row>
    <row r="125" spans="1:19" ht="27" thickBot="1">
      <c r="A125" s="150"/>
      <c r="B125" s="147"/>
      <c r="C125" s="12">
        <v>5000</v>
      </c>
      <c r="D125" s="13" t="s">
        <v>4</v>
      </c>
      <c r="E125" s="49">
        <v>0</v>
      </c>
      <c r="F125" s="49">
        <v>1446000</v>
      </c>
      <c r="G125" s="44">
        <f t="shared" si="259"/>
        <v>1446000</v>
      </c>
      <c r="H125" s="49">
        <v>0</v>
      </c>
      <c r="I125" s="49">
        <v>0</v>
      </c>
      <c r="J125" s="44">
        <f t="shared" si="260"/>
        <v>0</v>
      </c>
      <c r="K125" s="49">
        <v>0</v>
      </c>
      <c r="L125" s="49">
        <v>0</v>
      </c>
      <c r="M125" s="44">
        <f t="shared" si="261"/>
        <v>0</v>
      </c>
      <c r="N125" s="49">
        <v>0</v>
      </c>
      <c r="O125" s="49">
        <v>0</v>
      </c>
      <c r="P125" s="44">
        <f t="shared" si="262"/>
        <v>0</v>
      </c>
      <c r="Q125" s="49">
        <f t="shared" si="263"/>
        <v>0</v>
      </c>
      <c r="R125" s="49">
        <f t="shared" si="264"/>
        <v>1446000</v>
      </c>
      <c r="S125" s="44">
        <f t="shared" si="265"/>
        <v>1446000</v>
      </c>
    </row>
    <row r="126" spans="1:19" ht="48.6" hidden="1" customHeight="1">
      <c r="A126" s="143"/>
      <c r="B126" s="129">
        <v>26</v>
      </c>
      <c r="C126" s="162" t="s">
        <v>63</v>
      </c>
      <c r="D126" s="163"/>
      <c r="E126" s="18">
        <f>SUM(E127:E130)</f>
        <v>0</v>
      </c>
      <c r="F126" s="18">
        <f>SUM(F127:F130)</f>
        <v>0</v>
      </c>
      <c r="G126" s="18">
        <f>SUM(G127:G130)</f>
        <v>0</v>
      </c>
      <c r="H126" s="18">
        <f>SUM(H127:H130)</f>
        <v>0</v>
      </c>
      <c r="I126" s="18">
        <f>SUM(I127:I130)</f>
        <v>0</v>
      </c>
      <c r="J126" s="18">
        <f t="shared" ref="J126:J130" si="266">+H126+I126</f>
        <v>0</v>
      </c>
      <c r="K126" s="18">
        <f>SUM(K127:K130)</f>
        <v>0</v>
      </c>
      <c r="L126" s="18">
        <f>SUM(L127:L130)</f>
        <v>0</v>
      </c>
      <c r="M126" s="18">
        <f>SUM(M127:M130)</f>
        <v>0</v>
      </c>
      <c r="N126" s="18">
        <f>SUM(N127:N130)</f>
        <v>0</v>
      </c>
      <c r="O126" s="18">
        <f>SUM(O127:O130)</f>
        <v>0</v>
      </c>
      <c r="P126" s="18">
        <f t="shared" ref="P126:P130" si="267">N126+O126</f>
        <v>0</v>
      </c>
      <c r="Q126" s="18">
        <f t="shared" ref="Q126" si="268">+E126-H126-K126-N126</f>
        <v>0</v>
      </c>
      <c r="R126" s="18">
        <f t="shared" ref="R126" si="269">+F126-I126-L126-O126</f>
        <v>0</v>
      </c>
      <c r="S126" s="18">
        <f t="shared" ref="S126:S130" si="270">+Q126+R126</f>
        <v>0</v>
      </c>
    </row>
    <row r="127" spans="1:19" ht="27" hidden="1" thickBot="1">
      <c r="A127" s="143"/>
      <c r="B127" s="129"/>
      <c r="C127" s="9">
        <v>1000</v>
      </c>
      <c r="D127" s="10" t="s">
        <v>9</v>
      </c>
      <c r="E127" s="11">
        <v>0</v>
      </c>
      <c r="F127" s="11">
        <v>0</v>
      </c>
      <c r="G127" s="8">
        <f t="shared" ref="G127:G130" si="271">E127+F127</f>
        <v>0</v>
      </c>
      <c r="H127" s="11">
        <v>0</v>
      </c>
      <c r="I127" s="11">
        <v>0</v>
      </c>
      <c r="J127" s="8">
        <f t="shared" si="266"/>
        <v>0</v>
      </c>
      <c r="K127" s="11">
        <v>0</v>
      </c>
      <c r="L127" s="11">
        <v>0</v>
      </c>
      <c r="M127" s="8">
        <f t="shared" ref="M127:M130" si="272">K127+L127</f>
        <v>0</v>
      </c>
      <c r="N127" s="11">
        <v>0</v>
      </c>
      <c r="O127" s="11">
        <v>0</v>
      </c>
      <c r="P127" s="8">
        <f t="shared" si="267"/>
        <v>0</v>
      </c>
      <c r="Q127" s="11">
        <f t="shared" ref="Q127:Q130" si="273">E127-N127-H127-K127</f>
        <v>0</v>
      </c>
      <c r="R127" s="11">
        <f t="shared" ref="R127:R130" si="274">F127-O127-I127-L127</f>
        <v>0</v>
      </c>
      <c r="S127" s="8">
        <f t="shared" si="270"/>
        <v>0</v>
      </c>
    </row>
    <row r="128" spans="1:19" ht="27" hidden="1" thickBot="1">
      <c r="A128" s="143"/>
      <c r="B128" s="129"/>
      <c r="C128" s="9">
        <v>2000</v>
      </c>
      <c r="D128" s="10" t="s">
        <v>5</v>
      </c>
      <c r="E128" s="11">
        <v>0</v>
      </c>
      <c r="F128" s="11">
        <v>0</v>
      </c>
      <c r="G128" s="8">
        <f t="shared" si="271"/>
        <v>0</v>
      </c>
      <c r="H128" s="11">
        <v>0</v>
      </c>
      <c r="I128" s="11">
        <v>0</v>
      </c>
      <c r="J128" s="8">
        <f t="shared" si="266"/>
        <v>0</v>
      </c>
      <c r="K128" s="11">
        <v>0</v>
      </c>
      <c r="L128" s="11">
        <v>0</v>
      </c>
      <c r="M128" s="8">
        <f t="shared" si="272"/>
        <v>0</v>
      </c>
      <c r="N128" s="11">
        <v>0</v>
      </c>
      <c r="O128" s="11">
        <v>0</v>
      </c>
      <c r="P128" s="8">
        <f t="shared" si="267"/>
        <v>0</v>
      </c>
      <c r="Q128" s="11">
        <f t="shared" si="273"/>
        <v>0</v>
      </c>
      <c r="R128" s="11">
        <f t="shared" si="274"/>
        <v>0</v>
      </c>
      <c r="S128" s="8">
        <f t="shared" si="270"/>
        <v>0</v>
      </c>
    </row>
    <row r="129" spans="1:19" ht="27" hidden="1" thickBot="1">
      <c r="A129" s="143"/>
      <c r="B129" s="129"/>
      <c r="C129" s="9">
        <v>3000</v>
      </c>
      <c r="D129" s="10" t="s">
        <v>6</v>
      </c>
      <c r="E129" s="11">
        <v>0</v>
      </c>
      <c r="F129" s="11">
        <v>0</v>
      </c>
      <c r="G129" s="8">
        <f t="shared" si="271"/>
        <v>0</v>
      </c>
      <c r="H129" s="11">
        <v>0</v>
      </c>
      <c r="I129" s="11">
        <v>0</v>
      </c>
      <c r="J129" s="8">
        <f t="shared" si="266"/>
        <v>0</v>
      </c>
      <c r="K129" s="11">
        <v>0</v>
      </c>
      <c r="L129" s="11">
        <v>0</v>
      </c>
      <c r="M129" s="8">
        <f t="shared" si="272"/>
        <v>0</v>
      </c>
      <c r="N129" s="11">
        <v>0</v>
      </c>
      <c r="O129" s="11">
        <v>0</v>
      </c>
      <c r="P129" s="8">
        <f t="shared" si="267"/>
        <v>0</v>
      </c>
      <c r="Q129" s="11">
        <f t="shared" si="273"/>
        <v>0</v>
      </c>
      <c r="R129" s="11">
        <f t="shared" si="274"/>
        <v>0</v>
      </c>
      <c r="S129" s="8">
        <f t="shared" si="270"/>
        <v>0</v>
      </c>
    </row>
    <row r="130" spans="1:19" ht="27" hidden="1" thickBot="1">
      <c r="A130" s="143"/>
      <c r="B130" s="129"/>
      <c r="C130" s="23">
        <v>5000</v>
      </c>
      <c r="D130" s="24" t="s">
        <v>4</v>
      </c>
      <c r="E130" s="25">
        <v>0</v>
      </c>
      <c r="F130" s="25">
        <v>0</v>
      </c>
      <c r="G130" s="26">
        <f t="shared" si="271"/>
        <v>0</v>
      </c>
      <c r="H130" s="25">
        <v>0</v>
      </c>
      <c r="I130" s="25">
        <v>0</v>
      </c>
      <c r="J130" s="26">
        <f t="shared" si="266"/>
        <v>0</v>
      </c>
      <c r="K130" s="25">
        <v>0</v>
      </c>
      <c r="L130" s="25">
        <v>0</v>
      </c>
      <c r="M130" s="26">
        <f t="shared" si="272"/>
        <v>0</v>
      </c>
      <c r="N130" s="25">
        <v>0</v>
      </c>
      <c r="O130" s="25">
        <v>0</v>
      </c>
      <c r="P130" s="26">
        <f t="shared" si="267"/>
        <v>0</v>
      </c>
      <c r="Q130" s="25">
        <f t="shared" si="273"/>
        <v>0</v>
      </c>
      <c r="R130" s="25">
        <f t="shared" si="274"/>
        <v>0</v>
      </c>
      <c r="S130" s="26">
        <f t="shared" si="270"/>
        <v>0</v>
      </c>
    </row>
    <row r="131" spans="1:19" ht="45.6" customHeight="1" thickBot="1">
      <c r="A131" s="148">
        <v>10</v>
      </c>
      <c r="B131" s="166" t="s">
        <v>26</v>
      </c>
      <c r="C131" s="167"/>
      <c r="D131" s="168"/>
      <c r="E131" s="7">
        <f>E132+E137</f>
        <v>36273943.700000003</v>
      </c>
      <c r="F131" s="7">
        <f t="shared" ref="F131:S131" si="275">F132+F137</f>
        <v>27496686</v>
      </c>
      <c r="G131" s="7">
        <f t="shared" si="275"/>
        <v>63770629.700000003</v>
      </c>
      <c r="H131" s="7">
        <f t="shared" si="275"/>
        <v>0</v>
      </c>
      <c r="I131" s="7">
        <f t="shared" si="275"/>
        <v>0</v>
      </c>
      <c r="J131" s="7">
        <f t="shared" si="275"/>
        <v>0</v>
      </c>
      <c r="K131" s="7">
        <f t="shared" si="275"/>
        <v>0</v>
      </c>
      <c r="L131" s="7">
        <f t="shared" si="275"/>
        <v>0</v>
      </c>
      <c r="M131" s="7">
        <f t="shared" si="275"/>
        <v>0</v>
      </c>
      <c r="N131" s="7">
        <f t="shared" si="275"/>
        <v>0</v>
      </c>
      <c r="O131" s="7">
        <f t="shared" si="275"/>
        <v>0</v>
      </c>
      <c r="P131" s="7">
        <f t="shared" si="275"/>
        <v>0</v>
      </c>
      <c r="Q131" s="7">
        <f t="shared" si="275"/>
        <v>36273943.700000003</v>
      </c>
      <c r="R131" s="7">
        <f t="shared" si="275"/>
        <v>27496686</v>
      </c>
      <c r="S131" s="7">
        <f t="shared" si="275"/>
        <v>63770629.700000003</v>
      </c>
    </row>
    <row r="132" spans="1:19" ht="45.6" customHeight="1" thickBot="1">
      <c r="A132" s="150"/>
      <c r="B132" s="130">
        <v>27</v>
      </c>
      <c r="C132" s="172" t="s">
        <v>64</v>
      </c>
      <c r="D132" s="173"/>
      <c r="E132" s="53">
        <f>SUM(E133:E136)</f>
        <v>36273943.700000003</v>
      </c>
      <c r="F132" s="53">
        <f>SUM(F133:F136)</f>
        <v>27496686</v>
      </c>
      <c r="G132" s="53">
        <f>SUM(G133:G136)</f>
        <v>63770629.700000003</v>
      </c>
      <c r="H132" s="53">
        <f>SUM(H133:H136)</f>
        <v>0</v>
      </c>
      <c r="I132" s="53">
        <f>SUM(I133:I136)</f>
        <v>0</v>
      </c>
      <c r="J132" s="53">
        <f t="shared" ref="J132:J136" si="276">+H132+I132</f>
        <v>0</v>
      </c>
      <c r="K132" s="53">
        <f>SUM(K133:K136)</f>
        <v>0</v>
      </c>
      <c r="L132" s="53">
        <f>SUM(L133:L136)</f>
        <v>0</v>
      </c>
      <c r="M132" s="53">
        <f>SUM(M133:M136)</f>
        <v>0</v>
      </c>
      <c r="N132" s="53">
        <f>SUM(N133:N136)</f>
        <v>0</v>
      </c>
      <c r="O132" s="53">
        <f>SUM(O133:O136)</f>
        <v>0</v>
      </c>
      <c r="P132" s="53">
        <f t="shared" ref="P132:P136" si="277">N132+O132</f>
        <v>0</v>
      </c>
      <c r="Q132" s="53">
        <f t="shared" ref="Q132" si="278">+E132-H132-K132-N132</f>
        <v>36273943.700000003</v>
      </c>
      <c r="R132" s="53">
        <f t="shared" ref="R132" si="279">+F132-I132-L132-O132</f>
        <v>27496686</v>
      </c>
      <c r="S132" s="53">
        <f t="shared" ref="S132:S136" si="280">+Q132+R132</f>
        <v>63770629.700000003</v>
      </c>
    </row>
    <row r="133" spans="1:19" ht="45.6" hidden="1" customHeight="1">
      <c r="A133" s="143"/>
      <c r="B133" s="129"/>
      <c r="C133" s="36">
        <v>1000</v>
      </c>
      <c r="D133" s="37" t="s">
        <v>9</v>
      </c>
      <c r="E133" s="38">
        <v>0</v>
      </c>
      <c r="F133" s="38">
        <v>0</v>
      </c>
      <c r="G133" s="33">
        <f t="shared" ref="G133:G136" si="281">E133+F133</f>
        <v>0</v>
      </c>
      <c r="H133" s="38">
        <v>0</v>
      </c>
      <c r="I133" s="38">
        <v>0</v>
      </c>
      <c r="J133" s="33">
        <f t="shared" si="276"/>
        <v>0</v>
      </c>
      <c r="K133" s="38">
        <v>0</v>
      </c>
      <c r="L133" s="38">
        <v>0</v>
      </c>
      <c r="M133" s="33">
        <f t="shared" ref="M133:M136" si="282">K133+L133</f>
        <v>0</v>
      </c>
      <c r="N133" s="38">
        <v>0</v>
      </c>
      <c r="O133" s="38">
        <v>0</v>
      </c>
      <c r="P133" s="33">
        <f t="shared" si="277"/>
        <v>0</v>
      </c>
      <c r="Q133" s="38">
        <f t="shared" ref="Q133:Q136" si="283">E133-N133-H133-K133</f>
        <v>0</v>
      </c>
      <c r="R133" s="38">
        <f t="shared" ref="R133:R136" si="284">F133-O133-I133-L133</f>
        <v>0</v>
      </c>
      <c r="S133" s="33">
        <f t="shared" si="280"/>
        <v>0</v>
      </c>
    </row>
    <row r="134" spans="1:19" ht="41.25" customHeight="1">
      <c r="A134" s="148"/>
      <c r="B134" s="151"/>
      <c r="C134" s="50">
        <v>2000</v>
      </c>
      <c r="D134" s="51" t="s">
        <v>5</v>
      </c>
      <c r="E134" s="52">
        <v>16726352</v>
      </c>
      <c r="F134" s="52">
        <v>582750</v>
      </c>
      <c r="G134" s="7">
        <f t="shared" si="281"/>
        <v>17309102</v>
      </c>
      <c r="H134" s="52">
        <v>0</v>
      </c>
      <c r="I134" s="52">
        <v>0</v>
      </c>
      <c r="J134" s="7">
        <f t="shared" si="276"/>
        <v>0</v>
      </c>
      <c r="K134" s="52">
        <v>0</v>
      </c>
      <c r="L134" s="52">
        <v>0</v>
      </c>
      <c r="M134" s="7">
        <f t="shared" si="282"/>
        <v>0</v>
      </c>
      <c r="N134" s="52">
        <v>0</v>
      </c>
      <c r="O134" s="52">
        <v>0</v>
      </c>
      <c r="P134" s="7">
        <f t="shared" si="277"/>
        <v>0</v>
      </c>
      <c r="Q134" s="52">
        <f t="shared" si="283"/>
        <v>16726352</v>
      </c>
      <c r="R134" s="52">
        <f t="shared" si="284"/>
        <v>582750</v>
      </c>
      <c r="S134" s="7">
        <f t="shared" si="280"/>
        <v>17309102</v>
      </c>
    </row>
    <row r="135" spans="1:19" ht="41.25" customHeight="1">
      <c r="A135" s="149"/>
      <c r="B135" s="129"/>
      <c r="C135" s="9">
        <v>3000</v>
      </c>
      <c r="D135" s="10" t="s">
        <v>6</v>
      </c>
      <c r="E135" s="11">
        <v>0</v>
      </c>
      <c r="F135" s="11">
        <v>10500000</v>
      </c>
      <c r="G135" s="8">
        <f t="shared" si="281"/>
        <v>10500000</v>
      </c>
      <c r="H135" s="11">
        <v>0</v>
      </c>
      <c r="I135" s="11">
        <v>0</v>
      </c>
      <c r="J135" s="8">
        <f t="shared" si="276"/>
        <v>0</v>
      </c>
      <c r="K135" s="11">
        <v>0</v>
      </c>
      <c r="L135" s="11">
        <v>0</v>
      </c>
      <c r="M135" s="8">
        <f t="shared" si="282"/>
        <v>0</v>
      </c>
      <c r="N135" s="11">
        <v>0</v>
      </c>
      <c r="O135" s="11">
        <v>0</v>
      </c>
      <c r="P135" s="8">
        <f t="shared" si="277"/>
        <v>0</v>
      </c>
      <c r="Q135" s="11">
        <f t="shared" si="283"/>
        <v>0</v>
      </c>
      <c r="R135" s="11">
        <f t="shared" si="284"/>
        <v>10500000</v>
      </c>
      <c r="S135" s="8">
        <f t="shared" si="280"/>
        <v>10500000</v>
      </c>
    </row>
    <row r="136" spans="1:19" ht="41.25" customHeight="1" thickBot="1">
      <c r="A136" s="150"/>
      <c r="B136" s="147"/>
      <c r="C136" s="12">
        <v>5000</v>
      </c>
      <c r="D136" s="13" t="s">
        <v>4</v>
      </c>
      <c r="E136" s="49">
        <v>19547591.699999999</v>
      </c>
      <c r="F136" s="49">
        <v>16413936</v>
      </c>
      <c r="G136" s="44">
        <f t="shared" si="281"/>
        <v>35961527.700000003</v>
      </c>
      <c r="H136" s="49">
        <v>0</v>
      </c>
      <c r="I136" s="49">
        <v>0</v>
      </c>
      <c r="J136" s="44">
        <f t="shared" si="276"/>
        <v>0</v>
      </c>
      <c r="K136" s="49">
        <v>0</v>
      </c>
      <c r="L136" s="49">
        <v>0</v>
      </c>
      <c r="M136" s="44">
        <f t="shared" si="282"/>
        <v>0</v>
      </c>
      <c r="N136" s="49">
        <v>0</v>
      </c>
      <c r="O136" s="49">
        <v>0</v>
      </c>
      <c r="P136" s="44">
        <f t="shared" si="277"/>
        <v>0</v>
      </c>
      <c r="Q136" s="49">
        <f t="shared" si="283"/>
        <v>19547591.699999999</v>
      </c>
      <c r="R136" s="49">
        <f t="shared" si="284"/>
        <v>16413936</v>
      </c>
      <c r="S136" s="44">
        <f t="shared" si="280"/>
        <v>35961527.700000003</v>
      </c>
    </row>
    <row r="137" spans="1:19" ht="71.45" hidden="1" customHeight="1" thickBot="1">
      <c r="A137" s="143"/>
      <c r="B137" s="129">
        <v>28</v>
      </c>
      <c r="C137" s="169" t="s">
        <v>65</v>
      </c>
      <c r="D137" s="170"/>
      <c r="E137" s="18">
        <f>SUM(E138:E138)</f>
        <v>0</v>
      </c>
      <c r="F137" s="18">
        <f>SUM(F138:F138)</f>
        <v>0</v>
      </c>
      <c r="G137" s="18">
        <f>SUM(G138:G138)</f>
        <v>0</v>
      </c>
      <c r="H137" s="18">
        <f>SUM(H138:H138)</f>
        <v>0</v>
      </c>
      <c r="I137" s="18">
        <f>SUM(I138:I138)</f>
        <v>0</v>
      </c>
      <c r="J137" s="18">
        <f t="shared" ref="J137:J138" si="285">+H137+I137</f>
        <v>0</v>
      </c>
      <c r="K137" s="18">
        <f>SUM(K138:K138)</f>
        <v>0</v>
      </c>
      <c r="L137" s="18">
        <f>SUM(L138:L138)</f>
        <v>0</v>
      </c>
      <c r="M137" s="18">
        <f>SUM(M138:M138)</f>
        <v>0</v>
      </c>
      <c r="N137" s="18">
        <f>SUM(N138:N138)</f>
        <v>0</v>
      </c>
      <c r="O137" s="18">
        <f>SUM(O138:O138)</f>
        <v>0</v>
      </c>
      <c r="P137" s="18">
        <f t="shared" ref="P137:P138" si="286">N137+O137</f>
        <v>0</v>
      </c>
      <c r="Q137" s="18">
        <f t="shared" ref="Q137" si="287">+E137-H137-K137-N137</f>
        <v>0</v>
      </c>
      <c r="R137" s="18">
        <f t="shared" ref="R137" si="288">+F137-I137-L137-O137</f>
        <v>0</v>
      </c>
      <c r="S137" s="18">
        <f t="shared" ref="S137:S138" si="289">+Q137+R137</f>
        <v>0</v>
      </c>
    </row>
    <row r="138" spans="1:19" ht="27" hidden="1" thickBot="1">
      <c r="A138" s="143"/>
      <c r="B138" s="129"/>
      <c r="C138" s="27">
        <v>6000</v>
      </c>
      <c r="D138" s="28" t="s">
        <v>8</v>
      </c>
      <c r="E138" s="11">
        <v>0</v>
      </c>
      <c r="F138" s="11">
        <v>0</v>
      </c>
      <c r="G138" s="8">
        <f t="shared" ref="G138" si="290">E138+F138</f>
        <v>0</v>
      </c>
      <c r="H138" s="11">
        <v>0</v>
      </c>
      <c r="I138" s="11">
        <v>0</v>
      </c>
      <c r="J138" s="8">
        <f t="shared" si="285"/>
        <v>0</v>
      </c>
      <c r="K138" s="11">
        <v>0</v>
      </c>
      <c r="L138" s="11">
        <v>0</v>
      </c>
      <c r="M138" s="8">
        <f t="shared" ref="M138" si="291">K138+L138</f>
        <v>0</v>
      </c>
      <c r="N138" s="11">
        <v>0</v>
      </c>
      <c r="O138" s="11">
        <v>0</v>
      </c>
      <c r="P138" s="8">
        <f t="shared" si="286"/>
        <v>0</v>
      </c>
      <c r="Q138" s="11">
        <f t="shared" ref="Q138" si="292">E138-N138-H138-K138</f>
        <v>0</v>
      </c>
      <c r="R138" s="11">
        <f t="shared" ref="R138" si="293">F138-O138-I138-L138</f>
        <v>0</v>
      </c>
      <c r="S138" s="8">
        <f t="shared" si="289"/>
        <v>0</v>
      </c>
    </row>
    <row r="139" spans="1:19" ht="59.45" hidden="1" customHeight="1">
      <c r="A139" s="171">
        <v>11</v>
      </c>
      <c r="B139" s="120" t="s">
        <v>66</v>
      </c>
      <c r="C139" s="120"/>
      <c r="D139" s="120"/>
      <c r="E139" s="7">
        <f t="shared" ref="E139:P139" si="294">E140+E142</f>
        <v>0</v>
      </c>
      <c r="F139" s="7">
        <f t="shared" si="294"/>
        <v>0</v>
      </c>
      <c r="G139" s="7">
        <f t="shared" si="294"/>
        <v>0</v>
      </c>
      <c r="H139" s="7">
        <f t="shared" si="294"/>
        <v>0</v>
      </c>
      <c r="I139" s="7">
        <f t="shared" si="294"/>
        <v>0</v>
      </c>
      <c r="J139" s="7">
        <f t="shared" si="294"/>
        <v>0</v>
      </c>
      <c r="K139" s="7">
        <f t="shared" si="294"/>
        <v>0</v>
      </c>
      <c r="L139" s="7">
        <f t="shared" si="294"/>
        <v>0</v>
      </c>
      <c r="M139" s="7">
        <f t="shared" si="294"/>
        <v>0</v>
      </c>
      <c r="N139" s="7">
        <f t="shared" si="294"/>
        <v>0</v>
      </c>
      <c r="O139" s="7">
        <f t="shared" si="294"/>
        <v>0</v>
      </c>
      <c r="P139" s="7">
        <f t="shared" si="294"/>
        <v>0</v>
      </c>
      <c r="Q139" s="7">
        <f t="shared" ref="Q139" si="295">+E139-H139-K139-N139</f>
        <v>0</v>
      </c>
      <c r="R139" s="7">
        <f t="shared" ref="R139" si="296">+F139-I139-L139-O139</f>
        <v>0</v>
      </c>
      <c r="S139" s="7">
        <f t="shared" si="223"/>
        <v>0</v>
      </c>
    </row>
    <row r="140" spans="1:19" ht="68.45" hidden="1" customHeight="1">
      <c r="A140" s="143"/>
      <c r="B140" s="140">
        <v>29</v>
      </c>
      <c r="C140" s="164" t="s">
        <v>67</v>
      </c>
      <c r="D140" s="165"/>
      <c r="E140" s="8">
        <f>SUM(E141:E141)</f>
        <v>0</v>
      </c>
      <c r="F140" s="8">
        <f>SUM(F141:F141)</f>
        <v>0</v>
      </c>
      <c r="G140" s="8">
        <f>SUM(G141:G141)</f>
        <v>0</v>
      </c>
      <c r="H140" s="8">
        <f>SUM(H141:H141)</f>
        <v>0</v>
      </c>
      <c r="I140" s="8">
        <f>SUM(I141:I141)</f>
        <v>0</v>
      </c>
      <c r="J140" s="8">
        <f t="shared" si="239"/>
        <v>0</v>
      </c>
      <c r="K140" s="8">
        <f>SUM(K141:K141)</f>
        <v>0</v>
      </c>
      <c r="L140" s="8">
        <f>SUM(L141:L141)</f>
        <v>0</v>
      </c>
      <c r="M140" s="8">
        <f>SUM(M141:M141)</f>
        <v>0</v>
      </c>
      <c r="N140" s="8">
        <f>SUM(N141:N141)</f>
        <v>0</v>
      </c>
      <c r="O140" s="8">
        <f>SUM(O141:O141)</f>
        <v>0</v>
      </c>
      <c r="P140" s="8">
        <f t="shared" si="240"/>
        <v>0</v>
      </c>
      <c r="Q140" s="8">
        <f t="shared" si="241"/>
        <v>0</v>
      </c>
      <c r="R140" s="8">
        <f t="shared" si="242"/>
        <v>0</v>
      </c>
      <c r="S140" s="8">
        <f t="shared" si="223"/>
        <v>0</v>
      </c>
    </row>
    <row r="141" spans="1:19" ht="27" hidden="1" thickBot="1">
      <c r="A141" s="143"/>
      <c r="B141" s="140"/>
      <c r="C141" s="9">
        <v>4000</v>
      </c>
      <c r="D141" s="10" t="s">
        <v>7</v>
      </c>
      <c r="E141" s="11">
        <v>0</v>
      </c>
      <c r="F141" s="11">
        <v>0</v>
      </c>
      <c r="G141" s="8">
        <f t="shared" ref="G141" si="297">E141+F141</f>
        <v>0</v>
      </c>
      <c r="H141" s="11">
        <v>0</v>
      </c>
      <c r="I141" s="11">
        <v>0</v>
      </c>
      <c r="J141" s="8">
        <f t="shared" si="239"/>
        <v>0</v>
      </c>
      <c r="K141" s="11">
        <v>0</v>
      </c>
      <c r="L141" s="11">
        <v>0</v>
      </c>
      <c r="M141" s="8">
        <f t="shared" ref="M141" si="298">K141+L141</f>
        <v>0</v>
      </c>
      <c r="N141" s="11">
        <v>0</v>
      </c>
      <c r="O141" s="11">
        <v>0</v>
      </c>
      <c r="P141" s="8">
        <f t="shared" si="240"/>
        <v>0</v>
      </c>
      <c r="Q141" s="11">
        <f t="shared" ref="Q141" si="299">E141-N141-H141-K141</f>
        <v>0</v>
      </c>
      <c r="R141" s="11">
        <f t="shared" ref="R141" si="300">F141-O141-I141-L141</f>
        <v>0</v>
      </c>
      <c r="S141" s="8">
        <f t="shared" si="223"/>
        <v>0</v>
      </c>
    </row>
    <row r="142" spans="1:19" ht="46.15" hidden="1" customHeight="1">
      <c r="A142" s="143"/>
      <c r="B142" s="140">
        <v>30</v>
      </c>
      <c r="C142" s="164" t="s">
        <v>68</v>
      </c>
      <c r="D142" s="165"/>
      <c r="E142" s="8">
        <f>SUM(E143:E143)</f>
        <v>0</v>
      </c>
      <c r="F142" s="8">
        <f>SUM(F143:F143)</f>
        <v>0</v>
      </c>
      <c r="G142" s="8">
        <f>SUM(G143:G143)</f>
        <v>0</v>
      </c>
      <c r="H142" s="8">
        <f>SUM(H143:H143)</f>
        <v>0</v>
      </c>
      <c r="I142" s="8">
        <f>SUM(I143:I143)</f>
        <v>0</v>
      </c>
      <c r="J142" s="8">
        <f t="shared" ref="J142:J143" si="301">+H142+I142</f>
        <v>0</v>
      </c>
      <c r="K142" s="8">
        <f>SUM(K143:K143)</f>
        <v>0</v>
      </c>
      <c r="L142" s="8">
        <f>SUM(L143:L143)</f>
        <v>0</v>
      </c>
      <c r="M142" s="8">
        <f>SUM(M143:M143)</f>
        <v>0</v>
      </c>
      <c r="N142" s="8">
        <f>SUM(N143:N143)</f>
        <v>0</v>
      </c>
      <c r="O142" s="8">
        <f>SUM(O143:O143)</f>
        <v>0</v>
      </c>
      <c r="P142" s="8">
        <f t="shared" ref="P142:P143" si="302">N142+O142</f>
        <v>0</v>
      </c>
      <c r="Q142" s="8">
        <f t="shared" ref="Q142" si="303">+E142-H142-K142-N142</f>
        <v>0</v>
      </c>
      <c r="R142" s="8">
        <f t="shared" ref="R142" si="304">+F142-I142-L142-O142</f>
        <v>0</v>
      </c>
      <c r="S142" s="8">
        <f t="shared" ref="S142:S143" si="305">+Q142+R142</f>
        <v>0</v>
      </c>
    </row>
    <row r="143" spans="1:19" ht="27" hidden="1" thickBot="1">
      <c r="A143" s="143"/>
      <c r="B143" s="133"/>
      <c r="C143" s="23">
        <v>4000</v>
      </c>
      <c r="D143" s="24" t="s">
        <v>7</v>
      </c>
      <c r="E143" s="25">
        <v>0</v>
      </c>
      <c r="F143" s="25">
        <v>0</v>
      </c>
      <c r="G143" s="26">
        <f t="shared" ref="G143" si="306">E143+F143</f>
        <v>0</v>
      </c>
      <c r="H143" s="25">
        <v>0</v>
      </c>
      <c r="I143" s="25">
        <v>0</v>
      </c>
      <c r="J143" s="26">
        <f t="shared" si="301"/>
        <v>0</v>
      </c>
      <c r="K143" s="25">
        <v>0</v>
      </c>
      <c r="L143" s="25">
        <v>0</v>
      </c>
      <c r="M143" s="26">
        <f t="shared" ref="M143" si="307">K143+L143</f>
        <v>0</v>
      </c>
      <c r="N143" s="25">
        <v>0</v>
      </c>
      <c r="O143" s="25">
        <v>0</v>
      </c>
      <c r="P143" s="26">
        <f t="shared" si="302"/>
        <v>0</v>
      </c>
      <c r="Q143" s="25">
        <f t="shared" ref="Q143" si="308">E143-N143-H143-K143</f>
        <v>0</v>
      </c>
      <c r="R143" s="25">
        <f t="shared" ref="R143" si="309">F143-O143-I143-L143</f>
        <v>0</v>
      </c>
      <c r="S143" s="26">
        <f t="shared" si="305"/>
        <v>0</v>
      </c>
    </row>
    <row r="144" spans="1:19" ht="33" customHeight="1">
      <c r="A144" s="30">
        <v>0</v>
      </c>
      <c r="B144" s="159" t="s">
        <v>25</v>
      </c>
      <c r="C144" s="160"/>
      <c r="D144" s="161"/>
      <c r="E144" s="7">
        <f>SUM(E145:E148)</f>
        <v>0</v>
      </c>
      <c r="F144" s="7">
        <f>SUM(F145:F148)</f>
        <v>2000000</v>
      </c>
      <c r="G144" s="7">
        <f>SUM(G145:G148)</f>
        <v>2000000</v>
      </c>
      <c r="H144" s="7">
        <f>SUM(H145:H148)</f>
        <v>0</v>
      </c>
      <c r="I144" s="7">
        <f>SUM(I145:I148)</f>
        <v>0</v>
      </c>
      <c r="J144" s="7">
        <f t="shared" ref="J144:J148" si="310">+H144+I144</f>
        <v>0</v>
      </c>
      <c r="K144" s="7">
        <f>SUM(K145:K148)</f>
        <v>0</v>
      </c>
      <c r="L144" s="7">
        <f>SUM(L145:L148)</f>
        <v>0</v>
      </c>
      <c r="M144" s="7">
        <f>SUM(M145:M148)</f>
        <v>0</v>
      </c>
      <c r="N144" s="7">
        <f>SUM(N145:N148)</f>
        <v>0</v>
      </c>
      <c r="O144" s="7">
        <f>SUM(O145:O148)</f>
        <v>16803.77</v>
      </c>
      <c r="P144" s="7">
        <f t="shared" ref="P144:P148" si="311">N144+O144</f>
        <v>16803.77</v>
      </c>
      <c r="Q144" s="7">
        <f t="shared" ref="Q144" si="312">+E144-H144-K144-N144</f>
        <v>0</v>
      </c>
      <c r="R144" s="7">
        <f t="shared" ref="R144" si="313">+F144-I144-L144-O144</f>
        <v>1983196.23</v>
      </c>
      <c r="S144" s="7">
        <f t="shared" ref="S144:S148" si="314">+Q144+R144</f>
        <v>1983196.23</v>
      </c>
    </row>
    <row r="145" spans="1:19" ht="26.25">
      <c r="A145" s="155" t="s">
        <v>27</v>
      </c>
      <c r="B145" s="156" t="s">
        <v>27</v>
      </c>
      <c r="C145" s="9">
        <v>1000</v>
      </c>
      <c r="D145" s="10" t="s">
        <v>9</v>
      </c>
      <c r="E145" s="11">
        <v>0</v>
      </c>
      <c r="F145" s="11">
        <v>912456</v>
      </c>
      <c r="G145" s="8">
        <f t="shared" ref="G145:G148" si="315">E145+F145</f>
        <v>912456</v>
      </c>
      <c r="H145" s="11">
        <v>0</v>
      </c>
      <c r="I145" s="11">
        <v>0</v>
      </c>
      <c r="J145" s="8">
        <f t="shared" si="310"/>
        <v>0</v>
      </c>
      <c r="K145" s="11">
        <v>0</v>
      </c>
      <c r="L145" s="11">
        <v>0</v>
      </c>
      <c r="M145" s="8">
        <f t="shared" ref="M145:M148" si="316">K145+L145</f>
        <v>0</v>
      </c>
      <c r="N145" s="11">
        <v>0</v>
      </c>
      <c r="O145" s="11">
        <v>16803.77</v>
      </c>
      <c r="P145" s="8">
        <f t="shared" si="311"/>
        <v>16803.77</v>
      </c>
      <c r="Q145" s="11">
        <f t="shared" ref="Q145:Q148" si="317">E145-N145-H145-K145</f>
        <v>0</v>
      </c>
      <c r="R145" s="11">
        <f t="shared" ref="R145:R148" si="318">F145-O145-I145-L145</f>
        <v>895652.23</v>
      </c>
      <c r="S145" s="8">
        <f t="shared" si="314"/>
        <v>895652.23</v>
      </c>
    </row>
    <row r="146" spans="1:19" ht="26.25">
      <c r="A146" s="125"/>
      <c r="B146" s="157"/>
      <c r="C146" s="9">
        <v>2000</v>
      </c>
      <c r="D146" s="10" t="s">
        <v>5</v>
      </c>
      <c r="E146" s="11">
        <v>0</v>
      </c>
      <c r="F146" s="11">
        <v>41544</v>
      </c>
      <c r="G146" s="8">
        <f t="shared" si="315"/>
        <v>41544</v>
      </c>
      <c r="H146" s="11">
        <v>0</v>
      </c>
      <c r="I146" s="11">
        <v>0</v>
      </c>
      <c r="J146" s="8">
        <f t="shared" si="310"/>
        <v>0</v>
      </c>
      <c r="K146" s="11">
        <v>0</v>
      </c>
      <c r="L146" s="11">
        <v>0</v>
      </c>
      <c r="M146" s="8">
        <f t="shared" si="316"/>
        <v>0</v>
      </c>
      <c r="N146" s="11">
        <v>0</v>
      </c>
      <c r="O146" s="11">
        <v>0</v>
      </c>
      <c r="P146" s="8">
        <f t="shared" si="311"/>
        <v>0</v>
      </c>
      <c r="Q146" s="11">
        <f t="shared" si="317"/>
        <v>0</v>
      </c>
      <c r="R146" s="11">
        <f t="shared" si="318"/>
        <v>41544</v>
      </c>
      <c r="S146" s="8">
        <f t="shared" si="314"/>
        <v>41544</v>
      </c>
    </row>
    <row r="147" spans="1:19" ht="26.25">
      <c r="A147" s="125"/>
      <c r="B147" s="157"/>
      <c r="C147" s="9">
        <v>3000</v>
      </c>
      <c r="D147" s="10" t="s">
        <v>6</v>
      </c>
      <c r="E147" s="11">
        <v>0</v>
      </c>
      <c r="F147" s="11">
        <v>980000</v>
      </c>
      <c r="G147" s="8">
        <f t="shared" si="315"/>
        <v>980000</v>
      </c>
      <c r="H147" s="11">
        <v>0</v>
      </c>
      <c r="I147" s="11">
        <v>0</v>
      </c>
      <c r="J147" s="8">
        <f t="shared" si="310"/>
        <v>0</v>
      </c>
      <c r="K147" s="11">
        <v>0</v>
      </c>
      <c r="L147" s="11">
        <v>0</v>
      </c>
      <c r="M147" s="8">
        <f t="shared" si="316"/>
        <v>0</v>
      </c>
      <c r="N147" s="11">
        <v>0</v>
      </c>
      <c r="O147" s="11">
        <v>0</v>
      </c>
      <c r="P147" s="8">
        <f t="shared" si="311"/>
        <v>0</v>
      </c>
      <c r="Q147" s="11">
        <f t="shared" si="317"/>
        <v>0</v>
      </c>
      <c r="R147" s="11">
        <f t="shared" si="318"/>
        <v>980000</v>
      </c>
      <c r="S147" s="8">
        <f t="shared" si="314"/>
        <v>980000</v>
      </c>
    </row>
    <row r="148" spans="1:19" ht="27" thickBot="1">
      <c r="A148" s="122"/>
      <c r="B148" s="158"/>
      <c r="C148" s="12">
        <v>5000</v>
      </c>
      <c r="D148" s="13" t="s">
        <v>4</v>
      </c>
      <c r="E148" s="49">
        <v>0</v>
      </c>
      <c r="F148" s="49">
        <v>66000</v>
      </c>
      <c r="G148" s="44">
        <f t="shared" si="315"/>
        <v>66000</v>
      </c>
      <c r="H148" s="49">
        <v>0</v>
      </c>
      <c r="I148" s="49">
        <v>0</v>
      </c>
      <c r="J148" s="44">
        <f t="shared" si="310"/>
        <v>0</v>
      </c>
      <c r="K148" s="49">
        <v>0</v>
      </c>
      <c r="L148" s="49">
        <v>0</v>
      </c>
      <c r="M148" s="44">
        <f t="shared" si="316"/>
        <v>0</v>
      </c>
      <c r="N148" s="49">
        <v>0</v>
      </c>
      <c r="O148" s="49">
        <v>0</v>
      </c>
      <c r="P148" s="44">
        <f t="shared" si="311"/>
        <v>0</v>
      </c>
      <c r="Q148" s="49">
        <f t="shared" si="317"/>
        <v>0</v>
      </c>
      <c r="R148" s="49">
        <f t="shared" si="318"/>
        <v>66000</v>
      </c>
      <c r="S148" s="44">
        <f t="shared" si="314"/>
        <v>66000</v>
      </c>
    </row>
    <row r="149" spans="1:19" ht="42" customHeight="1" thickBot="1">
      <c r="A149" s="4"/>
      <c r="B149" s="4"/>
      <c r="C149" s="4"/>
      <c r="D149" s="42" t="s">
        <v>21</v>
      </c>
      <c r="E149" s="43">
        <f t="shared" ref="E149:S149" si="319">E12+E29+E51+E58+E65+E76+E97+E103+E120+E131+E139+E144</f>
        <v>346047299</v>
      </c>
      <c r="F149" s="43">
        <f t="shared" si="319"/>
        <v>91795533.789999992</v>
      </c>
      <c r="G149" s="43">
        <f t="shared" si="319"/>
        <v>437842832.79000002</v>
      </c>
      <c r="H149" s="43">
        <f t="shared" si="319"/>
        <v>4878294.75</v>
      </c>
      <c r="I149" s="43">
        <f t="shared" si="319"/>
        <v>1497637.4400000002</v>
      </c>
      <c r="J149" s="43">
        <f t="shared" si="319"/>
        <v>6375932.1899999995</v>
      </c>
      <c r="K149" s="43">
        <f t="shared" si="319"/>
        <v>14900</v>
      </c>
      <c r="L149" s="43">
        <f t="shared" si="319"/>
        <v>0</v>
      </c>
      <c r="M149" s="43">
        <f t="shared" si="319"/>
        <v>14900</v>
      </c>
      <c r="N149" s="43">
        <f t="shared" si="319"/>
        <v>0</v>
      </c>
      <c r="O149" s="43">
        <f t="shared" si="319"/>
        <v>208803.75999999998</v>
      </c>
      <c r="P149" s="43">
        <f t="shared" si="319"/>
        <v>208803.75999999998</v>
      </c>
      <c r="Q149" s="43">
        <f t="shared" si="319"/>
        <v>341154104.25</v>
      </c>
      <c r="R149" s="43">
        <f t="shared" si="319"/>
        <v>90089092.590000004</v>
      </c>
      <c r="S149" s="43">
        <f t="shared" si="319"/>
        <v>431243196.83999997</v>
      </c>
    </row>
    <row r="151" spans="1:19" ht="30.75" hidden="1" thickBot="1">
      <c r="A151" s="4"/>
      <c r="B151" s="4"/>
      <c r="C151" s="4"/>
      <c r="D151" s="14" t="s">
        <v>23</v>
      </c>
      <c r="E151" s="5">
        <v>266412688</v>
      </c>
      <c r="F151" s="5">
        <v>66887494.409999996</v>
      </c>
      <c r="G151" s="5">
        <v>333300182.41000003</v>
      </c>
      <c r="H151" s="5">
        <v>91794005.810000002</v>
      </c>
      <c r="I151" s="5">
        <v>18986720.039999999</v>
      </c>
      <c r="J151" s="5">
        <v>110780725.84999999</v>
      </c>
      <c r="K151" s="5">
        <v>29330457.93</v>
      </c>
      <c r="L151" s="5">
        <v>4163915.28</v>
      </c>
      <c r="M151" s="5">
        <v>33494373.210000001</v>
      </c>
      <c r="N151" s="5">
        <v>127365171.09999999</v>
      </c>
      <c r="O151" s="5">
        <v>39534602.840000004</v>
      </c>
      <c r="P151" s="5">
        <v>166899773.94</v>
      </c>
      <c r="Q151" s="5">
        <v>17923053.16</v>
      </c>
      <c r="R151" s="5">
        <v>4202256.25</v>
      </c>
      <c r="S151" s="5">
        <v>22125309.41</v>
      </c>
    </row>
    <row r="152" spans="1:19" ht="30.75" hidden="1" thickBot="1">
      <c r="A152" s="4"/>
      <c r="B152" s="4"/>
      <c r="C152" s="4"/>
      <c r="D152" s="14" t="s">
        <v>24</v>
      </c>
      <c r="E152" s="5">
        <f>E149-E151</f>
        <v>79634611</v>
      </c>
      <c r="F152" s="5">
        <f>F149-F151</f>
        <v>24908039.379999995</v>
      </c>
      <c r="G152" s="5">
        <f>G149-G151</f>
        <v>104542650.38</v>
      </c>
      <c r="H152" s="5">
        <f t="shared" ref="H152:S152" si="320">H149-H151</f>
        <v>-86915711.060000002</v>
      </c>
      <c r="I152" s="5">
        <f t="shared" si="320"/>
        <v>-17489082.599999998</v>
      </c>
      <c r="J152" s="5">
        <f t="shared" si="320"/>
        <v>-104404793.66</v>
      </c>
      <c r="K152" s="5">
        <f t="shared" si="320"/>
        <v>-29315557.93</v>
      </c>
      <c r="L152" s="5">
        <f t="shared" si="320"/>
        <v>-4163915.28</v>
      </c>
      <c r="M152" s="5">
        <f t="shared" si="320"/>
        <v>-33479473.210000001</v>
      </c>
      <c r="N152" s="5">
        <f t="shared" si="320"/>
        <v>-127365171.09999999</v>
      </c>
      <c r="O152" s="5">
        <f t="shared" si="320"/>
        <v>-39325799.080000006</v>
      </c>
      <c r="P152" s="5">
        <f t="shared" si="320"/>
        <v>-166690970.18000001</v>
      </c>
      <c r="Q152" s="5">
        <f t="shared" si="320"/>
        <v>323231051.08999997</v>
      </c>
      <c r="R152" s="5">
        <f t="shared" si="320"/>
        <v>85886836.340000004</v>
      </c>
      <c r="S152" s="5">
        <f t="shared" si="320"/>
        <v>409117887.42999995</v>
      </c>
    </row>
    <row r="153" spans="1:19" s="21" customFormat="1" ht="23.25">
      <c r="A153" s="22"/>
      <c r="B153" s="22"/>
      <c r="C153" s="22"/>
    </row>
    <row r="154" spans="1:19" s="21" customFormat="1" ht="23.25">
      <c r="A154" s="22"/>
      <c r="B154" s="22"/>
      <c r="C154" s="22"/>
    </row>
  </sheetData>
  <autoFilter ref="A11:S149" xr:uid="{00000000-0009-0000-0000-000000000000}">
    <filterColumn colId="6">
      <filters>
        <filter val="1,000,480.00"/>
        <filter val="1,181,475.00"/>
        <filter val="1,253,000.00"/>
        <filter val="1,302,475.00"/>
        <filter val="1,395,160.00"/>
        <filter val="1,446,000.00"/>
        <filter val="10,500,000.00"/>
        <filter val="11,824,520.94"/>
        <filter val="113,227,403.93"/>
        <filter val="121,000.00"/>
        <filter val="156,174,303.94"/>
        <filter val="16,559,867.42"/>
        <filter val="17,309,102.00"/>
        <filter val="2,000,000.00"/>
        <filter val="2,108,150.08"/>
        <filter val="2,867,000.00"/>
        <filter val="20,106,304.72"/>
        <filter val="3,954,998.48"/>
        <filter val="30,000,000.00"/>
        <filter val="35,961,527.70"/>
        <filter val="358,000.00"/>
        <filter val="37,465,352.72"/>
        <filter val="38,178,572.00"/>
        <filter val="38,465,832.72"/>
        <filter val="41,544.00"/>
        <filter val="437,842,832.79"/>
        <filter val="48,668,017.50"/>
        <filter val="5,180,000.00"/>
        <filter val="509,000.00"/>
        <filter val="53,793,967.57"/>
        <filter val="54,939,220.46"/>
        <filter val="553,683.44"/>
        <filter val="57,862,490.38"/>
        <filter val="59,433,436.36"/>
        <filter val="6,735,828.99"/>
        <filter val="63,770,629.70"/>
        <filter val="66,000.00"/>
        <filter val="7,013,700.00"/>
        <filter val="7,417,120.09"/>
        <filter val="7,710,075.95"/>
        <filter val="712,990.08"/>
        <filter val="780,348.00"/>
        <filter val="8,263,759.39"/>
        <filter val="8,266,700.00"/>
        <filter val="84,704,624.09"/>
        <filter val="9,054,170.00"/>
        <filter val="9,343,528.37"/>
        <filter val="912,456.00"/>
        <filter val="980,000.00"/>
      </filters>
    </filterColumn>
  </autoFilter>
  <mergeCells count="101">
    <mergeCell ref="A2:D2"/>
    <mergeCell ref="A3:D3"/>
    <mergeCell ref="A6:D6"/>
    <mergeCell ref="A4:G4"/>
    <mergeCell ref="E9:G9"/>
    <mergeCell ref="C46:D46"/>
    <mergeCell ref="C66:D66"/>
    <mergeCell ref="B65:D65"/>
    <mergeCell ref="B66:B72"/>
    <mergeCell ref="A8:A10"/>
    <mergeCell ref="B8:B10"/>
    <mergeCell ref="C8:C10"/>
    <mergeCell ref="D8:D10"/>
    <mergeCell ref="E8:S8"/>
    <mergeCell ref="C142:D142"/>
    <mergeCell ref="B142:B143"/>
    <mergeCell ref="A139:A143"/>
    <mergeCell ref="B132:B136"/>
    <mergeCell ref="C132:D132"/>
    <mergeCell ref="B29:D29"/>
    <mergeCell ref="B30:B32"/>
    <mergeCell ref="C30:D30"/>
    <mergeCell ref="A29:A50"/>
    <mergeCell ref="A51:A57"/>
    <mergeCell ref="B51:D51"/>
    <mergeCell ref="B52:B55"/>
    <mergeCell ref="C52:D52"/>
    <mergeCell ref="B56:B57"/>
    <mergeCell ref="C56:D56"/>
    <mergeCell ref="B33:B35"/>
    <mergeCell ref="C33:D33"/>
    <mergeCell ref="B48:B50"/>
    <mergeCell ref="C48:D48"/>
    <mergeCell ref="B36:B40"/>
    <mergeCell ref="C36:D36"/>
    <mergeCell ref="B41:B45"/>
    <mergeCell ref="C41:D41"/>
    <mergeCell ref="A58:A64"/>
    <mergeCell ref="A103:A119"/>
    <mergeCell ref="B103:D103"/>
    <mergeCell ref="B114:B119"/>
    <mergeCell ref="C114:D114"/>
    <mergeCell ref="B104:B108"/>
    <mergeCell ref="C104:D104"/>
    <mergeCell ref="B109:B113"/>
    <mergeCell ref="C109:D109"/>
    <mergeCell ref="A145:A148"/>
    <mergeCell ref="B145:B148"/>
    <mergeCell ref="B144:D144"/>
    <mergeCell ref="C126:D126"/>
    <mergeCell ref="B126:B130"/>
    <mergeCell ref="B120:D120"/>
    <mergeCell ref="B121:B125"/>
    <mergeCell ref="C121:D121"/>
    <mergeCell ref="B139:D139"/>
    <mergeCell ref="B140:B141"/>
    <mergeCell ref="C140:D140"/>
    <mergeCell ref="A120:A130"/>
    <mergeCell ref="B137:B138"/>
    <mergeCell ref="B131:D131"/>
    <mergeCell ref="A131:A138"/>
    <mergeCell ref="C137:D137"/>
    <mergeCell ref="N9:P9"/>
    <mergeCell ref="K9:M9"/>
    <mergeCell ref="H9:J9"/>
    <mergeCell ref="Q9:S9"/>
    <mergeCell ref="A97:A102"/>
    <mergeCell ref="B97:D97"/>
    <mergeCell ref="B98:B102"/>
    <mergeCell ref="C98:D98"/>
    <mergeCell ref="B17:B20"/>
    <mergeCell ref="C17:D17"/>
    <mergeCell ref="B21:B22"/>
    <mergeCell ref="C21:D21"/>
    <mergeCell ref="B23:B26"/>
    <mergeCell ref="C23:D23"/>
    <mergeCell ref="A65:A75"/>
    <mergeCell ref="C92:D92"/>
    <mergeCell ref="B92:B96"/>
    <mergeCell ref="B76:D76"/>
    <mergeCell ref="B77:B81"/>
    <mergeCell ref="C77:D77"/>
    <mergeCell ref="A76:A96"/>
    <mergeCell ref="C82:D82"/>
    <mergeCell ref="B82:B86"/>
    <mergeCell ref="B46:B47"/>
    <mergeCell ref="B87:B91"/>
    <mergeCell ref="C87:D87"/>
    <mergeCell ref="B58:D58"/>
    <mergeCell ref="A12:A28"/>
    <mergeCell ref="B12:D12"/>
    <mergeCell ref="B13:B16"/>
    <mergeCell ref="C13:D13"/>
    <mergeCell ref="B27:B28"/>
    <mergeCell ref="C27:D27"/>
    <mergeCell ref="B73:B75"/>
    <mergeCell ref="C73:D73"/>
    <mergeCell ref="B59:B62"/>
    <mergeCell ref="C59:D59"/>
    <mergeCell ref="B63:B64"/>
    <mergeCell ref="C63:D63"/>
  </mergeCells>
  <pageMargins left="0.39370078740157483" right="0.39370078740157483" top="0.59055118110236227" bottom="0.59055118110236227" header="0.31496062992125984" footer="0.31496062992125984"/>
  <pageSetup paperSize="5" scale="22" orientation="landscape" r:id="rId1"/>
  <headerFooter>
    <oddFooter>&amp;C&amp;"Arial,Normal"&amp;14Hoja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2BFD-E8EA-449B-AC7B-8171D72B15B7}">
  <dimension ref="A1:CP526"/>
  <sheetViews>
    <sheetView showGridLines="0" zoomScale="70" zoomScaleNormal="70" workbookViewId="0">
      <selection activeCell="E8" sqref="L8:L10"/>
    </sheetView>
  </sheetViews>
  <sheetFormatPr baseColWidth="10" defaultRowHeight="15"/>
  <cols>
    <col min="1" max="2" width="7.28515625" style="1" customWidth="1"/>
    <col min="3" max="3" width="9.28515625" style="1" customWidth="1"/>
    <col min="4" max="4" width="29.5703125" style="106" customWidth="1"/>
    <col min="5" max="5" width="7.28515625" style="1" customWidth="1"/>
    <col min="6" max="8" width="5.5703125" style="58" customWidth="1"/>
    <col min="9" max="9" width="7.5703125" style="58" customWidth="1"/>
    <col min="10" max="10" width="7.7109375" style="1" customWidth="1"/>
    <col min="11" max="11" width="8.140625" style="1" customWidth="1"/>
    <col min="12" max="13" width="9.140625" style="1" customWidth="1"/>
    <col min="14" max="14" width="71.28515625" style="59" customWidth="1"/>
    <col min="15" max="16" width="19.140625" customWidth="1"/>
    <col min="17" max="17" width="26.7109375" bestFit="1" customWidth="1"/>
    <col min="18" max="20" width="19.140625" customWidth="1"/>
    <col min="21" max="21" width="20.5703125" customWidth="1"/>
    <col min="22" max="27" width="15.85546875" customWidth="1"/>
    <col min="28" max="28" width="18.42578125" bestFit="1" customWidth="1"/>
    <col min="29" max="49" width="19.140625" customWidth="1"/>
    <col min="50" max="56" width="15.42578125" customWidth="1"/>
  </cols>
  <sheetData>
    <row r="1" spans="1:86">
      <c r="D1" s="1"/>
    </row>
    <row r="2" spans="1:86" ht="31.5">
      <c r="A2" s="185" t="s">
        <v>71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</row>
    <row r="3" spans="1:86" ht="28.5">
      <c r="A3" s="186" t="s">
        <v>72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</row>
    <row r="4" spans="1:86" ht="26.25">
      <c r="A4" s="187" t="s">
        <v>73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6"/>
      <c r="AX4" s="55"/>
      <c r="AY4" s="55"/>
      <c r="AZ4" s="55"/>
      <c r="BA4" s="55"/>
      <c r="BB4" s="55"/>
      <c r="BC4" s="55"/>
      <c r="BD4" s="55"/>
    </row>
    <row r="5" spans="1:86" ht="47.25" customHeight="1">
      <c r="A5" s="188" t="s">
        <v>74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6"/>
      <c r="AX5" s="55"/>
      <c r="AY5" s="55"/>
      <c r="AZ5" s="55"/>
      <c r="BA5" s="55"/>
      <c r="BB5" s="55"/>
      <c r="BC5" s="55"/>
      <c r="BD5" s="55"/>
    </row>
    <row r="6" spans="1:86" ht="12.6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</row>
    <row r="7" spans="1:86" ht="5.25" customHeight="1">
      <c r="D7" s="1"/>
    </row>
    <row r="8" spans="1:86" s="109" customFormat="1" ht="22.5" customHeight="1">
      <c r="A8" s="184" t="s">
        <v>75</v>
      </c>
      <c r="B8" s="189" t="s">
        <v>76</v>
      </c>
      <c r="C8" s="189" t="s">
        <v>77</v>
      </c>
      <c r="D8" s="189" t="s">
        <v>78</v>
      </c>
      <c r="E8" s="192" t="s">
        <v>79</v>
      </c>
      <c r="F8" s="192" t="s">
        <v>0</v>
      </c>
      <c r="G8" s="193" t="s">
        <v>14</v>
      </c>
      <c r="H8" s="193" t="s">
        <v>80</v>
      </c>
      <c r="I8" s="184" t="s">
        <v>81</v>
      </c>
      <c r="J8" s="184" t="s">
        <v>82</v>
      </c>
      <c r="K8" s="184" t="s">
        <v>83</v>
      </c>
      <c r="L8" s="184" t="s">
        <v>84</v>
      </c>
      <c r="M8" s="184" t="s">
        <v>85</v>
      </c>
      <c r="N8" s="196" t="s">
        <v>86</v>
      </c>
      <c r="O8" s="197" t="s">
        <v>87</v>
      </c>
      <c r="P8" s="197"/>
      <c r="Q8" s="197"/>
      <c r="R8" s="197"/>
      <c r="S8" s="197"/>
      <c r="T8" s="197"/>
      <c r="U8" s="197"/>
      <c r="V8" s="198" t="s">
        <v>88</v>
      </c>
      <c r="W8" s="199"/>
      <c r="X8" s="199"/>
      <c r="Y8" s="199"/>
      <c r="Z8" s="199"/>
      <c r="AA8" s="199"/>
      <c r="AB8" s="200"/>
      <c r="AC8" s="201" t="s">
        <v>89</v>
      </c>
      <c r="AD8" s="202"/>
      <c r="AE8" s="202"/>
      <c r="AF8" s="202"/>
      <c r="AG8" s="202"/>
      <c r="AH8" s="202"/>
      <c r="AI8" s="203"/>
      <c r="AJ8" s="210" t="s">
        <v>90</v>
      </c>
      <c r="AK8" s="211"/>
      <c r="AL8" s="211"/>
      <c r="AM8" s="211"/>
      <c r="AN8" s="211"/>
      <c r="AO8" s="211"/>
      <c r="AP8" s="212"/>
      <c r="AQ8" s="204" t="s">
        <v>91</v>
      </c>
      <c r="AR8" s="205"/>
      <c r="AS8" s="205"/>
      <c r="AT8" s="205"/>
      <c r="AU8" s="205"/>
      <c r="AV8" s="205"/>
      <c r="AW8" s="206"/>
      <c r="AX8" s="207" t="s">
        <v>92</v>
      </c>
      <c r="AY8" s="207"/>
      <c r="AZ8" s="207"/>
      <c r="BA8" s="207" t="s">
        <v>93</v>
      </c>
      <c r="BB8" s="207"/>
      <c r="BC8" s="207" t="s">
        <v>94</v>
      </c>
      <c r="BD8" s="207"/>
    </row>
    <row r="9" spans="1:86" s="114" customFormat="1" ht="18.75" customHeight="1">
      <c r="A9" s="184"/>
      <c r="B9" s="190"/>
      <c r="C9" s="190"/>
      <c r="D9" s="190"/>
      <c r="E9" s="192"/>
      <c r="F9" s="192"/>
      <c r="G9" s="194"/>
      <c r="H9" s="194"/>
      <c r="I9" s="184"/>
      <c r="J9" s="184"/>
      <c r="K9" s="184"/>
      <c r="L9" s="184"/>
      <c r="M9" s="184"/>
      <c r="N9" s="196"/>
      <c r="O9" s="197" t="s">
        <v>95</v>
      </c>
      <c r="P9" s="197"/>
      <c r="Q9" s="197"/>
      <c r="R9" s="197" t="s">
        <v>96</v>
      </c>
      <c r="S9" s="197"/>
      <c r="T9" s="197"/>
      <c r="U9" s="108" t="s">
        <v>97</v>
      </c>
      <c r="V9" s="208" t="s">
        <v>95</v>
      </c>
      <c r="W9" s="208"/>
      <c r="X9" s="208"/>
      <c r="Y9" s="208" t="s">
        <v>96</v>
      </c>
      <c r="Z9" s="208"/>
      <c r="AA9" s="208"/>
      <c r="AB9" s="110" t="s">
        <v>97</v>
      </c>
      <c r="AC9" s="209" t="s">
        <v>95</v>
      </c>
      <c r="AD9" s="209"/>
      <c r="AE9" s="209"/>
      <c r="AF9" s="209" t="s">
        <v>96</v>
      </c>
      <c r="AG9" s="209"/>
      <c r="AH9" s="209"/>
      <c r="AI9" s="111" t="s">
        <v>97</v>
      </c>
      <c r="AJ9" s="213" t="s">
        <v>95</v>
      </c>
      <c r="AK9" s="213"/>
      <c r="AL9" s="213"/>
      <c r="AM9" s="213" t="s">
        <v>96</v>
      </c>
      <c r="AN9" s="213"/>
      <c r="AO9" s="213"/>
      <c r="AP9" s="112" t="s">
        <v>97</v>
      </c>
      <c r="AQ9" s="216" t="s">
        <v>95</v>
      </c>
      <c r="AR9" s="216"/>
      <c r="AS9" s="216"/>
      <c r="AT9" s="216" t="s">
        <v>96</v>
      </c>
      <c r="AU9" s="216"/>
      <c r="AV9" s="216"/>
      <c r="AW9" s="113" t="s">
        <v>97</v>
      </c>
      <c r="AX9" s="217" t="s">
        <v>98</v>
      </c>
      <c r="AY9" s="217" t="s">
        <v>99</v>
      </c>
      <c r="AZ9" s="217" t="s">
        <v>100</v>
      </c>
      <c r="BA9" s="214" t="s">
        <v>99</v>
      </c>
      <c r="BB9" s="214" t="s">
        <v>100</v>
      </c>
      <c r="BC9" s="215" t="s">
        <v>99</v>
      </c>
      <c r="BD9" s="215" t="s">
        <v>100</v>
      </c>
    </row>
    <row r="10" spans="1:86" s="55" customFormat="1" ht="65.25" customHeight="1">
      <c r="A10" s="184"/>
      <c r="B10" s="191"/>
      <c r="C10" s="191"/>
      <c r="D10" s="191"/>
      <c r="E10" s="192"/>
      <c r="F10" s="192"/>
      <c r="G10" s="195"/>
      <c r="H10" s="195"/>
      <c r="I10" s="184"/>
      <c r="J10" s="184"/>
      <c r="K10" s="184"/>
      <c r="L10" s="184"/>
      <c r="M10" s="184"/>
      <c r="N10" s="196"/>
      <c r="O10" s="84" t="s">
        <v>19</v>
      </c>
      <c r="P10" s="84" t="s">
        <v>101</v>
      </c>
      <c r="Q10" s="84" t="s">
        <v>102</v>
      </c>
      <c r="R10" s="84" t="s">
        <v>20</v>
      </c>
      <c r="S10" s="84" t="s">
        <v>101</v>
      </c>
      <c r="T10" s="84" t="s">
        <v>102</v>
      </c>
      <c r="U10" s="84" t="s">
        <v>3</v>
      </c>
      <c r="V10" s="85" t="s">
        <v>19</v>
      </c>
      <c r="W10" s="85" t="s">
        <v>101</v>
      </c>
      <c r="X10" s="85" t="s">
        <v>102</v>
      </c>
      <c r="Y10" s="85" t="s">
        <v>20</v>
      </c>
      <c r="Z10" s="85" t="s">
        <v>101</v>
      </c>
      <c r="AA10" s="85" t="s">
        <v>102</v>
      </c>
      <c r="AB10" s="85" t="s">
        <v>3</v>
      </c>
      <c r="AC10" s="86" t="s">
        <v>19</v>
      </c>
      <c r="AD10" s="86" t="s">
        <v>101</v>
      </c>
      <c r="AE10" s="86" t="s">
        <v>102</v>
      </c>
      <c r="AF10" s="86" t="s">
        <v>20</v>
      </c>
      <c r="AG10" s="86" t="s">
        <v>101</v>
      </c>
      <c r="AH10" s="86" t="s">
        <v>102</v>
      </c>
      <c r="AI10" s="86" t="s">
        <v>3</v>
      </c>
      <c r="AJ10" s="87" t="s">
        <v>19</v>
      </c>
      <c r="AK10" s="87" t="s">
        <v>101</v>
      </c>
      <c r="AL10" s="87" t="s">
        <v>102</v>
      </c>
      <c r="AM10" s="87" t="s">
        <v>20</v>
      </c>
      <c r="AN10" s="87" t="s">
        <v>101</v>
      </c>
      <c r="AO10" s="87" t="s">
        <v>102</v>
      </c>
      <c r="AP10" s="87" t="s">
        <v>3</v>
      </c>
      <c r="AQ10" s="88" t="s">
        <v>19</v>
      </c>
      <c r="AR10" s="88" t="s">
        <v>101</v>
      </c>
      <c r="AS10" s="88" t="s">
        <v>102</v>
      </c>
      <c r="AT10" s="88" t="s">
        <v>20</v>
      </c>
      <c r="AU10" s="88" t="s">
        <v>101</v>
      </c>
      <c r="AV10" s="88" t="s">
        <v>102</v>
      </c>
      <c r="AW10" s="88" t="s">
        <v>3</v>
      </c>
      <c r="AX10" s="217"/>
      <c r="AY10" s="217"/>
      <c r="AZ10" s="217"/>
      <c r="BA10" s="214"/>
      <c r="BB10" s="214"/>
      <c r="BC10" s="215"/>
      <c r="BD10" s="215"/>
    </row>
    <row r="11" spans="1:86" s="55" customFormat="1" ht="15.75" customHeight="1">
      <c r="A11" s="94"/>
      <c r="B11" s="98"/>
      <c r="C11" s="98"/>
      <c r="D11" s="98"/>
      <c r="E11" s="98"/>
      <c r="F11" s="95"/>
      <c r="G11" s="99"/>
      <c r="H11" s="99"/>
      <c r="I11" s="99"/>
      <c r="J11" s="94"/>
      <c r="K11" s="94"/>
      <c r="L11" s="94"/>
      <c r="M11" s="94"/>
      <c r="N11" s="83" t="s">
        <v>3</v>
      </c>
      <c r="O11" s="89">
        <v>276711862.63999999</v>
      </c>
      <c r="P11" s="89">
        <v>69335436.359999985</v>
      </c>
      <c r="Q11" s="89">
        <v>346047299</v>
      </c>
      <c r="R11" s="89">
        <v>91795533.789999992</v>
      </c>
      <c r="S11" s="89">
        <v>0</v>
      </c>
      <c r="T11" s="89">
        <v>91795533.789999992</v>
      </c>
      <c r="U11" s="89">
        <v>437842832.78999996</v>
      </c>
      <c r="V11" s="90">
        <v>0</v>
      </c>
      <c r="W11" s="90">
        <v>0</v>
      </c>
      <c r="X11" s="90">
        <v>0</v>
      </c>
      <c r="Y11" s="90">
        <v>208803.75999999998</v>
      </c>
      <c r="Z11" s="90">
        <v>0</v>
      </c>
      <c r="AA11" s="90">
        <v>208803.75999999998</v>
      </c>
      <c r="AB11" s="90">
        <v>208803.75999999998</v>
      </c>
      <c r="AC11" s="91">
        <v>14900</v>
      </c>
      <c r="AD11" s="91">
        <v>0</v>
      </c>
      <c r="AE11" s="91">
        <v>14900</v>
      </c>
      <c r="AF11" s="91">
        <v>0</v>
      </c>
      <c r="AG11" s="91">
        <v>0</v>
      </c>
      <c r="AH11" s="91">
        <v>0</v>
      </c>
      <c r="AI11" s="91">
        <v>14900</v>
      </c>
      <c r="AJ11" s="92">
        <v>4878294.75</v>
      </c>
      <c r="AK11" s="92">
        <v>0</v>
      </c>
      <c r="AL11" s="92">
        <v>4878294.75</v>
      </c>
      <c r="AM11" s="92">
        <v>1497637.4400000002</v>
      </c>
      <c r="AN11" s="92">
        <v>0</v>
      </c>
      <c r="AO11" s="92">
        <v>1497637.4400000002</v>
      </c>
      <c r="AP11" s="92">
        <v>6375932.1899999995</v>
      </c>
      <c r="AQ11" s="93">
        <v>271818667.88999999</v>
      </c>
      <c r="AR11" s="93">
        <v>69335436.359999985</v>
      </c>
      <c r="AS11" s="93">
        <v>341154104.25</v>
      </c>
      <c r="AT11" s="93">
        <v>90089092.590000004</v>
      </c>
      <c r="AU11" s="93">
        <v>0</v>
      </c>
      <c r="AV11" s="93">
        <v>90089092.590000004</v>
      </c>
      <c r="AW11" s="93">
        <v>431243196.83999997</v>
      </c>
      <c r="AX11" s="96"/>
      <c r="AY11" s="96"/>
      <c r="AZ11" s="96"/>
      <c r="BA11" s="97"/>
      <c r="BB11" s="97"/>
      <c r="BC11" s="100"/>
      <c r="BD11" s="100"/>
    </row>
    <row r="12" spans="1:86">
      <c r="A12" s="60">
        <v>2026</v>
      </c>
      <c r="B12" s="60">
        <v>8311</v>
      </c>
      <c r="C12" s="60"/>
      <c r="D12" s="101"/>
      <c r="E12" s="60">
        <v>1</v>
      </c>
      <c r="F12" s="61"/>
      <c r="G12" s="61"/>
      <c r="H12" s="61"/>
      <c r="I12" s="61"/>
      <c r="J12" s="62"/>
      <c r="K12" s="62"/>
      <c r="L12" s="62"/>
      <c r="M12" s="62"/>
      <c r="N12" s="107" t="s">
        <v>103</v>
      </c>
      <c r="O12" s="64">
        <v>41527299.82</v>
      </c>
      <c r="P12" s="64">
        <v>4880500</v>
      </c>
      <c r="Q12" s="64">
        <v>46407799.82</v>
      </c>
      <c r="R12" s="64">
        <v>3562692.6799999997</v>
      </c>
      <c r="S12" s="64">
        <v>0</v>
      </c>
      <c r="T12" s="64">
        <v>3562692.6799999997</v>
      </c>
      <c r="U12" s="64">
        <v>49970492.5</v>
      </c>
      <c r="V12" s="65">
        <v>0</v>
      </c>
      <c r="W12" s="65">
        <v>0</v>
      </c>
      <c r="X12" s="65">
        <v>0</v>
      </c>
      <c r="Y12" s="65">
        <v>191999.99</v>
      </c>
      <c r="Z12" s="65">
        <v>0</v>
      </c>
      <c r="AA12" s="65">
        <v>191999.99</v>
      </c>
      <c r="AB12" s="65">
        <v>191999.99</v>
      </c>
      <c r="AC12" s="65">
        <v>0</v>
      </c>
      <c r="AD12" s="65">
        <v>0</v>
      </c>
      <c r="AE12" s="65">
        <v>0</v>
      </c>
      <c r="AF12" s="65">
        <v>0</v>
      </c>
      <c r="AG12" s="65">
        <v>0</v>
      </c>
      <c r="AH12" s="65">
        <v>0</v>
      </c>
      <c r="AI12" s="65">
        <v>0</v>
      </c>
      <c r="AJ12" s="65">
        <v>0</v>
      </c>
      <c r="AK12" s="65">
        <v>0</v>
      </c>
      <c r="AL12" s="65">
        <v>0</v>
      </c>
      <c r="AM12" s="65">
        <v>344520.01</v>
      </c>
      <c r="AN12" s="65">
        <v>0</v>
      </c>
      <c r="AO12" s="65">
        <v>344520.01</v>
      </c>
      <c r="AP12" s="65">
        <v>344520.01</v>
      </c>
      <c r="AQ12" s="64">
        <v>41527299.82</v>
      </c>
      <c r="AR12" s="64">
        <v>4880500</v>
      </c>
      <c r="AS12" s="64">
        <v>46407799.82</v>
      </c>
      <c r="AT12" s="64">
        <v>3026172.6799999997</v>
      </c>
      <c r="AU12" s="64">
        <v>0</v>
      </c>
      <c r="AV12" s="64">
        <v>3026172.6799999997</v>
      </c>
      <c r="AW12" s="64">
        <v>49433972.5</v>
      </c>
      <c r="AX12" s="65"/>
      <c r="AY12" s="63"/>
      <c r="AZ12" s="63"/>
      <c r="BA12" s="63"/>
      <c r="BB12" s="63"/>
      <c r="BC12" s="63"/>
      <c r="BD12" s="63"/>
      <c r="BG12" s="66"/>
      <c r="BH12" s="66"/>
      <c r="BI12" s="66"/>
      <c r="BJ12" s="66"/>
      <c r="BK12" s="66"/>
      <c r="BL12" s="66"/>
      <c r="BM12" s="66"/>
      <c r="BR12" s="66"/>
      <c r="BS12" s="66"/>
      <c r="BT12" s="66"/>
      <c r="CB12" s="66"/>
      <c r="CC12" s="66"/>
      <c r="CD12" s="66"/>
      <c r="CE12" s="66"/>
      <c r="CF12" s="66"/>
      <c r="CG12" s="66"/>
      <c r="CH12" s="66"/>
    </row>
    <row r="13" spans="1:86" ht="28.9" customHeight="1">
      <c r="A13" s="67">
        <v>2026</v>
      </c>
      <c r="B13" s="67">
        <v>8311</v>
      </c>
      <c r="C13" s="67"/>
      <c r="D13" s="102"/>
      <c r="E13" s="67">
        <v>1</v>
      </c>
      <c r="F13" s="68">
        <v>1</v>
      </c>
      <c r="G13" s="68"/>
      <c r="H13" s="68"/>
      <c r="I13" s="68"/>
      <c r="J13" s="62"/>
      <c r="K13" s="62"/>
      <c r="L13" s="62"/>
      <c r="M13" s="62"/>
      <c r="N13" s="69" t="s">
        <v>28</v>
      </c>
      <c r="O13" s="65">
        <v>40224824.82</v>
      </c>
      <c r="P13" s="65">
        <v>4880500</v>
      </c>
      <c r="Q13" s="65">
        <v>45105324.82</v>
      </c>
      <c r="R13" s="65">
        <v>3562692.6799999997</v>
      </c>
      <c r="S13" s="65">
        <v>0</v>
      </c>
      <c r="T13" s="65">
        <v>3562692.6799999997</v>
      </c>
      <c r="U13" s="65">
        <v>48668017.5</v>
      </c>
      <c r="V13" s="65">
        <v>0</v>
      </c>
      <c r="W13" s="65">
        <v>0</v>
      </c>
      <c r="X13" s="65">
        <v>0</v>
      </c>
      <c r="Y13" s="65">
        <v>191999.99</v>
      </c>
      <c r="Z13" s="65">
        <v>0</v>
      </c>
      <c r="AA13" s="65">
        <v>191999.99</v>
      </c>
      <c r="AB13" s="65">
        <v>191999.99</v>
      </c>
      <c r="AC13" s="65">
        <v>0</v>
      </c>
      <c r="AD13" s="65">
        <v>0</v>
      </c>
      <c r="AE13" s="65">
        <v>0</v>
      </c>
      <c r="AF13" s="65">
        <v>0</v>
      </c>
      <c r="AG13" s="65">
        <v>0</v>
      </c>
      <c r="AH13" s="65">
        <v>0</v>
      </c>
      <c r="AI13" s="65">
        <v>0</v>
      </c>
      <c r="AJ13" s="65">
        <v>0</v>
      </c>
      <c r="AK13" s="65">
        <v>0</v>
      </c>
      <c r="AL13" s="65">
        <v>0</v>
      </c>
      <c r="AM13" s="65">
        <v>344520.01</v>
      </c>
      <c r="AN13" s="65">
        <v>0</v>
      </c>
      <c r="AO13" s="65">
        <v>344520.01</v>
      </c>
      <c r="AP13" s="65">
        <v>344520.01</v>
      </c>
      <c r="AQ13" s="65">
        <v>40224824.82</v>
      </c>
      <c r="AR13" s="65">
        <v>4880500</v>
      </c>
      <c r="AS13" s="65">
        <v>45105324.82</v>
      </c>
      <c r="AT13" s="65">
        <v>3026172.6799999997</v>
      </c>
      <c r="AU13" s="65">
        <v>0</v>
      </c>
      <c r="AV13" s="65">
        <v>3026172.6799999997</v>
      </c>
      <c r="AW13" s="65">
        <v>48131497.5</v>
      </c>
      <c r="AX13" s="65" t="s">
        <v>104</v>
      </c>
      <c r="AY13" s="70"/>
      <c r="AZ13" s="70"/>
      <c r="BA13" s="70"/>
      <c r="BB13" s="70"/>
      <c r="BC13" s="70"/>
      <c r="BD13" s="70"/>
      <c r="BJ13" s="66"/>
      <c r="BK13" s="66"/>
      <c r="BL13" s="66"/>
      <c r="BM13" s="66"/>
      <c r="BR13" s="66"/>
      <c r="BS13" s="66"/>
      <c r="BT13" s="66"/>
      <c r="CE13" s="66"/>
      <c r="CF13" s="66"/>
      <c r="CG13" s="66"/>
      <c r="CH13" s="66"/>
    </row>
    <row r="14" spans="1:86" ht="14.45" customHeight="1">
      <c r="A14" s="67">
        <v>2026</v>
      </c>
      <c r="B14" s="67">
        <v>8311</v>
      </c>
      <c r="C14" s="67"/>
      <c r="D14" s="102"/>
      <c r="E14" s="67">
        <v>1</v>
      </c>
      <c r="F14" s="68">
        <v>1</v>
      </c>
      <c r="G14" s="68">
        <v>1</v>
      </c>
      <c r="H14" s="68"/>
      <c r="I14" s="68"/>
      <c r="J14" s="62"/>
      <c r="K14" s="62"/>
      <c r="L14" s="62" t="s">
        <v>104</v>
      </c>
      <c r="M14" s="62"/>
      <c r="N14" s="69" t="s">
        <v>29</v>
      </c>
      <c r="O14" s="65">
        <v>24899500</v>
      </c>
      <c r="P14" s="65">
        <v>4880500</v>
      </c>
      <c r="Q14" s="65">
        <v>29780000</v>
      </c>
      <c r="R14" s="65">
        <v>220000</v>
      </c>
      <c r="S14" s="65">
        <v>0</v>
      </c>
      <c r="T14" s="65">
        <v>220000</v>
      </c>
      <c r="U14" s="65">
        <v>30000000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65">
        <v>0</v>
      </c>
      <c r="AG14" s="65">
        <v>0</v>
      </c>
      <c r="AH14" s="65">
        <v>0</v>
      </c>
      <c r="AI14" s="65">
        <v>0</v>
      </c>
      <c r="AJ14" s="65">
        <v>0</v>
      </c>
      <c r="AK14" s="65">
        <v>0</v>
      </c>
      <c r="AL14" s="65">
        <v>0</v>
      </c>
      <c r="AM14" s="65">
        <v>0</v>
      </c>
      <c r="AN14" s="65">
        <v>0</v>
      </c>
      <c r="AO14" s="65">
        <v>0</v>
      </c>
      <c r="AP14" s="65">
        <v>0</v>
      </c>
      <c r="AQ14" s="65">
        <v>24899500</v>
      </c>
      <c r="AR14" s="65">
        <v>4880500</v>
      </c>
      <c r="AS14" s="65">
        <v>29780000</v>
      </c>
      <c r="AT14" s="65">
        <v>220000</v>
      </c>
      <c r="AU14" s="65">
        <v>0</v>
      </c>
      <c r="AV14" s="65">
        <v>220000</v>
      </c>
      <c r="AW14" s="65">
        <v>30000000</v>
      </c>
      <c r="AX14" s="65"/>
      <c r="AY14" s="70"/>
      <c r="AZ14" s="70"/>
      <c r="BA14" s="70"/>
      <c r="BB14" s="70"/>
      <c r="BC14" s="70"/>
      <c r="BD14" s="70"/>
      <c r="BJ14" s="66"/>
      <c r="BK14" s="66"/>
      <c r="BL14" s="66"/>
      <c r="BM14" s="66"/>
      <c r="BR14" s="66"/>
      <c r="BS14" s="66"/>
      <c r="BT14" s="66"/>
      <c r="CE14" s="66"/>
      <c r="CF14" s="66"/>
      <c r="CG14" s="66"/>
      <c r="CH14" s="66"/>
    </row>
    <row r="15" spans="1:86" ht="28.9" customHeight="1">
      <c r="A15" s="67">
        <v>2026</v>
      </c>
      <c r="B15" s="67">
        <v>8311</v>
      </c>
      <c r="C15" s="67"/>
      <c r="D15" s="102"/>
      <c r="E15" s="67">
        <v>1</v>
      </c>
      <c r="F15" s="68">
        <v>1</v>
      </c>
      <c r="G15" s="68">
        <v>1</v>
      </c>
      <c r="H15" s="68"/>
      <c r="I15" s="68">
        <v>3000</v>
      </c>
      <c r="J15" s="62"/>
      <c r="K15" s="62"/>
      <c r="L15" s="62" t="s">
        <v>104</v>
      </c>
      <c r="M15" s="62"/>
      <c r="N15" s="69" t="s">
        <v>6</v>
      </c>
      <c r="O15" s="65">
        <v>24899500</v>
      </c>
      <c r="P15" s="65">
        <v>4880500</v>
      </c>
      <c r="Q15" s="65">
        <v>29780000</v>
      </c>
      <c r="R15" s="65">
        <v>220000</v>
      </c>
      <c r="S15" s="65">
        <v>0</v>
      </c>
      <c r="T15" s="65">
        <v>220000</v>
      </c>
      <c r="U15" s="65">
        <v>30000000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5">
        <v>0</v>
      </c>
      <c r="AB15" s="65">
        <v>0</v>
      </c>
      <c r="AC15" s="65">
        <v>0</v>
      </c>
      <c r="AD15" s="65">
        <v>0</v>
      </c>
      <c r="AE15" s="65">
        <v>0</v>
      </c>
      <c r="AF15" s="65">
        <v>0</v>
      </c>
      <c r="AG15" s="65">
        <v>0</v>
      </c>
      <c r="AH15" s="65">
        <v>0</v>
      </c>
      <c r="AI15" s="65">
        <v>0</v>
      </c>
      <c r="AJ15" s="65">
        <v>0</v>
      </c>
      <c r="AK15" s="65">
        <v>0</v>
      </c>
      <c r="AL15" s="65">
        <v>0</v>
      </c>
      <c r="AM15" s="65">
        <v>0</v>
      </c>
      <c r="AN15" s="65">
        <v>0</v>
      </c>
      <c r="AO15" s="65">
        <v>0</v>
      </c>
      <c r="AP15" s="65">
        <v>0</v>
      </c>
      <c r="AQ15" s="65">
        <v>24899500</v>
      </c>
      <c r="AR15" s="65">
        <v>4880500</v>
      </c>
      <c r="AS15" s="65">
        <v>29780000</v>
      </c>
      <c r="AT15" s="65">
        <v>220000</v>
      </c>
      <c r="AU15" s="65">
        <v>0</v>
      </c>
      <c r="AV15" s="65">
        <v>220000</v>
      </c>
      <c r="AW15" s="65">
        <v>30000000</v>
      </c>
      <c r="AX15" s="70"/>
      <c r="AY15" s="70"/>
      <c r="AZ15" s="70"/>
      <c r="BA15" s="70"/>
      <c r="BB15" s="70"/>
      <c r="BC15" s="70"/>
      <c r="BD15" s="70"/>
      <c r="BJ15" s="66"/>
      <c r="BK15" s="66"/>
      <c r="BL15" s="66"/>
      <c r="BM15" s="66"/>
      <c r="BR15" s="66"/>
      <c r="BS15" s="66"/>
      <c r="BT15" s="66"/>
      <c r="CE15" s="66"/>
      <c r="CF15" s="66"/>
      <c r="CG15" s="66"/>
      <c r="CH15" s="66"/>
    </row>
    <row r="16" spans="1:86" ht="14.45" customHeight="1">
      <c r="A16" s="71">
        <v>2026</v>
      </c>
      <c r="B16" s="71">
        <v>8311</v>
      </c>
      <c r="C16" s="71"/>
      <c r="D16" s="103"/>
      <c r="E16" s="71">
        <v>1</v>
      </c>
      <c r="F16" s="68">
        <v>1</v>
      </c>
      <c r="G16" s="68">
        <v>1</v>
      </c>
      <c r="H16" s="68"/>
      <c r="I16" s="68">
        <v>3000</v>
      </c>
      <c r="J16" s="62">
        <v>3300</v>
      </c>
      <c r="K16" s="62"/>
      <c r="L16" s="62"/>
      <c r="M16" s="62"/>
      <c r="N16" s="72" t="s">
        <v>105</v>
      </c>
      <c r="O16" s="65">
        <v>24899500</v>
      </c>
      <c r="P16" s="65">
        <v>4880500</v>
      </c>
      <c r="Q16" s="65">
        <v>29780000</v>
      </c>
      <c r="R16" s="65">
        <v>220000</v>
      </c>
      <c r="S16" s="65">
        <v>0</v>
      </c>
      <c r="T16" s="65">
        <v>220000</v>
      </c>
      <c r="U16" s="65">
        <v>30000000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65">
        <v>0</v>
      </c>
      <c r="AJ16" s="65">
        <v>0</v>
      </c>
      <c r="AK16" s="65">
        <v>0</v>
      </c>
      <c r="AL16" s="65">
        <v>0</v>
      </c>
      <c r="AM16" s="65">
        <v>0</v>
      </c>
      <c r="AN16" s="65">
        <v>0</v>
      </c>
      <c r="AO16" s="65">
        <v>0</v>
      </c>
      <c r="AP16" s="65">
        <v>0</v>
      </c>
      <c r="AQ16" s="65">
        <v>24899500</v>
      </c>
      <c r="AR16" s="65">
        <v>4880500</v>
      </c>
      <c r="AS16" s="65">
        <v>29780000</v>
      </c>
      <c r="AT16" s="65">
        <v>220000</v>
      </c>
      <c r="AU16" s="65">
        <v>0</v>
      </c>
      <c r="AV16" s="65">
        <v>220000</v>
      </c>
      <c r="AW16" s="65">
        <v>30000000</v>
      </c>
      <c r="AX16" s="70"/>
      <c r="AY16" s="70"/>
      <c r="AZ16" s="70"/>
      <c r="BA16" s="70"/>
      <c r="BB16" s="70"/>
      <c r="BC16" s="70"/>
      <c r="BD16" s="70"/>
      <c r="BJ16" s="66"/>
      <c r="BL16" s="66"/>
      <c r="BM16" s="66"/>
      <c r="CE16" s="66"/>
      <c r="CG16" s="66"/>
      <c r="CH16" s="66"/>
    </row>
    <row r="17" spans="1:86" ht="14.45" customHeight="1">
      <c r="A17" s="71">
        <v>2026</v>
      </c>
      <c r="B17" s="71">
        <v>8311</v>
      </c>
      <c r="C17" s="71"/>
      <c r="D17" s="103"/>
      <c r="E17" s="71">
        <v>1</v>
      </c>
      <c r="F17" s="68">
        <v>1</v>
      </c>
      <c r="G17" s="68">
        <v>1</v>
      </c>
      <c r="H17" s="68"/>
      <c r="I17" s="68">
        <v>3000</v>
      </c>
      <c r="J17" s="62">
        <v>3300</v>
      </c>
      <c r="K17" s="62">
        <v>334</v>
      </c>
      <c r="L17" s="62" t="s">
        <v>104</v>
      </c>
      <c r="M17" s="62"/>
      <c r="N17" s="72" t="s">
        <v>106</v>
      </c>
      <c r="O17" s="65">
        <v>22887500</v>
      </c>
      <c r="P17" s="65">
        <v>4730500</v>
      </c>
      <c r="Q17" s="65">
        <v>27618000</v>
      </c>
      <c r="R17" s="65">
        <v>220000</v>
      </c>
      <c r="S17" s="65">
        <v>0</v>
      </c>
      <c r="T17" s="65">
        <v>220000</v>
      </c>
      <c r="U17" s="65">
        <v>27838000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  <c r="AI17" s="65">
        <v>0</v>
      </c>
      <c r="AJ17" s="65">
        <v>0</v>
      </c>
      <c r="AK17" s="65">
        <v>0</v>
      </c>
      <c r="AL17" s="65">
        <v>0</v>
      </c>
      <c r="AM17" s="65">
        <v>0</v>
      </c>
      <c r="AN17" s="65">
        <v>0</v>
      </c>
      <c r="AO17" s="65">
        <v>0</v>
      </c>
      <c r="AP17" s="65">
        <v>0</v>
      </c>
      <c r="AQ17" s="65">
        <v>22887500</v>
      </c>
      <c r="AR17" s="65">
        <v>4730500</v>
      </c>
      <c r="AS17" s="65">
        <v>27618000</v>
      </c>
      <c r="AT17" s="65">
        <v>220000</v>
      </c>
      <c r="AU17" s="65">
        <v>0</v>
      </c>
      <c r="AV17" s="65">
        <v>220000</v>
      </c>
      <c r="AW17" s="65">
        <v>27838000</v>
      </c>
      <c r="AX17" s="70"/>
      <c r="AY17" s="70"/>
      <c r="AZ17" s="70"/>
      <c r="BA17" s="70"/>
      <c r="BB17" s="70"/>
      <c r="BC17" s="70"/>
      <c r="BD17" s="70"/>
      <c r="BJ17" s="66"/>
      <c r="BL17" s="66"/>
      <c r="BM17" s="66"/>
      <c r="CE17" s="66"/>
      <c r="CG17" s="66"/>
      <c r="CH17" s="66"/>
    </row>
    <row r="18" spans="1:86" ht="14.45" customHeight="1">
      <c r="A18" s="71">
        <v>2026</v>
      </c>
      <c r="B18" s="71">
        <v>8311</v>
      </c>
      <c r="C18" s="71"/>
      <c r="D18" s="103"/>
      <c r="E18" s="71">
        <v>1</v>
      </c>
      <c r="F18" s="68">
        <v>1</v>
      </c>
      <c r="G18" s="68">
        <v>1</v>
      </c>
      <c r="H18" s="68"/>
      <c r="I18" s="68">
        <v>3000</v>
      </c>
      <c r="J18" s="62">
        <v>3300</v>
      </c>
      <c r="K18" s="62">
        <v>334</v>
      </c>
      <c r="L18" s="62">
        <v>453</v>
      </c>
      <c r="M18" s="62">
        <v>1</v>
      </c>
      <c r="N18" s="72" t="s">
        <v>107</v>
      </c>
      <c r="O18" s="65">
        <v>11437900</v>
      </c>
      <c r="P18" s="65">
        <v>0</v>
      </c>
      <c r="Q18" s="65">
        <v>11437900</v>
      </c>
      <c r="R18" s="65">
        <v>0</v>
      </c>
      <c r="S18" s="65">
        <v>0</v>
      </c>
      <c r="T18" s="65">
        <v>0</v>
      </c>
      <c r="U18" s="65">
        <v>11437900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  <c r="AI18" s="65">
        <v>0</v>
      </c>
      <c r="AJ18" s="65">
        <v>0</v>
      </c>
      <c r="AK18" s="65">
        <v>0</v>
      </c>
      <c r="AL18" s="65">
        <v>0</v>
      </c>
      <c r="AM18" s="65">
        <v>0</v>
      </c>
      <c r="AN18" s="65">
        <v>0</v>
      </c>
      <c r="AO18" s="65">
        <v>0</v>
      </c>
      <c r="AP18" s="65">
        <v>0</v>
      </c>
      <c r="AQ18" s="65">
        <v>11437900</v>
      </c>
      <c r="AR18" s="65">
        <v>0</v>
      </c>
      <c r="AS18" s="65">
        <v>11437900</v>
      </c>
      <c r="AT18" s="65">
        <v>0</v>
      </c>
      <c r="AU18" s="65">
        <v>0</v>
      </c>
      <c r="AV18" s="65">
        <v>0</v>
      </c>
      <c r="AW18" s="65">
        <v>11437900</v>
      </c>
      <c r="AX18" s="70" t="s">
        <v>108</v>
      </c>
      <c r="AY18" s="70">
        <v>18</v>
      </c>
      <c r="AZ18" s="70">
        <v>2501</v>
      </c>
      <c r="BA18" s="70">
        <v>0</v>
      </c>
      <c r="BB18" s="70">
        <v>0</v>
      </c>
      <c r="BC18" s="70">
        <v>18</v>
      </c>
      <c r="BD18" s="70">
        <v>2501</v>
      </c>
      <c r="BJ18" s="66"/>
      <c r="BL18" s="66"/>
      <c r="BM18" s="66"/>
      <c r="CE18" s="66"/>
      <c r="CG18" s="66"/>
      <c r="CH18" s="66"/>
    </row>
    <row r="19" spans="1:86" ht="28.9" customHeight="1">
      <c r="A19" s="71">
        <v>2026</v>
      </c>
      <c r="B19" s="71">
        <v>8311</v>
      </c>
      <c r="C19" s="71" t="s">
        <v>109</v>
      </c>
      <c r="D19" s="103" t="s">
        <v>110</v>
      </c>
      <c r="E19" s="71">
        <v>1</v>
      </c>
      <c r="F19" s="68">
        <v>1</v>
      </c>
      <c r="G19" s="68">
        <v>1</v>
      </c>
      <c r="H19" s="68"/>
      <c r="I19" s="68">
        <v>3000</v>
      </c>
      <c r="J19" s="62">
        <v>3300</v>
      </c>
      <c r="K19" s="62">
        <v>334</v>
      </c>
      <c r="L19" s="62">
        <v>460</v>
      </c>
      <c r="M19" s="62">
        <v>1</v>
      </c>
      <c r="N19" s="72" t="s">
        <v>111</v>
      </c>
      <c r="O19" s="65">
        <v>0</v>
      </c>
      <c r="P19" s="65">
        <v>350000</v>
      </c>
      <c r="Q19" s="65">
        <v>350000</v>
      </c>
      <c r="R19" s="65">
        <v>0</v>
      </c>
      <c r="S19" s="65">
        <v>0</v>
      </c>
      <c r="T19" s="65">
        <v>0</v>
      </c>
      <c r="U19" s="65">
        <v>350000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  <c r="AI19" s="65">
        <v>0</v>
      </c>
      <c r="AJ19" s="65">
        <v>0</v>
      </c>
      <c r="AK19" s="65">
        <v>0</v>
      </c>
      <c r="AL19" s="65">
        <v>0</v>
      </c>
      <c r="AM19" s="65">
        <v>0</v>
      </c>
      <c r="AN19" s="65">
        <v>0</v>
      </c>
      <c r="AO19" s="65">
        <v>0</v>
      </c>
      <c r="AP19" s="65">
        <v>0</v>
      </c>
      <c r="AQ19" s="65">
        <v>0</v>
      </c>
      <c r="AR19" s="65">
        <v>350000</v>
      </c>
      <c r="AS19" s="65">
        <v>350000</v>
      </c>
      <c r="AT19" s="65">
        <v>0</v>
      </c>
      <c r="AU19" s="65">
        <v>0</v>
      </c>
      <c r="AV19" s="65">
        <v>0</v>
      </c>
      <c r="AW19" s="65">
        <v>350000</v>
      </c>
      <c r="AX19" s="70" t="s">
        <v>108</v>
      </c>
      <c r="AY19" s="70">
        <v>1</v>
      </c>
      <c r="AZ19" s="70">
        <v>10</v>
      </c>
      <c r="BA19" s="70">
        <v>0</v>
      </c>
      <c r="BB19" s="70">
        <v>0</v>
      </c>
      <c r="BC19" s="70">
        <v>1</v>
      </c>
      <c r="BD19" s="70">
        <v>10</v>
      </c>
      <c r="BJ19" s="66"/>
      <c r="BL19" s="66"/>
      <c r="BM19" s="66"/>
      <c r="CE19" s="66"/>
      <c r="CG19" s="66"/>
      <c r="CH19" s="66"/>
    </row>
    <row r="20" spans="1:86" ht="14.45" customHeight="1">
      <c r="A20" s="71">
        <v>2026</v>
      </c>
      <c r="B20" s="71">
        <v>8311</v>
      </c>
      <c r="C20" s="71" t="s">
        <v>112</v>
      </c>
      <c r="D20" s="103" t="s">
        <v>113</v>
      </c>
      <c r="E20" s="71">
        <v>1</v>
      </c>
      <c r="F20" s="68">
        <v>1</v>
      </c>
      <c r="G20" s="68">
        <v>1</v>
      </c>
      <c r="H20" s="68"/>
      <c r="I20" s="68">
        <v>3000</v>
      </c>
      <c r="J20" s="62">
        <v>3300</v>
      </c>
      <c r="K20" s="62">
        <v>334</v>
      </c>
      <c r="L20" s="62">
        <v>460</v>
      </c>
      <c r="M20" s="62">
        <v>1</v>
      </c>
      <c r="N20" s="72" t="s">
        <v>111</v>
      </c>
      <c r="O20" s="65">
        <v>0</v>
      </c>
      <c r="P20" s="65">
        <v>350000</v>
      </c>
      <c r="Q20" s="65">
        <v>350000</v>
      </c>
      <c r="R20" s="65">
        <v>0</v>
      </c>
      <c r="S20" s="65">
        <v>0</v>
      </c>
      <c r="T20" s="65">
        <v>0</v>
      </c>
      <c r="U20" s="65">
        <v>350000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0</v>
      </c>
      <c r="AN20" s="65">
        <v>0</v>
      </c>
      <c r="AO20" s="65">
        <v>0</v>
      </c>
      <c r="AP20" s="65">
        <v>0</v>
      </c>
      <c r="AQ20" s="65">
        <v>0</v>
      </c>
      <c r="AR20" s="65">
        <v>350000</v>
      </c>
      <c r="AS20" s="65">
        <v>350000</v>
      </c>
      <c r="AT20" s="65">
        <v>0</v>
      </c>
      <c r="AU20" s="65">
        <v>0</v>
      </c>
      <c r="AV20" s="65">
        <v>0</v>
      </c>
      <c r="AW20" s="65">
        <v>350000</v>
      </c>
      <c r="AX20" s="70" t="s">
        <v>108</v>
      </c>
      <c r="AY20" s="70">
        <v>1</v>
      </c>
      <c r="AZ20" s="70">
        <v>10</v>
      </c>
      <c r="BA20" s="70">
        <v>0</v>
      </c>
      <c r="BB20" s="70">
        <v>0</v>
      </c>
      <c r="BC20" s="70">
        <v>1</v>
      </c>
      <c r="BD20" s="70">
        <v>10</v>
      </c>
      <c r="BK20" s="66"/>
      <c r="BL20" s="66"/>
      <c r="BM20" s="66"/>
      <c r="BR20" s="66"/>
      <c r="BS20" s="66"/>
      <c r="BT20" s="66"/>
      <c r="CF20" s="66"/>
      <c r="CG20" s="66"/>
      <c r="CH20" s="66"/>
    </row>
    <row r="21" spans="1:86" ht="14.45" customHeight="1">
      <c r="A21" s="71">
        <v>2026</v>
      </c>
      <c r="B21" s="71">
        <v>8311</v>
      </c>
      <c r="C21" s="71" t="s">
        <v>114</v>
      </c>
      <c r="D21" s="103" t="s">
        <v>115</v>
      </c>
      <c r="E21" s="71">
        <v>1</v>
      </c>
      <c r="F21" s="68">
        <v>1</v>
      </c>
      <c r="G21" s="68">
        <v>1</v>
      </c>
      <c r="H21" s="68"/>
      <c r="I21" s="68">
        <v>3000</v>
      </c>
      <c r="J21" s="62">
        <v>3300</v>
      </c>
      <c r="K21" s="62">
        <v>334</v>
      </c>
      <c r="L21" s="62">
        <v>460</v>
      </c>
      <c r="M21" s="62">
        <v>1</v>
      </c>
      <c r="N21" s="72" t="s">
        <v>111</v>
      </c>
      <c r="O21" s="65">
        <v>0</v>
      </c>
      <c r="P21" s="65">
        <v>350000</v>
      </c>
      <c r="Q21" s="65">
        <v>350000</v>
      </c>
      <c r="R21" s="65">
        <v>0</v>
      </c>
      <c r="S21" s="65">
        <v>0</v>
      </c>
      <c r="T21" s="65">
        <v>0</v>
      </c>
      <c r="U21" s="65">
        <v>350000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  <c r="AI21" s="65">
        <v>0</v>
      </c>
      <c r="AJ21" s="65">
        <v>0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350000</v>
      </c>
      <c r="AS21" s="65">
        <v>350000</v>
      </c>
      <c r="AT21" s="65">
        <v>0</v>
      </c>
      <c r="AU21" s="65">
        <v>0</v>
      </c>
      <c r="AV21" s="65">
        <v>0</v>
      </c>
      <c r="AW21" s="65">
        <v>350000</v>
      </c>
      <c r="AX21" s="70" t="s">
        <v>108</v>
      </c>
      <c r="AY21" s="70">
        <v>1</v>
      </c>
      <c r="AZ21" s="70">
        <v>10</v>
      </c>
      <c r="BA21" s="70">
        <v>0</v>
      </c>
      <c r="BB21" s="70">
        <v>0</v>
      </c>
      <c r="BC21" s="70">
        <v>1</v>
      </c>
      <c r="BD21" s="70">
        <v>10</v>
      </c>
      <c r="BK21" s="66"/>
      <c r="BL21" s="66"/>
      <c r="BM21" s="66"/>
      <c r="CF21" s="66"/>
      <c r="CG21" s="66"/>
      <c r="CH21" s="66"/>
    </row>
    <row r="22" spans="1:86" ht="14.45" customHeight="1">
      <c r="A22" s="67">
        <v>2026</v>
      </c>
      <c r="B22" s="67">
        <v>8311</v>
      </c>
      <c r="C22" s="67" t="s">
        <v>116</v>
      </c>
      <c r="D22" s="102" t="s">
        <v>117</v>
      </c>
      <c r="E22" s="67">
        <v>1</v>
      </c>
      <c r="F22" s="68">
        <v>1</v>
      </c>
      <c r="G22" s="68">
        <v>1</v>
      </c>
      <c r="H22" s="68"/>
      <c r="I22" s="68">
        <v>3000</v>
      </c>
      <c r="J22" s="62">
        <v>3300</v>
      </c>
      <c r="K22" s="62">
        <v>334</v>
      </c>
      <c r="L22" s="62">
        <v>460</v>
      </c>
      <c r="M22" s="62">
        <v>1</v>
      </c>
      <c r="N22" s="72" t="s">
        <v>111</v>
      </c>
      <c r="O22" s="65">
        <v>0</v>
      </c>
      <c r="P22" s="65">
        <v>1050000</v>
      </c>
      <c r="Q22" s="65">
        <v>1050000</v>
      </c>
      <c r="R22" s="65">
        <v>0</v>
      </c>
      <c r="S22" s="65">
        <v>0</v>
      </c>
      <c r="T22" s="65">
        <v>0</v>
      </c>
      <c r="U22" s="65">
        <v>1050000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5">
        <v>0</v>
      </c>
      <c r="AO22" s="65">
        <v>0</v>
      </c>
      <c r="AP22" s="65">
        <v>0</v>
      </c>
      <c r="AQ22" s="65">
        <v>0</v>
      </c>
      <c r="AR22" s="65">
        <v>1050000</v>
      </c>
      <c r="AS22" s="65">
        <v>1050000</v>
      </c>
      <c r="AT22" s="65">
        <v>0</v>
      </c>
      <c r="AU22" s="65">
        <v>0</v>
      </c>
      <c r="AV22" s="65">
        <v>0</v>
      </c>
      <c r="AW22" s="65">
        <v>1050000</v>
      </c>
      <c r="AX22" s="70" t="s">
        <v>108</v>
      </c>
      <c r="AY22" s="70">
        <v>1</v>
      </c>
      <c r="AZ22" s="70">
        <v>30</v>
      </c>
      <c r="BA22" s="70">
        <v>0</v>
      </c>
      <c r="BB22" s="70">
        <v>0</v>
      </c>
      <c r="BC22" s="70">
        <v>1</v>
      </c>
      <c r="BD22" s="70">
        <v>30</v>
      </c>
      <c r="BK22" s="66"/>
      <c r="BL22" s="66"/>
      <c r="BM22" s="66"/>
      <c r="CF22" s="66"/>
      <c r="CG22" s="66"/>
      <c r="CH22" s="66"/>
    </row>
    <row r="23" spans="1:86" ht="14.45" customHeight="1">
      <c r="A23" s="71">
        <v>2026</v>
      </c>
      <c r="B23" s="71">
        <v>8311</v>
      </c>
      <c r="C23" s="71" t="s">
        <v>118</v>
      </c>
      <c r="D23" s="103" t="s">
        <v>119</v>
      </c>
      <c r="E23" s="71">
        <v>1</v>
      </c>
      <c r="F23" s="68">
        <v>1</v>
      </c>
      <c r="G23" s="68">
        <v>1</v>
      </c>
      <c r="H23" s="68"/>
      <c r="I23" s="68">
        <v>3000</v>
      </c>
      <c r="J23" s="62">
        <v>3300</v>
      </c>
      <c r="K23" s="62">
        <v>334</v>
      </c>
      <c r="L23" s="62">
        <v>459</v>
      </c>
      <c r="M23" s="62">
        <v>1</v>
      </c>
      <c r="N23" s="72" t="s">
        <v>120</v>
      </c>
      <c r="O23" s="65">
        <v>0</v>
      </c>
      <c r="P23" s="65">
        <v>40010</v>
      </c>
      <c r="Q23" s="65">
        <v>40010</v>
      </c>
      <c r="R23" s="65">
        <v>0</v>
      </c>
      <c r="S23" s="65">
        <v>0</v>
      </c>
      <c r="T23" s="65">
        <v>0</v>
      </c>
      <c r="U23" s="65">
        <v>40010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5">
        <v>0</v>
      </c>
      <c r="AO23" s="65">
        <v>0</v>
      </c>
      <c r="AP23" s="65">
        <v>0</v>
      </c>
      <c r="AQ23" s="65">
        <v>0</v>
      </c>
      <c r="AR23" s="65">
        <v>40010</v>
      </c>
      <c r="AS23" s="65">
        <v>40010</v>
      </c>
      <c r="AT23" s="65">
        <v>0</v>
      </c>
      <c r="AU23" s="65">
        <v>0</v>
      </c>
      <c r="AV23" s="65">
        <v>0</v>
      </c>
      <c r="AW23" s="65">
        <v>40010</v>
      </c>
      <c r="AX23" s="70" t="s">
        <v>108</v>
      </c>
      <c r="AY23" s="70">
        <v>1</v>
      </c>
      <c r="AZ23" s="70">
        <v>2</v>
      </c>
      <c r="BA23" s="70">
        <v>0</v>
      </c>
      <c r="BB23" s="70">
        <v>0</v>
      </c>
      <c r="BC23" s="70">
        <v>1</v>
      </c>
      <c r="BD23" s="70">
        <v>2</v>
      </c>
      <c r="BK23" s="66"/>
      <c r="BL23" s="66"/>
      <c r="BM23" s="66"/>
      <c r="CF23" s="66"/>
      <c r="CG23" s="66"/>
      <c r="CH23" s="66"/>
    </row>
    <row r="24" spans="1:86">
      <c r="A24" s="71">
        <v>2026</v>
      </c>
      <c r="B24" s="71">
        <v>8311</v>
      </c>
      <c r="C24" s="71" t="s">
        <v>109</v>
      </c>
      <c r="D24" s="103" t="s">
        <v>110</v>
      </c>
      <c r="E24" s="71">
        <v>1</v>
      </c>
      <c r="F24" s="68">
        <v>1</v>
      </c>
      <c r="G24" s="68">
        <v>1</v>
      </c>
      <c r="H24" s="68"/>
      <c r="I24" s="68">
        <v>3000</v>
      </c>
      <c r="J24" s="62">
        <v>3300</v>
      </c>
      <c r="K24" s="62">
        <v>334</v>
      </c>
      <c r="L24" s="62">
        <v>459</v>
      </c>
      <c r="M24" s="62">
        <v>1</v>
      </c>
      <c r="N24" s="72" t="s">
        <v>120</v>
      </c>
      <c r="O24" s="65">
        <v>0</v>
      </c>
      <c r="P24" s="65">
        <v>200050</v>
      </c>
      <c r="Q24" s="65">
        <v>200050</v>
      </c>
      <c r="R24" s="65">
        <v>0</v>
      </c>
      <c r="S24" s="65">
        <v>0</v>
      </c>
      <c r="T24" s="65">
        <v>0</v>
      </c>
      <c r="U24" s="65">
        <v>200050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200050</v>
      </c>
      <c r="AS24" s="65">
        <v>200050</v>
      </c>
      <c r="AT24" s="65">
        <v>0</v>
      </c>
      <c r="AU24" s="65">
        <v>0</v>
      </c>
      <c r="AV24" s="65">
        <v>0</v>
      </c>
      <c r="AW24" s="65">
        <v>200050</v>
      </c>
      <c r="AX24" s="70" t="s">
        <v>108</v>
      </c>
      <c r="AY24" s="70">
        <v>1</v>
      </c>
      <c r="AZ24" s="70">
        <v>10</v>
      </c>
      <c r="BA24" s="70">
        <v>0</v>
      </c>
      <c r="BB24" s="70">
        <v>0</v>
      </c>
      <c r="BC24" s="70">
        <v>1</v>
      </c>
      <c r="BD24" s="70">
        <v>10</v>
      </c>
      <c r="BK24" s="66"/>
      <c r="BL24" s="66"/>
      <c r="BM24" s="66"/>
      <c r="BR24" s="66"/>
      <c r="BS24" s="66"/>
      <c r="BT24" s="66"/>
      <c r="CF24" s="66"/>
      <c r="CG24" s="66"/>
      <c r="CH24" s="66"/>
    </row>
    <row r="25" spans="1:86" ht="14.45" customHeight="1">
      <c r="A25" s="67">
        <v>2026</v>
      </c>
      <c r="B25" s="67">
        <v>8311</v>
      </c>
      <c r="C25" s="67" t="s">
        <v>112</v>
      </c>
      <c r="D25" s="102" t="s">
        <v>113</v>
      </c>
      <c r="E25" s="67">
        <v>1</v>
      </c>
      <c r="F25" s="68">
        <v>1</v>
      </c>
      <c r="G25" s="68">
        <v>1</v>
      </c>
      <c r="H25" s="68"/>
      <c r="I25" s="68">
        <v>3000</v>
      </c>
      <c r="J25" s="62">
        <v>3300</v>
      </c>
      <c r="K25" s="62">
        <v>334</v>
      </c>
      <c r="L25" s="62">
        <v>459</v>
      </c>
      <c r="M25" s="62">
        <v>1</v>
      </c>
      <c r="N25" s="72" t="s">
        <v>120</v>
      </c>
      <c r="O25" s="65">
        <v>0</v>
      </c>
      <c r="P25" s="65">
        <v>400100</v>
      </c>
      <c r="Q25" s="65">
        <v>400100</v>
      </c>
      <c r="R25" s="65">
        <v>0</v>
      </c>
      <c r="S25" s="65">
        <v>0</v>
      </c>
      <c r="T25" s="65">
        <v>0</v>
      </c>
      <c r="U25" s="65">
        <v>400100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  <c r="AP25" s="65">
        <v>0</v>
      </c>
      <c r="AQ25" s="65">
        <v>0</v>
      </c>
      <c r="AR25" s="65">
        <v>400100</v>
      </c>
      <c r="AS25" s="65">
        <v>400100</v>
      </c>
      <c r="AT25" s="65">
        <v>0</v>
      </c>
      <c r="AU25" s="65">
        <v>0</v>
      </c>
      <c r="AV25" s="65">
        <v>0</v>
      </c>
      <c r="AW25" s="65">
        <v>400100</v>
      </c>
      <c r="AX25" s="70" t="s">
        <v>108</v>
      </c>
      <c r="AY25" s="70">
        <v>1</v>
      </c>
      <c r="AZ25" s="70">
        <v>20</v>
      </c>
      <c r="BA25" s="70">
        <v>0</v>
      </c>
      <c r="BB25" s="70">
        <v>0</v>
      </c>
      <c r="BC25" s="70">
        <v>1</v>
      </c>
      <c r="BD25" s="70">
        <v>20</v>
      </c>
      <c r="BK25" s="66"/>
      <c r="BL25" s="66"/>
      <c r="BM25" s="66"/>
      <c r="BR25" s="66"/>
      <c r="BS25" s="66"/>
      <c r="BT25" s="66"/>
      <c r="CF25" s="66"/>
      <c r="CG25" s="66"/>
      <c r="CH25" s="66"/>
    </row>
    <row r="26" spans="1:86" ht="14.45" customHeight="1">
      <c r="A26" s="71">
        <v>2026</v>
      </c>
      <c r="B26" s="71">
        <v>8311</v>
      </c>
      <c r="C26" s="71" t="s">
        <v>121</v>
      </c>
      <c r="D26" s="103" t="s">
        <v>122</v>
      </c>
      <c r="E26" s="71">
        <v>1</v>
      </c>
      <c r="F26" s="68">
        <v>1</v>
      </c>
      <c r="G26" s="68">
        <v>1</v>
      </c>
      <c r="H26" s="68"/>
      <c r="I26" s="68">
        <v>3000</v>
      </c>
      <c r="J26" s="62">
        <v>3300</v>
      </c>
      <c r="K26" s="62">
        <v>334</v>
      </c>
      <c r="L26" s="62">
        <v>459</v>
      </c>
      <c r="M26" s="62">
        <v>1</v>
      </c>
      <c r="N26" s="72" t="s">
        <v>120</v>
      </c>
      <c r="O26" s="65">
        <v>0</v>
      </c>
      <c r="P26" s="65">
        <v>120030</v>
      </c>
      <c r="Q26" s="65">
        <v>120030</v>
      </c>
      <c r="R26" s="65">
        <v>0</v>
      </c>
      <c r="S26" s="65">
        <v>0</v>
      </c>
      <c r="T26" s="65">
        <v>0</v>
      </c>
      <c r="U26" s="65">
        <v>120030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120030</v>
      </c>
      <c r="AS26" s="65">
        <v>120030</v>
      </c>
      <c r="AT26" s="65">
        <v>0</v>
      </c>
      <c r="AU26" s="65">
        <v>0</v>
      </c>
      <c r="AV26" s="65">
        <v>0</v>
      </c>
      <c r="AW26" s="65">
        <v>120030</v>
      </c>
      <c r="AX26" s="70" t="s">
        <v>108</v>
      </c>
      <c r="AY26" s="70">
        <v>1</v>
      </c>
      <c r="AZ26" s="70">
        <v>6</v>
      </c>
      <c r="BA26" s="70">
        <v>0</v>
      </c>
      <c r="BB26" s="70">
        <v>0</v>
      </c>
      <c r="BC26" s="70">
        <v>1</v>
      </c>
      <c r="BD26" s="70">
        <v>6</v>
      </c>
      <c r="BK26" s="66"/>
      <c r="BL26" s="66"/>
      <c r="BM26" s="66"/>
      <c r="BR26" s="66"/>
      <c r="BS26" s="66"/>
      <c r="BT26" s="66"/>
      <c r="CF26" s="66"/>
      <c r="CG26" s="66"/>
      <c r="CH26" s="66"/>
    </row>
    <row r="27" spans="1:86">
      <c r="A27" s="67">
        <v>2026</v>
      </c>
      <c r="B27" s="67">
        <v>8311</v>
      </c>
      <c r="C27" s="67" t="s">
        <v>123</v>
      </c>
      <c r="D27" s="102" t="s">
        <v>124</v>
      </c>
      <c r="E27" s="67">
        <v>1</v>
      </c>
      <c r="F27" s="68">
        <v>1</v>
      </c>
      <c r="G27" s="68">
        <v>1</v>
      </c>
      <c r="H27" s="68"/>
      <c r="I27" s="68">
        <v>3000</v>
      </c>
      <c r="J27" s="62">
        <v>3300</v>
      </c>
      <c r="K27" s="62">
        <v>334</v>
      </c>
      <c r="L27" s="62">
        <v>459</v>
      </c>
      <c r="M27" s="62">
        <v>1</v>
      </c>
      <c r="N27" s="73" t="s">
        <v>120</v>
      </c>
      <c r="O27" s="65">
        <v>0</v>
      </c>
      <c r="P27" s="65">
        <v>100025</v>
      </c>
      <c r="Q27" s="65">
        <v>100025</v>
      </c>
      <c r="R27" s="65">
        <v>0</v>
      </c>
      <c r="S27" s="65">
        <v>0</v>
      </c>
      <c r="T27" s="65">
        <v>0</v>
      </c>
      <c r="U27" s="65">
        <v>100025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100025</v>
      </c>
      <c r="AS27" s="65">
        <v>100025</v>
      </c>
      <c r="AT27" s="65">
        <v>0</v>
      </c>
      <c r="AU27" s="65">
        <v>0</v>
      </c>
      <c r="AV27" s="65">
        <v>0</v>
      </c>
      <c r="AW27" s="65">
        <v>100025</v>
      </c>
      <c r="AX27" s="70" t="s">
        <v>108</v>
      </c>
      <c r="AY27" s="70">
        <v>1</v>
      </c>
      <c r="AZ27" s="70">
        <v>5</v>
      </c>
      <c r="BA27" s="70">
        <v>0</v>
      </c>
      <c r="BB27" s="70">
        <v>0</v>
      </c>
      <c r="BC27" s="70">
        <v>1</v>
      </c>
      <c r="BD27" s="70">
        <v>5</v>
      </c>
      <c r="BK27" s="66"/>
      <c r="BL27" s="66"/>
      <c r="BM27" s="66"/>
      <c r="CF27" s="66"/>
      <c r="CG27" s="66"/>
      <c r="CH27" s="66"/>
    </row>
    <row r="28" spans="1:86">
      <c r="A28" s="67">
        <v>2026</v>
      </c>
      <c r="B28" s="67">
        <v>8311</v>
      </c>
      <c r="C28" s="67" t="s">
        <v>125</v>
      </c>
      <c r="D28" s="102" t="s">
        <v>126</v>
      </c>
      <c r="E28" s="67">
        <v>1</v>
      </c>
      <c r="F28" s="68">
        <v>1</v>
      </c>
      <c r="G28" s="68">
        <v>1</v>
      </c>
      <c r="H28" s="68"/>
      <c r="I28" s="68">
        <v>3000</v>
      </c>
      <c r="J28" s="62">
        <v>3300</v>
      </c>
      <c r="K28" s="62">
        <v>334</v>
      </c>
      <c r="L28" s="62">
        <v>459</v>
      </c>
      <c r="M28" s="62">
        <v>1</v>
      </c>
      <c r="N28" s="72" t="s">
        <v>120</v>
      </c>
      <c r="O28" s="65">
        <v>0</v>
      </c>
      <c r="P28" s="65">
        <v>220055</v>
      </c>
      <c r="Q28" s="65">
        <v>220055</v>
      </c>
      <c r="R28" s="65">
        <v>0</v>
      </c>
      <c r="S28" s="65">
        <v>0</v>
      </c>
      <c r="T28" s="65">
        <v>0</v>
      </c>
      <c r="U28" s="65">
        <v>220055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220055</v>
      </c>
      <c r="AS28" s="65">
        <v>220055</v>
      </c>
      <c r="AT28" s="65">
        <v>0</v>
      </c>
      <c r="AU28" s="65">
        <v>0</v>
      </c>
      <c r="AV28" s="65">
        <v>0</v>
      </c>
      <c r="AW28" s="65">
        <v>220055</v>
      </c>
      <c r="AX28" s="70" t="s">
        <v>108</v>
      </c>
      <c r="AY28" s="70">
        <v>1</v>
      </c>
      <c r="AZ28" s="70">
        <v>11</v>
      </c>
      <c r="BA28" s="70">
        <v>0</v>
      </c>
      <c r="BB28" s="70">
        <v>0</v>
      </c>
      <c r="BC28" s="70">
        <v>1</v>
      </c>
      <c r="BD28" s="70">
        <v>11</v>
      </c>
      <c r="BK28" s="66"/>
      <c r="BL28" s="66"/>
      <c r="BM28" s="66"/>
      <c r="CF28" s="66"/>
      <c r="CG28" s="66"/>
      <c r="CH28" s="66"/>
    </row>
    <row r="29" spans="1:86" ht="14.45" customHeight="1">
      <c r="A29" s="71">
        <v>2026</v>
      </c>
      <c r="B29" s="71">
        <v>8311</v>
      </c>
      <c r="C29" s="71" t="s">
        <v>127</v>
      </c>
      <c r="D29" s="103" t="s">
        <v>128</v>
      </c>
      <c r="E29" s="71">
        <v>1</v>
      </c>
      <c r="F29" s="68">
        <v>1</v>
      </c>
      <c r="G29" s="68">
        <v>1</v>
      </c>
      <c r="H29" s="68"/>
      <c r="I29" s="68">
        <v>3000</v>
      </c>
      <c r="J29" s="62">
        <v>3300</v>
      </c>
      <c r="K29" s="62">
        <v>334</v>
      </c>
      <c r="L29" s="62">
        <v>459</v>
      </c>
      <c r="M29" s="62">
        <v>1</v>
      </c>
      <c r="N29" s="72" t="s">
        <v>120</v>
      </c>
      <c r="O29" s="65">
        <v>0</v>
      </c>
      <c r="P29" s="65">
        <v>200050</v>
      </c>
      <c r="Q29" s="65">
        <v>200050</v>
      </c>
      <c r="R29" s="65">
        <v>0</v>
      </c>
      <c r="S29" s="65">
        <v>0</v>
      </c>
      <c r="T29" s="65">
        <v>0</v>
      </c>
      <c r="U29" s="65">
        <v>200050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  <c r="AI29" s="65">
        <v>0</v>
      </c>
      <c r="AJ29" s="65">
        <v>0</v>
      </c>
      <c r="AK29" s="65">
        <v>0</v>
      </c>
      <c r="AL29" s="65">
        <v>0</v>
      </c>
      <c r="AM29" s="65">
        <v>0</v>
      </c>
      <c r="AN29" s="65">
        <v>0</v>
      </c>
      <c r="AO29" s="65">
        <v>0</v>
      </c>
      <c r="AP29" s="65">
        <v>0</v>
      </c>
      <c r="AQ29" s="65">
        <v>0</v>
      </c>
      <c r="AR29" s="65">
        <v>200050</v>
      </c>
      <c r="AS29" s="65">
        <v>200050</v>
      </c>
      <c r="AT29" s="65">
        <v>0</v>
      </c>
      <c r="AU29" s="65">
        <v>0</v>
      </c>
      <c r="AV29" s="65">
        <v>0</v>
      </c>
      <c r="AW29" s="65">
        <v>200050</v>
      </c>
      <c r="AX29" s="65" t="s">
        <v>108</v>
      </c>
      <c r="AY29" s="70">
        <v>1</v>
      </c>
      <c r="AZ29" s="70">
        <v>10</v>
      </c>
      <c r="BA29" s="70">
        <v>0</v>
      </c>
      <c r="BB29" s="70">
        <v>0</v>
      </c>
      <c r="BC29" s="70">
        <v>1</v>
      </c>
      <c r="BD29" s="70">
        <v>10</v>
      </c>
      <c r="BK29" s="66"/>
      <c r="BL29" s="66"/>
      <c r="BM29" s="66"/>
      <c r="CF29" s="66"/>
      <c r="CG29" s="66"/>
      <c r="CH29" s="66"/>
    </row>
    <row r="30" spans="1:86" ht="14.45" customHeight="1">
      <c r="A30" s="71">
        <v>2026</v>
      </c>
      <c r="B30" s="71">
        <v>8311</v>
      </c>
      <c r="C30" s="71" t="s">
        <v>116</v>
      </c>
      <c r="D30" s="103" t="s">
        <v>117</v>
      </c>
      <c r="E30" s="71">
        <v>1</v>
      </c>
      <c r="F30" s="68">
        <v>1</v>
      </c>
      <c r="G30" s="68">
        <v>1</v>
      </c>
      <c r="H30" s="68"/>
      <c r="I30" s="68">
        <v>3000</v>
      </c>
      <c r="J30" s="62">
        <v>3300</v>
      </c>
      <c r="K30" s="62">
        <v>334</v>
      </c>
      <c r="L30" s="62">
        <v>459</v>
      </c>
      <c r="M30" s="62">
        <v>1</v>
      </c>
      <c r="N30" s="72" t="s">
        <v>120</v>
      </c>
      <c r="O30" s="65">
        <v>0</v>
      </c>
      <c r="P30" s="65">
        <v>180045</v>
      </c>
      <c r="Q30" s="65">
        <v>180045</v>
      </c>
      <c r="R30" s="65">
        <v>0</v>
      </c>
      <c r="S30" s="65">
        <v>0</v>
      </c>
      <c r="T30" s="65">
        <v>0</v>
      </c>
      <c r="U30" s="65">
        <v>180045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  <c r="AI30" s="65">
        <v>0</v>
      </c>
      <c r="AJ30" s="65">
        <v>0</v>
      </c>
      <c r="AK30" s="65">
        <v>0</v>
      </c>
      <c r="AL30" s="65">
        <v>0</v>
      </c>
      <c r="AM30" s="65">
        <v>0</v>
      </c>
      <c r="AN30" s="65">
        <v>0</v>
      </c>
      <c r="AO30" s="65">
        <v>0</v>
      </c>
      <c r="AP30" s="65">
        <v>0</v>
      </c>
      <c r="AQ30" s="65">
        <v>0</v>
      </c>
      <c r="AR30" s="65">
        <v>180045</v>
      </c>
      <c r="AS30" s="65">
        <v>180045</v>
      </c>
      <c r="AT30" s="65">
        <v>0</v>
      </c>
      <c r="AU30" s="65">
        <v>0</v>
      </c>
      <c r="AV30" s="65">
        <v>0</v>
      </c>
      <c r="AW30" s="65">
        <v>180045</v>
      </c>
      <c r="AX30" s="70" t="s">
        <v>108</v>
      </c>
      <c r="AY30" s="70">
        <v>1</v>
      </c>
      <c r="AZ30" s="70">
        <v>9</v>
      </c>
      <c r="BA30" s="70">
        <v>0</v>
      </c>
      <c r="BB30" s="70">
        <v>0</v>
      </c>
      <c r="BC30" s="70">
        <v>1</v>
      </c>
      <c r="BD30" s="70">
        <v>9</v>
      </c>
      <c r="BJ30" s="66"/>
      <c r="BL30" s="66"/>
      <c r="BM30" s="66"/>
      <c r="CE30" s="66"/>
      <c r="CG30" s="66"/>
      <c r="CH30" s="66"/>
    </row>
    <row r="31" spans="1:86">
      <c r="A31" s="71">
        <v>2026</v>
      </c>
      <c r="B31" s="71">
        <v>8311</v>
      </c>
      <c r="C31" s="71" t="s">
        <v>129</v>
      </c>
      <c r="D31" s="103" t="s">
        <v>130</v>
      </c>
      <c r="E31" s="71">
        <v>1</v>
      </c>
      <c r="F31" s="68">
        <v>1</v>
      </c>
      <c r="G31" s="68">
        <v>1</v>
      </c>
      <c r="H31" s="68"/>
      <c r="I31" s="68">
        <v>3000</v>
      </c>
      <c r="J31" s="62">
        <v>3300</v>
      </c>
      <c r="K31" s="62">
        <v>334</v>
      </c>
      <c r="L31" s="62">
        <v>459</v>
      </c>
      <c r="M31" s="62">
        <v>1</v>
      </c>
      <c r="N31" s="72" t="s">
        <v>120</v>
      </c>
      <c r="O31" s="65">
        <v>0</v>
      </c>
      <c r="P31" s="65">
        <v>40010</v>
      </c>
      <c r="Q31" s="65">
        <v>40010</v>
      </c>
      <c r="R31" s="65">
        <v>0</v>
      </c>
      <c r="S31" s="65">
        <v>0</v>
      </c>
      <c r="T31" s="65">
        <v>0</v>
      </c>
      <c r="U31" s="65">
        <v>40010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40010</v>
      </c>
      <c r="AS31" s="65">
        <v>40010</v>
      </c>
      <c r="AT31" s="65">
        <v>0</v>
      </c>
      <c r="AU31" s="65">
        <v>0</v>
      </c>
      <c r="AV31" s="65">
        <v>0</v>
      </c>
      <c r="AW31" s="65">
        <v>40010</v>
      </c>
      <c r="AX31" s="70" t="s">
        <v>108</v>
      </c>
      <c r="AY31" s="70">
        <v>1</v>
      </c>
      <c r="AZ31" s="70">
        <v>2</v>
      </c>
      <c r="BA31" s="70">
        <v>0</v>
      </c>
      <c r="BB31" s="70">
        <v>0</v>
      </c>
      <c r="BC31" s="70">
        <v>1</v>
      </c>
      <c r="BD31" s="70">
        <v>2</v>
      </c>
      <c r="BJ31" s="66"/>
      <c r="BL31" s="66"/>
      <c r="BM31" s="66"/>
      <c r="CE31" s="66"/>
      <c r="CG31" s="66"/>
      <c r="CH31" s="66"/>
    </row>
    <row r="32" spans="1:86">
      <c r="A32" s="67">
        <v>2026</v>
      </c>
      <c r="B32" s="67">
        <v>8311</v>
      </c>
      <c r="C32" s="67" t="s">
        <v>131</v>
      </c>
      <c r="D32" s="102" t="s">
        <v>132</v>
      </c>
      <c r="E32" s="67">
        <v>1</v>
      </c>
      <c r="F32" s="68">
        <v>1</v>
      </c>
      <c r="G32" s="68">
        <v>1</v>
      </c>
      <c r="H32" s="68"/>
      <c r="I32" s="68">
        <v>3000</v>
      </c>
      <c r="J32" s="62">
        <v>3300</v>
      </c>
      <c r="K32" s="62">
        <v>334</v>
      </c>
      <c r="L32" s="62">
        <v>459</v>
      </c>
      <c r="M32" s="62">
        <v>1</v>
      </c>
      <c r="N32" s="72" t="s">
        <v>120</v>
      </c>
      <c r="O32" s="65">
        <v>0</v>
      </c>
      <c r="P32" s="65">
        <v>200050</v>
      </c>
      <c r="Q32" s="65">
        <v>200050</v>
      </c>
      <c r="R32" s="65">
        <v>0</v>
      </c>
      <c r="S32" s="65">
        <v>0</v>
      </c>
      <c r="T32" s="65">
        <v>0</v>
      </c>
      <c r="U32" s="65">
        <v>200050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  <c r="AI32" s="65">
        <v>0</v>
      </c>
      <c r="AJ32" s="65">
        <v>0</v>
      </c>
      <c r="AK32" s="65">
        <v>0</v>
      </c>
      <c r="AL32" s="65">
        <v>0</v>
      </c>
      <c r="AM32" s="65">
        <v>0</v>
      </c>
      <c r="AN32" s="65">
        <v>0</v>
      </c>
      <c r="AO32" s="65">
        <v>0</v>
      </c>
      <c r="AP32" s="65">
        <v>0</v>
      </c>
      <c r="AQ32" s="65">
        <v>0</v>
      </c>
      <c r="AR32" s="65">
        <v>200050</v>
      </c>
      <c r="AS32" s="65">
        <v>200050</v>
      </c>
      <c r="AT32" s="65">
        <v>0</v>
      </c>
      <c r="AU32" s="65">
        <v>0</v>
      </c>
      <c r="AV32" s="65">
        <v>0</v>
      </c>
      <c r="AW32" s="65">
        <v>200050</v>
      </c>
      <c r="AX32" s="70" t="s">
        <v>108</v>
      </c>
      <c r="AY32" s="70">
        <v>1</v>
      </c>
      <c r="AZ32" s="70">
        <v>10</v>
      </c>
      <c r="BA32" s="70">
        <v>0</v>
      </c>
      <c r="BB32" s="70">
        <v>0</v>
      </c>
      <c r="BC32" s="70">
        <v>1</v>
      </c>
      <c r="BD32" s="70">
        <v>10</v>
      </c>
      <c r="BJ32" s="66"/>
      <c r="BL32" s="66"/>
      <c r="BM32" s="66"/>
      <c r="CE32" s="66"/>
      <c r="CG32" s="66"/>
      <c r="CH32" s="66"/>
    </row>
    <row r="33" spans="1:86">
      <c r="A33" s="67">
        <v>2026</v>
      </c>
      <c r="B33" s="67">
        <v>8311</v>
      </c>
      <c r="C33" s="67" t="s">
        <v>133</v>
      </c>
      <c r="D33" s="102" t="s">
        <v>134</v>
      </c>
      <c r="E33" s="67">
        <v>1</v>
      </c>
      <c r="F33" s="68">
        <v>1</v>
      </c>
      <c r="G33" s="68">
        <v>1</v>
      </c>
      <c r="H33" s="68"/>
      <c r="I33" s="68">
        <v>3000</v>
      </c>
      <c r="J33" s="62">
        <v>3300</v>
      </c>
      <c r="K33" s="62">
        <v>334</v>
      </c>
      <c r="L33" s="62">
        <v>459</v>
      </c>
      <c r="M33" s="62">
        <v>1</v>
      </c>
      <c r="N33" s="72" t="s">
        <v>120</v>
      </c>
      <c r="O33" s="65">
        <v>0</v>
      </c>
      <c r="P33" s="65">
        <v>20005</v>
      </c>
      <c r="Q33" s="65">
        <v>20005</v>
      </c>
      <c r="R33" s="65">
        <v>0</v>
      </c>
      <c r="S33" s="65">
        <v>0</v>
      </c>
      <c r="T33" s="65">
        <v>0</v>
      </c>
      <c r="U33" s="65">
        <v>20005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65">
        <v>0</v>
      </c>
      <c r="AJ33" s="65">
        <v>0</v>
      </c>
      <c r="AK33" s="65">
        <v>0</v>
      </c>
      <c r="AL33" s="65">
        <v>0</v>
      </c>
      <c r="AM33" s="65">
        <v>0</v>
      </c>
      <c r="AN33" s="65">
        <v>0</v>
      </c>
      <c r="AO33" s="65">
        <v>0</v>
      </c>
      <c r="AP33" s="65">
        <v>0</v>
      </c>
      <c r="AQ33" s="65">
        <v>0</v>
      </c>
      <c r="AR33" s="65">
        <v>20005</v>
      </c>
      <c r="AS33" s="65">
        <v>20005</v>
      </c>
      <c r="AT33" s="65">
        <v>0</v>
      </c>
      <c r="AU33" s="65">
        <v>0</v>
      </c>
      <c r="AV33" s="65">
        <v>0</v>
      </c>
      <c r="AW33" s="65">
        <v>20005</v>
      </c>
      <c r="AX33" s="65" t="s">
        <v>108</v>
      </c>
      <c r="AY33" s="74">
        <v>1</v>
      </c>
      <c r="AZ33" s="70">
        <v>1</v>
      </c>
      <c r="BA33" s="70">
        <v>0</v>
      </c>
      <c r="BB33" s="70">
        <v>0</v>
      </c>
      <c r="BC33" s="74">
        <v>1</v>
      </c>
      <c r="BD33" s="70">
        <v>1</v>
      </c>
      <c r="BJ33" s="66"/>
      <c r="BL33" s="66"/>
      <c r="BM33" s="66"/>
      <c r="CE33" s="66"/>
      <c r="CG33" s="66"/>
      <c r="CH33" s="66"/>
    </row>
    <row r="34" spans="1:86">
      <c r="A34" s="67">
        <v>2026</v>
      </c>
      <c r="B34" s="67">
        <v>8311</v>
      </c>
      <c r="C34" s="67" t="s">
        <v>135</v>
      </c>
      <c r="D34" s="102" t="s">
        <v>136</v>
      </c>
      <c r="E34" s="67">
        <v>1</v>
      </c>
      <c r="F34" s="68">
        <v>1</v>
      </c>
      <c r="G34" s="68">
        <v>1</v>
      </c>
      <c r="H34" s="68"/>
      <c r="I34" s="68">
        <v>3000</v>
      </c>
      <c r="J34" s="62">
        <v>3300</v>
      </c>
      <c r="K34" s="62">
        <v>334</v>
      </c>
      <c r="L34" s="62">
        <v>459</v>
      </c>
      <c r="M34" s="62">
        <v>1</v>
      </c>
      <c r="N34" s="72" t="s">
        <v>120</v>
      </c>
      <c r="O34" s="65">
        <v>0</v>
      </c>
      <c r="P34" s="65">
        <v>120030</v>
      </c>
      <c r="Q34" s="65">
        <v>120030</v>
      </c>
      <c r="R34" s="65">
        <v>0</v>
      </c>
      <c r="S34" s="65">
        <v>0</v>
      </c>
      <c r="T34" s="65">
        <v>0</v>
      </c>
      <c r="U34" s="65">
        <v>120030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65">
        <v>0</v>
      </c>
      <c r="AJ34" s="65">
        <v>0</v>
      </c>
      <c r="AK34" s="65">
        <v>0</v>
      </c>
      <c r="AL34" s="65">
        <v>0</v>
      </c>
      <c r="AM34" s="65">
        <v>0</v>
      </c>
      <c r="AN34" s="65">
        <v>0</v>
      </c>
      <c r="AO34" s="65">
        <v>0</v>
      </c>
      <c r="AP34" s="65">
        <v>0</v>
      </c>
      <c r="AQ34" s="65">
        <v>0</v>
      </c>
      <c r="AR34" s="65">
        <v>120030</v>
      </c>
      <c r="AS34" s="65">
        <v>120030</v>
      </c>
      <c r="AT34" s="65">
        <v>0</v>
      </c>
      <c r="AU34" s="65">
        <v>0</v>
      </c>
      <c r="AV34" s="65">
        <v>0</v>
      </c>
      <c r="AW34" s="65">
        <v>120030</v>
      </c>
      <c r="AX34" s="65" t="s">
        <v>108</v>
      </c>
      <c r="AY34" s="70">
        <v>1</v>
      </c>
      <c r="AZ34" s="70">
        <v>6</v>
      </c>
      <c r="BA34" s="70">
        <v>0</v>
      </c>
      <c r="BB34" s="70">
        <v>0</v>
      </c>
      <c r="BC34" s="70">
        <v>1</v>
      </c>
      <c r="BD34" s="70">
        <v>6</v>
      </c>
      <c r="CE34" s="66"/>
      <c r="CG34" s="66"/>
      <c r="CH34" s="66"/>
    </row>
    <row r="35" spans="1:86">
      <c r="A35" s="71">
        <v>2026</v>
      </c>
      <c r="B35" s="71">
        <v>8311</v>
      </c>
      <c r="C35" s="71" t="s">
        <v>137</v>
      </c>
      <c r="D35" s="103" t="s">
        <v>138</v>
      </c>
      <c r="E35" s="71">
        <v>1</v>
      </c>
      <c r="F35" s="68">
        <v>1</v>
      </c>
      <c r="G35" s="68">
        <v>1</v>
      </c>
      <c r="H35" s="68"/>
      <c r="I35" s="68">
        <v>3000</v>
      </c>
      <c r="J35" s="62">
        <v>3300</v>
      </c>
      <c r="K35" s="62">
        <v>334</v>
      </c>
      <c r="L35" s="62">
        <v>459</v>
      </c>
      <c r="M35" s="62">
        <v>1</v>
      </c>
      <c r="N35" s="72" t="s">
        <v>120</v>
      </c>
      <c r="O35" s="65">
        <v>0</v>
      </c>
      <c r="P35" s="65">
        <v>160040</v>
      </c>
      <c r="Q35" s="65">
        <v>160040</v>
      </c>
      <c r="R35" s="65">
        <v>0</v>
      </c>
      <c r="S35" s="65">
        <v>0</v>
      </c>
      <c r="T35" s="65">
        <v>0</v>
      </c>
      <c r="U35" s="65">
        <v>160040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65">
        <v>0</v>
      </c>
      <c r="AJ35" s="65">
        <v>0</v>
      </c>
      <c r="AK35" s="65">
        <v>0</v>
      </c>
      <c r="AL35" s="65">
        <v>0</v>
      </c>
      <c r="AM35" s="65">
        <v>0</v>
      </c>
      <c r="AN35" s="65">
        <v>0</v>
      </c>
      <c r="AO35" s="65">
        <v>0</v>
      </c>
      <c r="AP35" s="65">
        <v>0</v>
      </c>
      <c r="AQ35" s="65">
        <v>0</v>
      </c>
      <c r="AR35" s="65">
        <v>160040</v>
      </c>
      <c r="AS35" s="65">
        <v>160040</v>
      </c>
      <c r="AT35" s="65">
        <v>0</v>
      </c>
      <c r="AU35" s="65">
        <v>0</v>
      </c>
      <c r="AV35" s="65">
        <v>0</v>
      </c>
      <c r="AW35" s="65">
        <v>160040</v>
      </c>
      <c r="AX35" s="65" t="s">
        <v>108</v>
      </c>
      <c r="AY35" s="70">
        <v>1</v>
      </c>
      <c r="AZ35" s="70">
        <v>8</v>
      </c>
      <c r="BA35" s="70">
        <v>0</v>
      </c>
      <c r="BB35" s="70">
        <v>0</v>
      </c>
      <c r="BC35" s="70">
        <v>1</v>
      </c>
      <c r="BD35" s="70">
        <v>8</v>
      </c>
      <c r="CE35" s="66"/>
      <c r="CG35" s="66"/>
      <c r="CH35" s="66"/>
    </row>
    <row r="36" spans="1:86">
      <c r="A36" s="71">
        <v>2026</v>
      </c>
      <c r="B36" s="71">
        <v>8311</v>
      </c>
      <c r="C36" s="71" t="s">
        <v>139</v>
      </c>
      <c r="D36" s="103" t="s">
        <v>140</v>
      </c>
      <c r="E36" s="71">
        <v>1</v>
      </c>
      <c r="F36" s="68">
        <v>1</v>
      </c>
      <c r="G36" s="68">
        <v>1</v>
      </c>
      <c r="H36" s="68"/>
      <c r="I36" s="68">
        <v>3000</v>
      </c>
      <c r="J36" s="62">
        <v>3300</v>
      </c>
      <c r="K36" s="62">
        <v>334</v>
      </c>
      <c r="L36" s="62">
        <v>457</v>
      </c>
      <c r="M36" s="62">
        <v>1</v>
      </c>
      <c r="N36" s="72" t="s">
        <v>141</v>
      </c>
      <c r="O36" s="65">
        <v>0</v>
      </c>
      <c r="P36" s="65">
        <v>168000</v>
      </c>
      <c r="Q36" s="65">
        <v>168000</v>
      </c>
      <c r="R36" s="65">
        <v>0</v>
      </c>
      <c r="S36" s="65">
        <v>0</v>
      </c>
      <c r="T36" s="65">
        <v>0</v>
      </c>
      <c r="U36" s="65">
        <v>168000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65">
        <v>0</v>
      </c>
      <c r="AJ36" s="65">
        <v>0</v>
      </c>
      <c r="AK36" s="65">
        <v>0</v>
      </c>
      <c r="AL36" s="65">
        <v>0</v>
      </c>
      <c r="AM36" s="65">
        <v>0</v>
      </c>
      <c r="AN36" s="65">
        <v>0</v>
      </c>
      <c r="AO36" s="65">
        <v>0</v>
      </c>
      <c r="AP36" s="65">
        <v>0</v>
      </c>
      <c r="AQ36" s="65">
        <v>0</v>
      </c>
      <c r="AR36" s="65">
        <v>168000</v>
      </c>
      <c r="AS36" s="65">
        <v>168000</v>
      </c>
      <c r="AT36" s="65">
        <v>0</v>
      </c>
      <c r="AU36" s="65">
        <v>0</v>
      </c>
      <c r="AV36" s="65">
        <v>0</v>
      </c>
      <c r="AW36" s="65">
        <v>168000</v>
      </c>
      <c r="AX36" s="65" t="s">
        <v>108</v>
      </c>
      <c r="AY36" s="70">
        <v>1</v>
      </c>
      <c r="AZ36" s="70">
        <v>40</v>
      </c>
      <c r="BA36" s="70">
        <v>0</v>
      </c>
      <c r="BB36" s="70">
        <v>0</v>
      </c>
      <c r="BC36" s="70">
        <v>1</v>
      </c>
      <c r="BD36" s="70">
        <v>40</v>
      </c>
      <c r="CE36" s="66"/>
      <c r="CG36" s="66"/>
      <c r="CH36" s="66"/>
    </row>
    <row r="37" spans="1:86">
      <c r="A37" s="67">
        <v>2026</v>
      </c>
      <c r="B37" s="67">
        <v>8311</v>
      </c>
      <c r="C37" s="67" t="s">
        <v>142</v>
      </c>
      <c r="D37" s="102" t="s">
        <v>143</v>
      </c>
      <c r="E37" s="67">
        <v>1</v>
      </c>
      <c r="F37" s="68">
        <v>1</v>
      </c>
      <c r="G37" s="68">
        <v>1</v>
      </c>
      <c r="H37" s="68"/>
      <c r="I37" s="68">
        <v>3000</v>
      </c>
      <c r="J37" s="62">
        <v>3300</v>
      </c>
      <c r="K37" s="62">
        <v>334</v>
      </c>
      <c r="L37" s="62">
        <v>457</v>
      </c>
      <c r="M37" s="62">
        <v>1</v>
      </c>
      <c r="N37" s="72" t="s">
        <v>141</v>
      </c>
      <c r="O37" s="65">
        <v>0</v>
      </c>
      <c r="P37" s="65">
        <v>84000</v>
      </c>
      <c r="Q37" s="65">
        <v>84000</v>
      </c>
      <c r="R37" s="65">
        <v>0</v>
      </c>
      <c r="S37" s="65">
        <v>0</v>
      </c>
      <c r="T37" s="65">
        <v>0</v>
      </c>
      <c r="U37" s="65">
        <v>84000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65">
        <v>0</v>
      </c>
      <c r="AJ37" s="65">
        <v>0</v>
      </c>
      <c r="AK37" s="65">
        <v>0</v>
      </c>
      <c r="AL37" s="65">
        <v>0</v>
      </c>
      <c r="AM37" s="65">
        <v>0</v>
      </c>
      <c r="AN37" s="65">
        <v>0</v>
      </c>
      <c r="AO37" s="65">
        <v>0</v>
      </c>
      <c r="AP37" s="65">
        <v>0</v>
      </c>
      <c r="AQ37" s="65">
        <v>0</v>
      </c>
      <c r="AR37" s="65">
        <v>84000</v>
      </c>
      <c r="AS37" s="65">
        <v>84000</v>
      </c>
      <c r="AT37" s="65">
        <v>0</v>
      </c>
      <c r="AU37" s="65">
        <v>0</v>
      </c>
      <c r="AV37" s="65">
        <v>0</v>
      </c>
      <c r="AW37" s="65">
        <v>84000</v>
      </c>
      <c r="AX37" s="70" t="s">
        <v>108</v>
      </c>
      <c r="AY37" s="70">
        <v>1</v>
      </c>
      <c r="AZ37" s="70">
        <v>20</v>
      </c>
      <c r="BA37" s="70">
        <v>0</v>
      </c>
      <c r="BB37" s="70">
        <v>0</v>
      </c>
      <c r="BC37" s="70">
        <v>1</v>
      </c>
      <c r="BD37" s="70">
        <v>20</v>
      </c>
      <c r="BG37" s="66"/>
      <c r="BH37" s="66"/>
      <c r="BI37" s="66"/>
      <c r="BJ37" s="66"/>
      <c r="BL37" s="66"/>
      <c r="BM37" s="66"/>
      <c r="CB37" s="66"/>
      <c r="CC37" s="66"/>
      <c r="CD37" s="66"/>
      <c r="CE37" s="66"/>
      <c r="CG37" s="66"/>
      <c r="CH37" s="66"/>
    </row>
    <row r="38" spans="1:86">
      <c r="A38" s="67">
        <v>2026</v>
      </c>
      <c r="B38" s="67">
        <v>8311</v>
      </c>
      <c r="C38" s="67" t="s">
        <v>112</v>
      </c>
      <c r="D38" s="102" t="s">
        <v>113</v>
      </c>
      <c r="E38" s="67">
        <v>1</v>
      </c>
      <c r="F38" s="68">
        <v>1</v>
      </c>
      <c r="G38" s="68">
        <v>1</v>
      </c>
      <c r="H38" s="68"/>
      <c r="I38" s="68">
        <v>3000</v>
      </c>
      <c r="J38" s="62">
        <v>3300</v>
      </c>
      <c r="K38" s="62">
        <v>334</v>
      </c>
      <c r="L38" s="62">
        <v>457</v>
      </c>
      <c r="M38" s="62">
        <v>1</v>
      </c>
      <c r="N38" s="69" t="s">
        <v>141</v>
      </c>
      <c r="O38" s="65">
        <v>0</v>
      </c>
      <c r="P38" s="65">
        <v>168000</v>
      </c>
      <c r="Q38" s="65">
        <v>168000</v>
      </c>
      <c r="R38" s="65">
        <v>0</v>
      </c>
      <c r="S38" s="65">
        <v>0</v>
      </c>
      <c r="T38" s="65">
        <v>0</v>
      </c>
      <c r="U38" s="65">
        <v>168000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65">
        <v>0</v>
      </c>
      <c r="AJ38" s="65">
        <v>0</v>
      </c>
      <c r="AK38" s="65">
        <v>0</v>
      </c>
      <c r="AL38" s="65">
        <v>0</v>
      </c>
      <c r="AM38" s="65">
        <v>0</v>
      </c>
      <c r="AN38" s="65">
        <v>0</v>
      </c>
      <c r="AO38" s="65">
        <v>0</v>
      </c>
      <c r="AP38" s="65">
        <v>0</v>
      </c>
      <c r="AQ38" s="65">
        <v>0</v>
      </c>
      <c r="AR38" s="65">
        <v>168000</v>
      </c>
      <c r="AS38" s="65">
        <v>168000</v>
      </c>
      <c r="AT38" s="65">
        <v>0</v>
      </c>
      <c r="AU38" s="65">
        <v>0</v>
      </c>
      <c r="AV38" s="65">
        <v>0</v>
      </c>
      <c r="AW38" s="65">
        <v>168000</v>
      </c>
      <c r="AX38" s="70" t="s">
        <v>108</v>
      </c>
      <c r="AY38" s="70">
        <v>1</v>
      </c>
      <c r="AZ38" s="70">
        <v>40</v>
      </c>
      <c r="BA38" s="70">
        <v>0</v>
      </c>
      <c r="BB38" s="70">
        <v>0</v>
      </c>
      <c r="BC38" s="70">
        <v>1</v>
      </c>
      <c r="BD38" s="70">
        <v>40</v>
      </c>
      <c r="BG38" s="66"/>
      <c r="BI38" s="66"/>
      <c r="BJ38" s="66"/>
      <c r="BL38" s="66"/>
      <c r="BM38" s="66"/>
      <c r="CB38" s="66"/>
      <c r="CC38" s="66"/>
      <c r="CD38" s="66"/>
      <c r="CE38" s="66"/>
      <c r="CG38" s="66"/>
      <c r="CH38" s="66"/>
    </row>
    <row r="39" spans="1:86">
      <c r="A39" s="67">
        <v>2026</v>
      </c>
      <c r="B39" s="67">
        <v>8311</v>
      </c>
      <c r="C39" s="67" t="s">
        <v>123</v>
      </c>
      <c r="D39" s="102" t="s">
        <v>124</v>
      </c>
      <c r="E39" s="67">
        <v>1</v>
      </c>
      <c r="F39" s="68">
        <v>1</v>
      </c>
      <c r="G39" s="68">
        <v>1</v>
      </c>
      <c r="H39" s="68"/>
      <c r="I39" s="68">
        <v>3000</v>
      </c>
      <c r="J39" s="62">
        <v>3300</v>
      </c>
      <c r="K39" s="62">
        <v>334</v>
      </c>
      <c r="L39" s="62">
        <v>457</v>
      </c>
      <c r="M39" s="62">
        <v>1</v>
      </c>
      <c r="N39" s="69" t="s">
        <v>141</v>
      </c>
      <c r="O39" s="65">
        <v>0</v>
      </c>
      <c r="P39" s="65">
        <v>42000</v>
      </c>
      <c r="Q39" s="65">
        <v>42000</v>
      </c>
      <c r="R39" s="65">
        <v>0</v>
      </c>
      <c r="S39" s="65">
        <v>0</v>
      </c>
      <c r="T39" s="65">
        <v>0</v>
      </c>
      <c r="U39" s="65">
        <v>42000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65">
        <v>0</v>
      </c>
      <c r="AJ39" s="65">
        <v>0</v>
      </c>
      <c r="AK39" s="65">
        <v>0</v>
      </c>
      <c r="AL39" s="65">
        <v>0</v>
      </c>
      <c r="AM39" s="65">
        <v>0</v>
      </c>
      <c r="AN39" s="65">
        <v>0</v>
      </c>
      <c r="AO39" s="65">
        <v>0</v>
      </c>
      <c r="AP39" s="65">
        <v>0</v>
      </c>
      <c r="AQ39" s="65">
        <v>0</v>
      </c>
      <c r="AR39" s="65">
        <v>42000</v>
      </c>
      <c r="AS39" s="65">
        <v>42000</v>
      </c>
      <c r="AT39" s="65">
        <v>0</v>
      </c>
      <c r="AU39" s="65">
        <v>0</v>
      </c>
      <c r="AV39" s="65">
        <v>0</v>
      </c>
      <c r="AW39" s="65">
        <v>42000</v>
      </c>
      <c r="AX39" s="70" t="s">
        <v>108</v>
      </c>
      <c r="AY39" s="74">
        <v>1</v>
      </c>
      <c r="AZ39" s="70">
        <v>10</v>
      </c>
      <c r="BA39" s="70">
        <v>0</v>
      </c>
      <c r="BB39" s="70">
        <v>0</v>
      </c>
      <c r="BC39" s="74">
        <v>1</v>
      </c>
      <c r="BD39" s="70">
        <v>10</v>
      </c>
      <c r="BG39" s="66"/>
      <c r="BI39" s="66"/>
      <c r="BJ39" s="66"/>
      <c r="BL39" s="66"/>
      <c r="BM39" s="66"/>
      <c r="CB39" s="66"/>
      <c r="CC39" s="66"/>
      <c r="CD39" s="66"/>
      <c r="CE39" s="66"/>
      <c r="CG39" s="66"/>
      <c r="CH39" s="66"/>
    </row>
    <row r="40" spans="1:86">
      <c r="A40" s="67">
        <v>2026</v>
      </c>
      <c r="B40" s="67">
        <v>8311</v>
      </c>
      <c r="C40" s="67" t="s">
        <v>144</v>
      </c>
      <c r="D40" s="102" t="s">
        <v>145</v>
      </c>
      <c r="E40" s="67">
        <v>1</v>
      </c>
      <c r="F40" s="68">
        <v>1</v>
      </c>
      <c r="G40" s="68">
        <v>1</v>
      </c>
      <c r="H40" s="68"/>
      <c r="I40" s="68">
        <v>3000</v>
      </c>
      <c r="J40" s="62">
        <v>3300</v>
      </c>
      <c r="K40" s="62">
        <v>334</v>
      </c>
      <c r="L40" s="62">
        <v>457</v>
      </c>
      <c r="M40" s="62">
        <v>1</v>
      </c>
      <c r="N40" s="69" t="s">
        <v>141</v>
      </c>
      <c r="O40" s="65">
        <v>0</v>
      </c>
      <c r="P40" s="65">
        <v>168000</v>
      </c>
      <c r="Q40" s="65">
        <v>168000</v>
      </c>
      <c r="R40" s="65">
        <v>0</v>
      </c>
      <c r="S40" s="65">
        <v>0</v>
      </c>
      <c r="T40" s="65">
        <v>0</v>
      </c>
      <c r="U40" s="65">
        <v>168000</v>
      </c>
      <c r="V40" s="65">
        <v>0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0</v>
      </c>
      <c r="AE40" s="65">
        <v>0</v>
      </c>
      <c r="AF40" s="65">
        <v>0</v>
      </c>
      <c r="AG40" s="65">
        <v>0</v>
      </c>
      <c r="AH40" s="65">
        <v>0</v>
      </c>
      <c r="AI40" s="65">
        <v>0</v>
      </c>
      <c r="AJ40" s="65">
        <v>0</v>
      </c>
      <c r="AK40" s="65">
        <v>0</v>
      </c>
      <c r="AL40" s="65">
        <v>0</v>
      </c>
      <c r="AM40" s="65">
        <v>0</v>
      </c>
      <c r="AN40" s="65">
        <v>0</v>
      </c>
      <c r="AO40" s="65">
        <v>0</v>
      </c>
      <c r="AP40" s="65">
        <v>0</v>
      </c>
      <c r="AQ40" s="65">
        <v>0</v>
      </c>
      <c r="AR40" s="65">
        <v>168000</v>
      </c>
      <c r="AS40" s="65">
        <v>168000</v>
      </c>
      <c r="AT40" s="65">
        <v>0</v>
      </c>
      <c r="AU40" s="65">
        <v>0</v>
      </c>
      <c r="AV40" s="65">
        <v>0</v>
      </c>
      <c r="AW40" s="65">
        <v>168000</v>
      </c>
      <c r="AX40" s="70" t="s">
        <v>108</v>
      </c>
      <c r="AY40" s="70">
        <v>1</v>
      </c>
      <c r="AZ40" s="70">
        <v>40</v>
      </c>
      <c r="BA40" s="70">
        <v>0</v>
      </c>
      <c r="BB40" s="70">
        <v>0</v>
      </c>
      <c r="BC40" s="70">
        <v>1</v>
      </c>
      <c r="BD40" s="70">
        <v>40</v>
      </c>
      <c r="BG40" s="66"/>
      <c r="BI40" s="66"/>
      <c r="BJ40" s="66"/>
      <c r="BL40" s="66"/>
      <c r="BM40" s="66"/>
      <c r="CB40" s="66"/>
      <c r="CD40" s="66"/>
      <c r="CE40" s="66"/>
      <c r="CG40" s="66"/>
      <c r="CH40" s="66"/>
    </row>
    <row r="41" spans="1:86" ht="30">
      <c r="A41" s="71">
        <v>2026</v>
      </c>
      <c r="B41" s="71">
        <v>8311</v>
      </c>
      <c r="C41" s="71"/>
      <c r="D41" s="103"/>
      <c r="E41" s="71">
        <v>1</v>
      </c>
      <c r="F41" s="68">
        <v>1</v>
      </c>
      <c r="G41" s="68">
        <v>1</v>
      </c>
      <c r="H41" s="68"/>
      <c r="I41" s="68">
        <v>3000</v>
      </c>
      <c r="J41" s="62">
        <v>3300</v>
      </c>
      <c r="K41" s="62">
        <v>334</v>
      </c>
      <c r="L41" s="62">
        <v>446</v>
      </c>
      <c r="M41" s="62">
        <v>1</v>
      </c>
      <c r="N41" s="72" t="s">
        <v>146</v>
      </c>
      <c r="O41" s="65">
        <v>9601600</v>
      </c>
      <c r="P41" s="65">
        <v>0</v>
      </c>
      <c r="Q41" s="65">
        <v>9601600</v>
      </c>
      <c r="R41" s="65">
        <v>0</v>
      </c>
      <c r="S41" s="65">
        <v>0</v>
      </c>
      <c r="T41" s="65">
        <v>0</v>
      </c>
      <c r="U41" s="65">
        <v>9601600</v>
      </c>
      <c r="V41" s="65">
        <v>0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0</v>
      </c>
      <c r="AE41" s="65">
        <v>0</v>
      </c>
      <c r="AF41" s="65">
        <v>0</v>
      </c>
      <c r="AG41" s="65">
        <v>0</v>
      </c>
      <c r="AH41" s="65">
        <v>0</v>
      </c>
      <c r="AI41" s="65">
        <v>0</v>
      </c>
      <c r="AJ41" s="65">
        <v>0</v>
      </c>
      <c r="AK41" s="65">
        <v>0</v>
      </c>
      <c r="AL41" s="65">
        <v>0</v>
      </c>
      <c r="AM41" s="65">
        <v>0</v>
      </c>
      <c r="AN41" s="65">
        <v>0</v>
      </c>
      <c r="AO41" s="65">
        <v>0</v>
      </c>
      <c r="AP41" s="65">
        <v>0</v>
      </c>
      <c r="AQ41" s="65">
        <v>9601600</v>
      </c>
      <c r="AR41" s="65">
        <v>0</v>
      </c>
      <c r="AS41" s="65">
        <v>9601600</v>
      </c>
      <c r="AT41" s="65">
        <v>0</v>
      </c>
      <c r="AU41" s="65">
        <v>0</v>
      </c>
      <c r="AV41" s="65">
        <v>0</v>
      </c>
      <c r="AW41" s="65">
        <v>9601600</v>
      </c>
      <c r="AX41" s="70" t="s">
        <v>108</v>
      </c>
      <c r="AY41" s="74">
        <v>1</v>
      </c>
      <c r="AZ41" s="70">
        <v>400</v>
      </c>
      <c r="BA41" s="70">
        <v>0</v>
      </c>
      <c r="BB41" s="70">
        <v>0</v>
      </c>
      <c r="BC41" s="74">
        <v>1</v>
      </c>
      <c r="BD41" s="70">
        <v>400</v>
      </c>
      <c r="CE41" s="66"/>
      <c r="CG41" s="66"/>
      <c r="CH41" s="66"/>
    </row>
    <row r="42" spans="1:86" ht="30">
      <c r="A42" s="71">
        <v>2026</v>
      </c>
      <c r="B42" s="71">
        <v>8311</v>
      </c>
      <c r="C42" s="71"/>
      <c r="D42" s="103"/>
      <c r="E42" s="71">
        <v>1</v>
      </c>
      <c r="F42" s="68">
        <v>1</v>
      </c>
      <c r="G42" s="68">
        <v>1</v>
      </c>
      <c r="H42" s="68"/>
      <c r="I42" s="68">
        <v>3000</v>
      </c>
      <c r="J42" s="62">
        <v>3300</v>
      </c>
      <c r="K42" s="62">
        <v>334</v>
      </c>
      <c r="L42" s="62">
        <v>441</v>
      </c>
      <c r="M42" s="62">
        <v>1</v>
      </c>
      <c r="N42" s="72" t="s">
        <v>147</v>
      </c>
      <c r="O42" s="65">
        <v>1848000</v>
      </c>
      <c r="P42" s="65">
        <v>0</v>
      </c>
      <c r="Q42" s="65">
        <v>1848000</v>
      </c>
      <c r="R42" s="65">
        <v>0</v>
      </c>
      <c r="S42" s="65">
        <v>0</v>
      </c>
      <c r="T42" s="65">
        <v>0</v>
      </c>
      <c r="U42" s="65">
        <v>1848000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5">
        <v>0</v>
      </c>
      <c r="AJ42" s="65">
        <v>0</v>
      </c>
      <c r="AK42" s="65">
        <v>0</v>
      </c>
      <c r="AL42" s="65">
        <v>0</v>
      </c>
      <c r="AM42" s="65">
        <v>0</v>
      </c>
      <c r="AN42" s="65">
        <v>0</v>
      </c>
      <c r="AO42" s="65">
        <v>0</v>
      </c>
      <c r="AP42" s="65">
        <v>0</v>
      </c>
      <c r="AQ42" s="65">
        <v>1848000</v>
      </c>
      <c r="AR42" s="65">
        <v>0</v>
      </c>
      <c r="AS42" s="65">
        <v>1848000</v>
      </c>
      <c r="AT42" s="65">
        <v>0</v>
      </c>
      <c r="AU42" s="65">
        <v>0</v>
      </c>
      <c r="AV42" s="65">
        <v>0</v>
      </c>
      <c r="AW42" s="65">
        <v>1848000</v>
      </c>
      <c r="AX42" s="70" t="s">
        <v>108</v>
      </c>
      <c r="AY42" s="74">
        <v>1</v>
      </c>
      <c r="AZ42" s="70">
        <v>440</v>
      </c>
      <c r="BA42" s="70">
        <v>0</v>
      </c>
      <c r="BB42" s="70">
        <v>0</v>
      </c>
      <c r="BC42" s="70">
        <v>1</v>
      </c>
      <c r="BD42" s="70">
        <v>440</v>
      </c>
      <c r="CE42" s="66"/>
      <c r="CG42" s="66"/>
      <c r="CH42" s="66"/>
    </row>
    <row r="43" spans="1:86" ht="30">
      <c r="A43" s="75">
        <v>2026</v>
      </c>
      <c r="B43" s="75">
        <v>8311</v>
      </c>
      <c r="C43" s="75"/>
      <c r="D43" s="104"/>
      <c r="E43" s="75">
        <v>1</v>
      </c>
      <c r="F43" s="76">
        <v>1</v>
      </c>
      <c r="G43" s="76">
        <v>1</v>
      </c>
      <c r="H43" s="76"/>
      <c r="I43" s="76">
        <v>3000</v>
      </c>
      <c r="J43" s="62">
        <v>3300</v>
      </c>
      <c r="K43" s="62">
        <v>334</v>
      </c>
      <c r="L43" s="62">
        <v>424</v>
      </c>
      <c r="M43" s="62">
        <v>1</v>
      </c>
      <c r="N43" s="77" t="s">
        <v>148</v>
      </c>
      <c r="O43" s="65">
        <v>0</v>
      </c>
      <c r="P43" s="65">
        <v>0</v>
      </c>
      <c r="Q43" s="65">
        <v>0</v>
      </c>
      <c r="R43" s="65">
        <v>220000</v>
      </c>
      <c r="S43" s="65">
        <v>0</v>
      </c>
      <c r="T43" s="65">
        <v>220000</v>
      </c>
      <c r="U43" s="65">
        <v>220000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v>0</v>
      </c>
      <c r="AI43" s="65">
        <v>0</v>
      </c>
      <c r="AJ43" s="65">
        <v>0</v>
      </c>
      <c r="AK43" s="65">
        <v>0</v>
      </c>
      <c r="AL43" s="65">
        <v>0</v>
      </c>
      <c r="AM43" s="65">
        <v>0</v>
      </c>
      <c r="AN43" s="65">
        <v>0</v>
      </c>
      <c r="AO43" s="65">
        <v>0</v>
      </c>
      <c r="AP43" s="65">
        <v>0</v>
      </c>
      <c r="AQ43" s="65">
        <v>0</v>
      </c>
      <c r="AR43" s="65">
        <v>0</v>
      </c>
      <c r="AS43" s="65">
        <v>0</v>
      </c>
      <c r="AT43" s="65">
        <v>220000</v>
      </c>
      <c r="AU43" s="65">
        <v>0</v>
      </c>
      <c r="AV43" s="65">
        <v>220000</v>
      </c>
      <c r="AW43" s="65">
        <v>220000</v>
      </c>
      <c r="AX43" s="70" t="s">
        <v>108</v>
      </c>
      <c r="AY43" s="74">
        <v>1</v>
      </c>
      <c r="AZ43" s="70">
        <v>8</v>
      </c>
      <c r="BA43" s="70">
        <v>0</v>
      </c>
      <c r="BB43" s="70">
        <v>0</v>
      </c>
      <c r="BC43" s="70">
        <v>1</v>
      </c>
      <c r="BD43" s="70">
        <v>8</v>
      </c>
      <c r="CE43" s="66"/>
      <c r="CG43" s="66"/>
      <c r="CH43" s="66"/>
    </row>
    <row r="44" spans="1:86">
      <c r="A44" s="67">
        <v>2026</v>
      </c>
      <c r="B44" s="67">
        <v>8311</v>
      </c>
      <c r="C44" s="67"/>
      <c r="D44" s="102"/>
      <c r="E44" s="67">
        <v>1</v>
      </c>
      <c r="F44" s="68">
        <v>1</v>
      </c>
      <c r="G44" s="68">
        <v>1</v>
      </c>
      <c r="H44" s="68"/>
      <c r="I44" s="68">
        <v>3000</v>
      </c>
      <c r="J44" s="62">
        <v>3300</v>
      </c>
      <c r="K44" s="62">
        <v>339</v>
      </c>
      <c r="L44" s="62" t="s">
        <v>104</v>
      </c>
      <c r="M44" s="62"/>
      <c r="N44" s="72" t="s">
        <v>149</v>
      </c>
      <c r="O44" s="65">
        <v>2012000</v>
      </c>
      <c r="P44" s="65">
        <v>150000</v>
      </c>
      <c r="Q44" s="65">
        <v>2162000</v>
      </c>
      <c r="R44" s="65">
        <v>0</v>
      </c>
      <c r="S44" s="65">
        <v>0</v>
      </c>
      <c r="T44" s="65">
        <v>0</v>
      </c>
      <c r="U44" s="65">
        <v>2162000</v>
      </c>
      <c r="V44" s="65">
        <v>0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5">
        <v>0</v>
      </c>
      <c r="AI44" s="65">
        <v>0</v>
      </c>
      <c r="AJ44" s="65">
        <v>0</v>
      </c>
      <c r="AK44" s="65">
        <v>0</v>
      </c>
      <c r="AL44" s="65">
        <v>0</v>
      </c>
      <c r="AM44" s="65">
        <v>0</v>
      </c>
      <c r="AN44" s="65">
        <v>0</v>
      </c>
      <c r="AO44" s="65">
        <v>0</v>
      </c>
      <c r="AP44" s="65">
        <v>0</v>
      </c>
      <c r="AQ44" s="65">
        <v>2012000</v>
      </c>
      <c r="AR44" s="65">
        <v>150000</v>
      </c>
      <c r="AS44" s="65">
        <v>2162000</v>
      </c>
      <c r="AT44" s="65">
        <v>0</v>
      </c>
      <c r="AU44" s="65">
        <v>0</v>
      </c>
      <c r="AV44" s="65">
        <v>0</v>
      </c>
      <c r="AW44" s="65">
        <v>2162000</v>
      </c>
      <c r="AX44" s="70"/>
      <c r="AY44" s="74"/>
      <c r="AZ44" s="70"/>
      <c r="BA44" s="70"/>
      <c r="BB44" s="70"/>
      <c r="BC44" s="74"/>
      <c r="BD44" s="70"/>
      <c r="BG44" s="66"/>
      <c r="BI44" s="66"/>
      <c r="BJ44" s="66"/>
      <c r="BL44" s="66"/>
      <c r="BM44" s="66"/>
      <c r="CB44" s="66"/>
      <c r="CD44" s="66"/>
      <c r="CE44" s="66"/>
      <c r="CG44" s="66"/>
      <c r="CH44" s="66"/>
    </row>
    <row r="45" spans="1:86" ht="30">
      <c r="A45" s="75">
        <v>2026</v>
      </c>
      <c r="B45" s="75">
        <v>8311</v>
      </c>
      <c r="C45" s="75"/>
      <c r="D45" s="104"/>
      <c r="E45" s="75">
        <v>1</v>
      </c>
      <c r="F45" s="76">
        <v>1</v>
      </c>
      <c r="G45" s="76">
        <v>1</v>
      </c>
      <c r="H45" s="76"/>
      <c r="I45" s="76">
        <v>3000</v>
      </c>
      <c r="J45" s="62">
        <v>3300</v>
      </c>
      <c r="K45" s="62">
        <v>339</v>
      </c>
      <c r="L45" s="62">
        <v>1401</v>
      </c>
      <c r="M45" s="62">
        <v>1</v>
      </c>
      <c r="N45" s="77" t="s">
        <v>150</v>
      </c>
      <c r="O45" s="65">
        <v>440000</v>
      </c>
      <c r="P45" s="65">
        <v>0</v>
      </c>
      <c r="Q45" s="65">
        <v>440000</v>
      </c>
      <c r="R45" s="65">
        <v>0</v>
      </c>
      <c r="S45" s="65">
        <v>0</v>
      </c>
      <c r="T45" s="65">
        <v>0</v>
      </c>
      <c r="U45" s="65">
        <v>440000</v>
      </c>
      <c r="V45" s="65">
        <v>0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5">
        <v>0</v>
      </c>
      <c r="AI45" s="65">
        <v>0</v>
      </c>
      <c r="AJ45" s="65">
        <v>0</v>
      </c>
      <c r="AK45" s="65">
        <v>0</v>
      </c>
      <c r="AL45" s="65">
        <v>0</v>
      </c>
      <c r="AM45" s="65">
        <v>0</v>
      </c>
      <c r="AN45" s="65">
        <v>0</v>
      </c>
      <c r="AO45" s="65">
        <v>0</v>
      </c>
      <c r="AP45" s="65">
        <v>0</v>
      </c>
      <c r="AQ45" s="65">
        <v>440000</v>
      </c>
      <c r="AR45" s="65">
        <v>0</v>
      </c>
      <c r="AS45" s="65">
        <v>440000</v>
      </c>
      <c r="AT45" s="65">
        <v>0</v>
      </c>
      <c r="AU45" s="65">
        <v>0</v>
      </c>
      <c r="AV45" s="65">
        <v>0</v>
      </c>
      <c r="AW45" s="65">
        <v>440000</v>
      </c>
      <c r="AX45" s="70" t="s">
        <v>151</v>
      </c>
      <c r="AY45" s="74">
        <v>1</v>
      </c>
      <c r="AZ45" s="70">
        <v>440</v>
      </c>
      <c r="BA45" s="70">
        <v>0</v>
      </c>
      <c r="BB45" s="70">
        <v>0</v>
      </c>
      <c r="BC45" s="74">
        <v>1</v>
      </c>
      <c r="BD45" s="70">
        <v>440</v>
      </c>
      <c r="BG45" s="66"/>
      <c r="BI45" s="66"/>
      <c r="BJ45" s="66"/>
      <c r="BL45" s="66"/>
      <c r="BM45" s="66"/>
      <c r="CB45" s="66"/>
      <c r="CD45" s="66"/>
      <c r="CE45" s="66"/>
      <c r="CG45" s="66"/>
      <c r="CH45" s="66"/>
    </row>
    <row r="46" spans="1:86" ht="30">
      <c r="A46" s="67">
        <v>2026</v>
      </c>
      <c r="B46" s="67">
        <v>8311</v>
      </c>
      <c r="C46" s="67"/>
      <c r="D46" s="102"/>
      <c r="E46" s="67">
        <v>1</v>
      </c>
      <c r="F46" s="68">
        <v>1</v>
      </c>
      <c r="G46" s="68">
        <v>1</v>
      </c>
      <c r="H46" s="68"/>
      <c r="I46" s="68">
        <v>3000</v>
      </c>
      <c r="J46" s="62">
        <v>3300</v>
      </c>
      <c r="K46" s="62">
        <v>339</v>
      </c>
      <c r="L46" s="62">
        <v>1403</v>
      </c>
      <c r="M46" s="62">
        <v>1</v>
      </c>
      <c r="N46" s="72" t="s">
        <v>152</v>
      </c>
      <c r="O46" s="65">
        <v>1572000</v>
      </c>
      <c r="P46" s="65">
        <v>0</v>
      </c>
      <c r="Q46" s="65">
        <v>1572000</v>
      </c>
      <c r="R46" s="65">
        <v>0</v>
      </c>
      <c r="S46" s="65">
        <v>0</v>
      </c>
      <c r="T46" s="65">
        <v>0</v>
      </c>
      <c r="U46" s="65">
        <v>1572000</v>
      </c>
      <c r="V46" s="65">
        <v>0</v>
      </c>
      <c r="W46" s="65">
        <v>0</v>
      </c>
      <c r="X46" s="65">
        <v>0</v>
      </c>
      <c r="Y46" s="65">
        <v>0</v>
      </c>
      <c r="Z46" s="65">
        <v>0</v>
      </c>
      <c r="AA46" s="65">
        <v>0</v>
      </c>
      <c r="AB46" s="65">
        <v>0</v>
      </c>
      <c r="AC46" s="65">
        <v>0</v>
      </c>
      <c r="AD46" s="65">
        <v>0</v>
      </c>
      <c r="AE46" s="65">
        <v>0</v>
      </c>
      <c r="AF46" s="65">
        <v>0</v>
      </c>
      <c r="AG46" s="65">
        <v>0</v>
      </c>
      <c r="AH46" s="65">
        <v>0</v>
      </c>
      <c r="AI46" s="65">
        <v>0</v>
      </c>
      <c r="AJ46" s="65">
        <v>0</v>
      </c>
      <c r="AK46" s="65">
        <v>0</v>
      </c>
      <c r="AL46" s="65">
        <v>0</v>
      </c>
      <c r="AM46" s="65">
        <v>0</v>
      </c>
      <c r="AN46" s="65">
        <v>0</v>
      </c>
      <c r="AO46" s="65">
        <v>0</v>
      </c>
      <c r="AP46" s="65">
        <v>0</v>
      </c>
      <c r="AQ46" s="65">
        <v>1572000</v>
      </c>
      <c r="AR46" s="65">
        <v>0</v>
      </c>
      <c r="AS46" s="65">
        <v>1572000</v>
      </c>
      <c r="AT46" s="65">
        <v>0</v>
      </c>
      <c r="AU46" s="65">
        <v>0</v>
      </c>
      <c r="AV46" s="65">
        <v>0</v>
      </c>
      <c r="AW46" s="65">
        <v>1572000</v>
      </c>
      <c r="AX46" s="70" t="s">
        <v>151</v>
      </c>
      <c r="AY46" s="70">
        <v>1</v>
      </c>
      <c r="AZ46" s="70">
        <v>1572</v>
      </c>
      <c r="BA46" s="70">
        <v>0</v>
      </c>
      <c r="BB46" s="70">
        <v>0</v>
      </c>
      <c r="BC46" s="70">
        <v>1</v>
      </c>
      <c r="BD46" s="70">
        <v>1572</v>
      </c>
      <c r="BJ46" s="66"/>
      <c r="BL46" s="66"/>
      <c r="BM46" s="66"/>
      <c r="CB46" s="66"/>
      <c r="CD46" s="66"/>
      <c r="CH46" s="66"/>
    </row>
    <row r="47" spans="1:86" ht="30">
      <c r="A47" s="71">
        <v>2026</v>
      </c>
      <c r="B47" s="71">
        <v>8311</v>
      </c>
      <c r="C47" s="71" t="s">
        <v>139</v>
      </c>
      <c r="D47" s="103" t="s">
        <v>140</v>
      </c>
      <c r="E47" s="71">
        <v>1</v>
      </c>
      <c r="F47" s="68">
        <v>1</v>
      </c>
      <c r="G47" s="68">
        <v>1</v>
      </c>
      <c r="H47" s="68"/>
      <c r="I47" s="68">
        <v>3000</v>
      </c>
      <c r="J47" s="62">
        <v>3300</v>
      </c>
      <c r="K47" s="62">
        <v>339</v>
      </c>
      <c r="L47" s="62">
        <v>1404</v>
      </c>
      <c r="M47" s="62">
        <v>1</v>
      </c>
      <c r="N47" s="72" t="s">
        <v>153</v>
      </c>
      <c r="O47" s="65">
        <v>0</v>
      </c>
      <c r="P47" s="65">
        <v>40000</v>
      </c>
      <c r="Q47" s="65">
        <v>40000</v>
      </c>
      <c r="R47" s="65">
        <v>0</v>
      </c>
      <c r="S47" s="65">
        <v>0</v>
      </c>
      <c r="T47" s="65">
        <v>0</v>
      </c>
      <c r="U47" s="65">
        <v>40000</v>
      </c>
      <c r="V47" s="65">
        <v>0</v>
      </c>
      <c r="W47" s="65">
        <v>0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40000</v>
      </c>
      <c r="AS47" s="65">
        <v>40000</v>
      </c>
      <c r="AT47" s="65">
        <v>0</v>
      </c>
      <c r="AU47" s="65">
        <v>0</v>
      </c>
      <c r="AV47" s="65">
        <v>0</v>
      </c>
      <c r="AW47" s="65">
        <v>40000</v>
      </c>
      <c r="AX47" s="70" t="s">
        <v>151</v>
      </c>
      <c r="AY47" s="70">
        <v>1</v>
      </c>
      <c r="AZ47" s="70">
        <v>40</v>
      </c>
      <c r="BA47" s="70">
        <v>0</v>
      </c>
      <c r="BB47" s="70">
        <v>0</v>
      </c>
      <c r="BC47" s="70">
        <v>1</v>
      </c>
      <c r="BD47" s="70">
        <v>40</v>
      </c>
      <c r="BG47" s="66"/>
      <c r="BI47" s="66"/>
      <c r="BM47" s="66"/>
      <c r="CB47" s="66"/>
      <c r="CD47" s="66"/>
      <c r="CH47" s="66"/>
    </row>
    <row r="48" spans="1:86" ht="30">
      <c r="A48" s="71">
        <v>2026</v>
      </c>
      <c r="B48" s="71">
        <v>8311</v>
      </c>
      <c r="C48" s="71" t="s">
        <v>142</v>
      </c>
      <c r="D48" s="103" t="s">
        <v>143</v>
      </c>
      <c r="E48" s="71">
        <v>1</v>
      </c>
      <c r="F48" s="68">
        <v>1</v>
      </c>
      <c r="G48" s="68">
        <v>1</v>
      </c>
      <c r="H48" s="68"/>
      <c r="I48" s="68">
        <v>3000</v>
      </c>
      <c r="J48" s="62">
        <v>3300</v>
      </c>
      <c r="K48" s="62">
        <v>339</v>
      </c>
      <c r="L48" s="62">
        <v>1404</v>
      </c>
      <c r="M48" s="62">
        <v>1</v>
      </c>
      <c r="N48" s="72" t="s">
        <v>153</v>
      </c>
      <c r="O48" s="65">
        <v>0</v>
      </c>
      <c r="P48" s="65">
        <v>20000</v>
      </c>
      <c r="Q48" s="65">
        <v>20000</v>
      </c>
      <c r="R48" s="65">
        <v>0</v>
      </c>
      <c r="S48" s="65">
        <v>0</v>
      </c>
      <c r="T48" s="65">
        <v>0</v>
      </c>
      <c r="U48" s="65">
        <v>20000</v>
      </c>
      <c r="V48" s="65">
        <v>0</v>
      </c>
      <c r="W48" s="65">
        <v>0</v>
      </c>
      <c r="X48" s="65">
        <v>0</v>
      </c>
      <c r="Y48" s="65">
        <v>0</v>
      </c>
      <c r="Z48" s="65">
        <v>0</v>
      </c>
      <c r="AA48" s="65">
        <v>0</v>
      </c>
      <c r="AB48" s="65">
        <v>0</v>
      </c>
      <c r="AC48" s="65">
        <v>0</v>
      </c>
      <c r="AD48" s="65">
        <v>0</v>
      </c>
      <c r="AE48" s="65">
        <v>0</v>
      </c>
      <c r="AF48" s="65">
        <v>0</v>
      </c>
      <c r="AG48" s="65">
        <v>0</v>
      </c>
      <c r="AH48" s="65">
        <v>0</v>
      </c>
      <c r="AI48" s="65">
        <v>0</v>
      </c>
      <c r="AJ48" s="65">
        <v>0</v>
      </c>
      <c r="AK48" s="65">
        <v>0</v>
      </c>
      <c r="AL48" s="65">
        <v>0</v>
      </c>
      <c r="AM48" s="65">
        <v>0</v>
      </c>
      <c r="AN48" s="65">
        <v>0</v>
      </c>
      <c r="AO48" s="65">
        <v>0</v>
      </c>
      <c r="AP48" s="65">
        <v>0</v>
      </c>
      <c r="AQ48" s="65">
        <v>0</v>
      </c>
      <c r="AR48" s="65">
        <v>20000</v>
      </c>
      <c r="AS48" s="65">
        <v>20000</v>
      </c>
      <c r="AT48" s="65">
        <v>0</v>
      </c>
      <c r="AU48" s="65">
        <v>0</v>
      </c>
      <c r="AV48" s="65">
        <v>0</v>
      </c>
      <c r="AW48" s="65">
        <v>20000</v>
      </c>
      <c r="AX48" s="70" t="s">
        <v>151</v>
      </c>
      <c r="AY48" s="74">
        <v>1</v>
      </c>
      <c r="AZ48" s="70">
        <v>20</v>
      </c>
      <c r="BA48" s="70">
        <v>0</v>
      </c>
      <c r="BB48" s="70">
        <v>0</v>
      </c>
      <c r="BC48" s="70">
        <v>1</v>
      </c>
      <c r="BD48" s="70">
        <v>20</v>
      </c>
      <c r="BG48" s="66"/>
      <c r="BI48" s="66"/>
      <c r="BM48" s="66"/>
      <c r="CB48" s="66"/>
      <c r="CD48" s="66"/>
      <c r="CH48" s="66"/>
    </row>
    <row r="49" spans="1:94" ht="30">
      <c r="A49" s="67">
        <v>2026</v>
      </c>
      <c r="B49" s="67">
        <v>8311</v>
      </c>
      <c r="C49" s="67" t="s">
        <v>112</v>
      </c>
      <c r="D49" s="102" t="s">
        <v>113</v>
      </c>
      <c r="E49" s="67">
        <v>1</v>
      </c>
      <c r="F49" s="68">
        <v>1</v>
      </c>
      <c r="G49" s="68">
        <v>1</v>
      </c>
      <c r="H49" s="68"/>
      <c r="I49" s="68">
        <v>3000</v>
      </c>
      <c r="J49" s="62">
        <v>3300</v>
      </c>
      <c r="K49" s="62">
        <v>339</v>
      </c>
      <c r="L49" s="62">
        <v>1404</v>
      </c>
      <c r="M49" s="62">
        <v>1</v>
      </c>
      <c r="N49" s="72" t="s">
        <v>153</v>
      </c>
      <c r="O49" s="65">
        <v>0</v>
      </c>
      <c r="P49" s="65">
        <v>40000</v>
      </c>
      <c r="Q49" s="65">
        <v>40000</v>
      </c>
      <c r="R49" s="65">
        <v>0</v>
      </c>
      <c r="S49" s="65">
        <v>0</v>
      </c>
      <c r="T49" s="65">
        <v>0</v>
      </c>
      <c r="U49" s="65">
        <v>40000</v>
      </c>
      <c r="V49" s="65">
        <v>0</v>
      </c>
      <c r="W49" s="65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40000</v>
      </c>
      <c r="AS49" s="65">
        <v>40000</v>
      </c>
      <c r="AT49" s="65">
        <v>0</v>
      </c>
      <c r="AU49" s="65">
        <v>0</v>
      </c>
      <c r="AV49" s="65">
        <v>0</v>
      </c>
      <c r="AW49" s="65">
        <v>40000</v>
      </c>
      <c r="AX49" s="70" t="s">
        <v>151</v>
      </c>
      <c r="AY49" s="74">
        <v>1</v>
      </c>
      <c r="AZ49" s="70">
        <v>40</v>
      </c>
      <c r="BA49" s="70">
        <v>0</v>
      </c>
      <c r="BB49" s="70">
        <v>0</v>
      </c>
      <c r="BC49" s="70">
        <v>1</v>
      </c>
      <c r="BD49" s="70">
        <v>40</v>
      </c>
      <c r="BG49" s="66"/>
      <c r="BI49" s="66"/>
      <c r="BJ49" s="66"/>
      <c r="BL49" s="66"/>
      <c r="BM49" s="66"/>
      <c r="CE49" s="66"/>
      <c r="CG49" s="66"/>
      <c r="CH49" s="66"/>
    </row>
    <row r="50" spans="1:94" ht="30">
      <c r="A50" s="67">
        <v>2026</v>
      </c>
      <c r="B50" s="67">
        <v>8311</v>
      </c>
      <c r="C50" s="67" t="s">
        <v>123</v>
      </c>
      <c r="D50" s="102" t="s">
        <v>124</v>
      </c>
      <c r="E50" s="67">
        <v>1</v>
      </c>
      <c r="F50" s="68">
        <v>1</v>
      </c>
      <c r="G50" s="68">
        <v>1</v>
      </c>
      <c r="H50" s="68"/>
      <c r="I50" s="68">
        <v>3000</v>
      </c>
      <c r="J50" s="62">
        <v>3300</v>
      </c>
      <c r="K50" s="62">
        <v>339</v>
      </c>
      <c r="L50" s="62">
        <v>1404</v>
      </c>
      <c r="M50" s="62">
        <v>1</v>
      </c>
      <c r="N50" s="72" t="s">
        <v>153</v>
      </c>
      <c r="O50" s="65">
        <v>0</v>
      </c>
      <c r="P50" s="65">
        <v>10000</v>
      </c>
      <c r="Q50" s="65">
        <v>10000</v>
      </c>
      <c r="R50" s="65">
        <v>0</v>
      </c>
      <c r="S50" s="65">
        <v>0</v>
      </c>
      <c r="T50" s="65">
        <v>0</v>
      </c>
      <c r="U50" s="65">
        <v>10000</v>
      </c>
      <c r="V50" s="65">
        <v>0</v>
      </c>
      <c r="W50" s="65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0</v>
      </c>
      <c r="AE50" s="65">
        <v>0</v>
      </c>
      <c r="AF50" s="65">
        <v>0</v>
      </c>
      <c r="AG50" s="65">
        <v>0</v>
      </c>
      <c r="AH50" s="65">
        <v>0</v>
      </c>
      <c r="AI50" s="65">
        <v>0</v>
      </c>
      <c r="AJ50" s="65">
        <v>0</v>
      </c>
      <c r="AK50" s="65">
        <v>0</v>
      </c>
      <c r="AL50" s="65">
        <v>0</v>
      </c>
      <c r="AM50" s="65">
        <v>0</v>
      </c>
      <c r="AN50" s="65">
        <v>0</v>
      </c>
      <c r="AO50" s="65">
        <v>0</v>
      </c>
      <c r="AP50" s="65">
        <v>0</v>
      </c>
      <c r="AQ50" s="65">
        <v>0</v>
      </c>
      <c r="AR50" s="65">
        <v>10000</v>
      </c>
      <c r="AS50" s="65">
        <v>10000</v>
      </c>
      <c r="AT50" s="65">
        <v>0</v>
      </c>
      <c r="AU50" s="65">
        <v>0</v>
      </c>
      <c r="AV50" s="65">
        <v>0</v>
      </c>
      <c r="AW50" s="65">
        <v>10000</v>
      </c>
      <c r="AX50" s="70" t="s">
        <v>151</v>
      </c>
      <c r="AY50" s="70">
        <v>1</v>
      </c>
      <c r="AZ50" s="70">
        <v>10</v>
      </c>
      <c r="BA50" s="70">
        <v>0</v>
      </c>
      <c r="BB50" s="70">
        <v>0</v>
      </c>
      <c r="BC50" s="70">
        <v>1</v>
      </c>
      <c r="BD50" s="70">
        <v>10</v>
      </c>
      <c r="BG50" s="66"/>
      <c r="BI50" s="66"/>
      <c r="BM50" s="66"/>
      <c r="CB50" s="66"/>
      <c r="CD50" s="66"/>
      <c r="CH50" s="66"/>
    </row>
    <row r="51" spans="1:94" ht="30">
      <c r="A51" s="67">
        <v>2026</v>
      </c>
      <c r="B51" s="67">
        <v>8311</v>
      </c>
      <c r="C51" s="67" t="s">
        <v>144</v>
      </c>
      <c r="D51" s="102" t="s">
        <v>145</v>
      </c>
      <c r="E51" s="67">
        <v>1</v>
      </c>
      <c r="F51" s="68">
        <v>1</v>
      </c>
      <c r="G51" s="68">
        <v>1</v>
      </c>
      <c r="H51" s="68"/>
      <c r="I51" s="68">
        <v>3000</v>
      </c>
      <c r="J51" s="62">
        <v>3300</v>
      </c>
      <c r="K51" s="62">
        <v>339</v>
      </c>
      <c r="L51" s="62">
        <v>1404</v>
      </c>
      <c r="M51" s="62">
        <v>1</v>
      </c>
      <c r="N51" s="72" t="s">
        <v>153</v>
      </c>
      <c r="O51" s="65">
        <v>0</v>
      </c>
      <c r="P51" s="65">
        <v>40000</v>
      </c>
      <c r="Q51" s="65">
        <v>40000</v>
      </c>
      <c r="R51" s="65">
        <v>0</v>
      </c>
      <c r="S51" s="65">
        <v>0</v>
      </c>
      <c r="T51" s="65">
        <v>0</v>
      </c>
      <c r="U51" s="65">
        <v>40000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40000</v>
      </c>
      <c r="AS51" s="65">
        <v>40000</v>
      </c>
      <c r="AT51" s="65">
        <v>0</v>
      </c>
      <c r="AU51" s="65">
        <v>0</v>
      </c>
      <c r="AV51" s="65">
        <v>0</v>
      </c>
      <c r="AW51" s="65">
        <v>40000</v>
      </c>
      <c r="AX51" s="70" t="s">
        <v>151</v>
      </c>
      <c r="AY51" s="70">
        <v>1</v>
      </c>
      <c r="AZ51" s="70">
        <v>40</v>
      </c>
      <c r="BA51" s="70">
        <v>0</v>
      </c>
      <c r="BB51" s="70">
        <v>0</v>
      </c>
      <c r="BC51" s="70">
        <v>1</v>
      </c>
      <c r="BD51" s="70">
        <v>40</v>
      </c>
      <c r="BG51" s="66"/>
      <c r="BI51" s="66"/>
      <c r="BM51" s="66"/>
      <c r="CB51" s="66"/>
      <c r="CD51" s="66"/>
      <c r="CH51" s="66"/>
    </row>
    <row r="52" spans="1:94" ht="30">
      <c r="A52" s="67">
        <v>2026</v>
      </c>
      <c r="B52" s="67">
        <v>8311</v>
      </c>
      <c r="C52" s="67"/>
      <c r="D52" s="102"/>
      <c r="E52" s="67">
        <v>1</v>
      </c>
      <c r="F52" s="68">
        <v>1</v>
      </c>
      <c r="G52" s="68">
        <v>2</v>
      </c>
      <c r="H52" s="68"/>
      <c r="I52" s="68"/>
      <c r="J52" s="62"/>
      <c r="K52" s="62"/>
      <c r="L52" s="62" t="s">
        <v>104</v>
      </c>
      <c r="M52" s="62"/>
      <c r="N52" s="72" t="s">
        <v>30</v>
      </c>
      <c r="O52" s="65">
        <v>13301881.119999999</v>
      </c>
      <c r="P52" s="65">
        <v>0</v>
      </c>
      <c r="Q52" s="65">
        <v>13301881.119999999</v>
      </c>
      <c r="R52" s="65">
        <v>3257986.3</v>
      </c>
      <c r="S52" s="65">
        <v>0</v>
      </c>
      <c r="T52" s="65">
        <v>3257986.3</v>
      </c>
      <c r="U52" s="65">
        <v>16559867.419999998</v>
      </c>
      <c r="V52" s="65">
        <v>0</v>
      </c>
      <c r="W52" s="65">
        <v>0</v>
      </c>
      <c r="X52" s="65">
        <v>0</v>
      </c>
      <c r="Y52" s="65">
        <v>191999.99</v>
      </c>
      <c r="Z52" s="65">
        <v>0</v>
      </c>
      <c r="AA52" s="65">
        <v>191999.99</v>
      </c>
      <c r="AB52" s="65">
        <v>191999.99</v>
      </c>
      <c r="AC52" s="65">
        <v>0</v>
      </c>
      <c r="AD52" s="65">
        <v>0</v>
      </c>
      <c r="AE52" s="65">
        <v>0</v>
      </c>
      <c r="AF52" s="65">
        <v>0</v>
      </c>
      <c r="AG52" s="65">
        <v>0</v>
      </c>
      <c r="AH52" s="65">
        <v>0</v>
      </c>
      <c r="AI52" s="65">
        <v>0</v>
      </c>
      <c r="AJ52" s="65">
        <v>0</v>
      </c>
      <c r="AK52" s="65">
        <v>0</v>
      </c>
      <c r="AL52" s="65">
        <v>0</v>
      </c>
      <c r="AM52" s="65">
        <v>344520.01</v>
      </c>
      <c r="AN52" s="65">
        <v>0</v>
      </c>
      <c r="AO52" s="65">
        <v>344520.01</v>
      </c>
      <c r="AP52" s="65">
        <v>344520.01</v>
      </c>
      <c r="AQ52" s="65">
        <v>13301881.119999999</v>
      </c>
      <c r="AR52" s="65">
        <v>0</v>
      </c>
      <c r="AS52" s="65">
        <v>13301881.119999999</v>
      </c>
      <c r="AT52" s="65">
        <v>2721466.3</v>
      </c>
      <c r="AU52" s="65">
        <v>0</v>
      </c>
      <c r="AV52" s="65">
        <v>2721466.3</v>
      </c>
      <c r="AW52" s="65">
        <v>16023347.419999998</v>
      </c>
      <c r="AX52" s="70"/>
      <c r="AY52" s="70"/>
      <c r="AZ52" s="70"/>
      <c r="BA52" s="70"/>
      <c r="BB52" s="70"/>
      <c r="BC52" s="70"/>
      <c r="BD52" s="70"/>
      <c r="CB52" s="66"/>
      <c r="CD52" s="66"/>
      <c r="CH52" s="66"/>
    </row>
    <row r="53" spans="1:94">
      <c r="A53" s="67">
        <v>2026</v>
      </c>
      <c r="B53" s="67">
        <v>8311</v>
      </c>
      <c r="C53" s="67"/>
      <c r="D53" s="102"/>
      <c r="E53" s="67">
        <v>1</v>
      </c>
      <c r="F53" s="68">
        <v>1</v>
      </c>
      <c r="G53" s="68">
        <v>2</v>
      </c>
      <c r="H53" s="68"/>
      <c r="I53" s="68">
        <v>2000</v>
      </c>
      <c r="J53" s="62"/>
      <c r="K53" s="62"/>
      <c r="L53" s="62"/>
      <c r="M53" s="62"/>
      <c r="N53" s="72" t="s">
        <v>5</v>
      </c>
      <c r="O53" s="65">
        <v>11685944.939999999</v>
      </c>
      <c r="P53" s="65">
        <v>0</v>
      </c>
      <c r="Q53" s="65">
        <v>11685944.939999999</v>
      </c>
      <c r="R53" s="65">
        <v>138576</v>
      </c>
      <c r="S53" s="65">
        <v>0</v>
      </c>
      <c r="T53" s="65">
        <v>138576</v>
      </c>
      <c r="U53" s="65">
        <v>11824520.939999999</v>
      </c>
      <c r="V53" s="65">
        <v>0</v>
      </c>
      <c r="W53" s="65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0</v>
      </c>
      <c r="AE53" s="65">
        <v>0</v>
      </c>
      <c r="AF53" s="65">
        <v>0</v>
      </c>
      <c r="AG53" s="65">
        <v>0</v>
      </c>
      <c r="AH53" s="65">
        <v>0</v>
      </c>
      <c r="AI53" s="65">
        <v>0</v>
      </c>
      <c r="AJ53" s="65">
        <v>0</v>
      </c>
      <c r="AK53" s="65">
        <v>0</v>
      </c>
      <c r="AL53" s="65">
        <v>0</v>
      </c>
      <c r="AM53" s="65">
        <v>0</v>
      </c>
      <c r="AN53" s="65">
        <v>0</v>
      </c>
      <c r="AO53" s="65">
        <v>0</v>
      </c>
      <c r="AP53" s="65">
        <v>0</v>
      </c>
      <c r="AQ53" s="65">
        <v>11685944.939999999</v>
      </c>
      <c r="AR53" s="65">
        <v>0</v>
      </c>
      <c r="AS53" s="65">
        <v>11685944.939999999</v>
      </c>
      <c r="AT53" s="65">
        <v>138576</v>
      </c>
      <c r="AU53" s="65">
        <v>0</v>
      </c>
      <c r="AV53" s="65">
        <v>138576</v>
      </c>
      <c r="AW53" s="65">
        <v>11824520.939999999</v>
      </c>
      <c r="AX53" s="70"/>
      <c r="AY53" s="70"/>
      <c r="AZ53" s="70"/>
      <c r="BA53" s="70"/>
      <c r="BB53" s="70"/>
      <c r="BC53" s="70"/>
      <c r="BD53" s="70"/>
      <c r="CB53" s="66"/>
      <c r="CD53" s="66"/>
      <c r="CH53" s="66"/>
    </row>
    <row r="54" spans="1:94">
      <c r="A54" s="67">
        <v>2026</v>
      </c>
      <c r="B54" s="67">
        <v>8311</v>
      </c>
      <c r="C54" s="67"/>
      <c r="D54" s="102"/>
      <c r="E54" s="67">
        <v>1</v>
      </c>
      <c r="F54" s="68">
        <v>1</v>
      </c>
      <c r="G54" s="68">
        <v>2</v>
      </c>
      <c r="H54" s="68"/>
      <c r="I54" s="68">
        <v>2000</v>
      </c>
      <c r="J54" s="62">
        <v>2700</v>
      </c>
      <c r="K54" s="62"/>
      <c r="L54" s="62" t="s">
        <v>104</v>
      </c>
      <c r="M54" s="62"/>
      <c r="N54" s="72" t="s">
        <v>154</v>
      </c>
      <c r="O54" s="65">
        <v>2604000</v>
      </c>
      <c r="P54" s="65">
        <v>0</v>
      </c>
      <c r="Q54" s="65">
        <v>2604000</v>
      </c>
      <c r="R54" s="65">
        <v>138576</v>
      </c>
      <c r="S54" s="65">
        <v>0</v>
      </c>
      <c r="T54" s="65">
        <v>138576</v>
      </c>
      <c r="U54" s="65">
        <v>2742576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2604000</v>
      </c>
      <c r="AR54" s="65">
        <v>0</v>
      </c>
      <c r="AS54" s="65">
        <v>2604000</v>
      </c>
      <c r="AT54" s="65">
        <v>138576</v>
      </c>
      <c r="AU54" s="65">
        <v>0</v>
      </c>
      <c r="AV54" s="65">
        <v>138576</v>
      </c>
      <c r="AW54" s="65">
        <v>2742576</v>
      </c>
      <c r="AX54" s="70"/>
      <c r="AY54" s="70"/>
      <c r="AZ54" s="70"/>
      <c r="BA54" s="70"/>
      <c r="BB54" s="70"/>
      <c r="BC54" s="70"/>
      <c r="BD54" s="70"/>
      <c r="CB54" s="66"/>
      <c r="CD54" s="66"/>
      <c r="CH54" s="66"/>
    </row>
    <row r="55" spans="1:94">
      <c r="A55" s="67">
        <v>2026</v>
      </c>
      <c r="B55" s="67">
        <v>8311</v>
      </c>
      <c r="C55" s="67"/>
      <c r="D55" s="102"/>
      <c r="E55" s="67">
        <v>1</v>
      </c>
      <c r="F55" s="68">
        <v>1</v>
      </c>
      <c r="G55" s="68">
        <v>2</v>
      </c>
      <c r="H55" s="68"/>
      <c r="I55" s="68">
        <v>2000</v>
      </c>
      <c r="J55" s="62">
        <v>2700</v>
      </c>
      <c r="K55" s="62">
        <v>271</v>
      </c>
      <c r="L55" s="62" t="s">
        <v>104</v>
      </c>
      <c r="M55" s="62"/>
      <c r="N55" s="72" t="s">
        <v>155</v>
      </c>
      <c r="O55" s="65">
        <v>2121000</v>
      </c>
      <c r="P55" s="65">
        <v>0</v>
      </c>
      <c r="Q55" s="65">
        <v>2121000</v>
      </c>
      <c r="R55" s="65">
        <v>0</v>
      </c>
      <c r="S55" s="65">
        <v>0</v>
      </c>
      <c r="T55" s="65">
        <v>0</v>
      </c>
      <c r="U55" s="65">
        <v>2121000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5">
        <v>0</v>
      </c>
      <c r="AI55" s="65">
        <v>0</v>
      </c>
      <c r="AJ55" s="65">
        <v>0</v>
      </c>
      <c r="AK55" s="65">
        <v>0</v>
      </c>
      <c r="AL55" s="65">
        <v>0</v>
      </c>
      <c r="AM55" s="65">
        <v>0</v>
      </c>
      <c r="AN55" s="65">
        <v>0</v>
      </c>
      <c r="AO55" s="65">
        <v>0</v>
      </c>
      <c r="AP55" s="65">
        <v>0</v>
      </c>
      <c r="AQ55" s="65">
        <v>2121000</v>
      </c>
      <c r="AR55" s="65">
        <v>0</v>
      </c>
      <c r="AS55" s="65">
        <v>2121000</v>
      </c>
      <c r="AT55" s="65">
        <v>0</v>
      </c>
      <c r="AU55" s="65">
        <v>0</v>
      </c>
      <c r="AV55" s="65">
        <v>0</v>
      </c>
      <c r="AW55" s="65">
        <v>2121000</v>
      </c>
      <c r="AX55" s="70"/>
      <c r="AY55" s="70"/>
      <c r="AZ55" s="70"/>
      <c r="BA55" s="70"/>
      <c r="BB55" s="70"/>
      <c r="BC55" s="70"/>
      <c r="BD55" s="70"/>
      <c r="CB55" s="66"/>
      <c r="CC55" s="66"/>
      <c r="CD55" s="66"/>
      <c r="CE55" s="66"/>
      <c r="CG55" s="66"/>
      <c r="CH55" s="66"/>
    </row>
    <row r="56" spans="1:94">
      <c r="A56" s="67">
        <v>2026</v>
      </c>
      <c r="B56" s="67">
        <v>8311</v>
      </c>
      <c r="C56" s="67"/>
      <c r="D56" s="102"/>
      <c r="E56" s="67">
        <v>1</v>
      </c>
      <c r="F56" s="68">
        <v>1</v>
      </c>
      <c r="G56" s="68">
        <v>2</v>
      </c>
      <c r="H56" s="68"/>
      <c r="I56" s="68">
        <v>2000</v>
      </c>
      <c r="J56" s="62">
        <v>2700</v>
      </c>
      <c r="K56" s="62">
        <v>271</v>
      </c>
      <c r="L56" s="62">
        <v>160</v>
      </c>
      <c r="M56" s="62">
        <v>7</v>
      </c>
      <c r="N56" s="73" t="s">
        <v>156</v>
      </c>
      <c r="O56" s="65">
        <v>314600</v>
      </c>
      <c r="P56" s="65">
        <v>0</v>
      </c>
      <c r="Q56" s="65">
        <v>314600</v>
      </c>
      <c r="R56" s="65">
        <v>0</v>
      </c>
      <c r="S56" s="65">
        <v>0</v>
      </c>
      <c r="T56" s="65">
        <v>0</v>
      </c>
      <c r="U56" s="65">
        <v>314600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65">
        <v>0</v>
      </c>
      <c r="AJ56" s="65">
        <v>0</v>
      </c>
      <c r="AK56" s="65">
        <v>0</v>
      </c>
      <c r="AL56" s="65">
        <v>0</v>
      </c>
      <c r="AM56" s="65">
        <v>0</v>
      </c>
      <c r="AN56" s="65">
        <v>0</v>
      </c>
      <c r="AO56" s="65">
        <v>0</v>
      </c>
      <c r="AP56" s="65">
        <v>0</v>
      </c>
      <c r="AQ56" s="65">
        <v>314600</v>
      </c>
      <c r="AR56" s="65">
        <v>0</v>
      </c>
      <c r="AS56" s="65">
        <v>314600</v>
      </c>
      <c r="AT56" s="65">
        <v>0</v>
      </c>
      <c r="AU56" s="65">
        <v>0</v>
      </c>
      <c r="AV56" s="65">
        <v>0</v>
      </c>
      <c r="AW56" s="65">
        <v>314600</v>
      </c>
      <c r="AX56" s="70" t="s">
        <v>157</v>
      </c>
      <c r="AY56" s="70">
        <v>200</v>
      </c>
      <c r="AZ56" s="70">
        <v>0</v>
      </c>
      <c r="BA56" s="70">
        <v>0</v>
      </c>
      <c r="BB56" s="70">
        <v>0</v>
      </c>
      <c r="BC56" s="70">
        <v>200</v>
      </c>
      <c r="BD56" s="70">
        <v>0</v>
      </c>
      <c r="CB56" s="66"/>
      <c r="CC56" s="66"/>
      <c r="CD56" s="66"/>
      <c r="CE56" s="66"/>
      <c r="CG56" s="66"/>
      <c r="CH56" s="66"/>
    </row>
    <row r="57" spans="1:94">
      <c r="A57" s="67">
        <v>2026</v>
      </c>
      <c r="B57" s="67">
        <v>8311</v>
      </c>
      <c r="C57" s="67"/>
      <c r="D57" s="102"/>
      <c r="E57" s="67">
        <v>1</v>
      </c>
      <c r="F57" s="68">
        <v>1</v>
      </c>
      <c r="G57" s="68">
        <v>2</v>
      </c>
      <c r="H57" s="68"/>
      <c r="I57" s="68">
        <v>2000</v>
      </c>
      <c r="J57" s="62">
        <v>2700</v>
      </c>
      <c r="K57" s="62">
        <v>271</v>
      </c>
      <c r="L57" s="62">
        <v>228</v>
      </c>
      <c r="M57" s="62">
        <v>7</v>
      </c>
      <c r="N57" s="72" t="s">
        <v>158</v>
      </c>
      <c r="O57" s="65">
        <v>190000</v>
      </c>
      <c r="P57" s="65">
        <v>0</v>
      </c>
      <c r="Q57" s="65">
        <v>190000</v>
      </c>
      <c r="R57" s="65">
        <v>0</v>
      </c>
      <c r="S57" s="65">
        <v>0</v>
      </c>
      <c r="T57" s="65">
        <v>0</v>
      </c>
      <c r="U57" s="65">
        <v>190000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190000</v>
      </c>
      <c r="AR57" s="65">
        <v>0</v>
      </c>
      <c r="AS57" s="65">
        <v>190000</v>
      </c>
      <c r="AT57" s="65">
        <v>0</v>
      </c>
      <c r="AU57" s="65">
        <v>0</v>
      </c>
      <c r="AV57" s="65">
        <v>0</v>
      </c>
      <c r="AW57" s="65">
        <v>190000</v>
      </c>
      <c r="AX57" s="70" t="s">
        <v>159</v>
      </c>
      <c r="AY57" s="70">
        <v>200</v>
      </c>
      <c r="AZ57" s="70">
        <v>0</v>
      </c>
      <c r="BA57" s="70">
        <v>0</v>
      </c>
      <c r="BB57" s="70">
        <v>0</v>
      </c>
      <c r="BC57" s="70">
        <v>200</v>
      </c>
      <c r="BD57" s="70">
        <v>0</v>
      </c>
      <c r="CB57" s="66"/>
      <c r="CC57" s="66"/>
      <c r="CD57" s="66"/>
      <c r="CE57" s="66"/>
      <c r="CG57" s="66"/>
      <c r="CH57" s="66"/>
    </row>
    <row r="58" spans="1:94">
      <c r="A58" s="71">
        <v>2026</v>
      </c>
      <c r="B58" s="71">
        <v>8311</v>
      </c>
      <c r="C58" s="71"/>
      <c r="D58" s="103"/>
      <c r="E58" s="71">
        <v>1</v>
      </c>
      <c r="F58" s="68">
        <v>1</v>
      </c>
      <c r="G58" s="68">
        <v>2</v>
      </c>
      <c r="H58" s="68"/>
      <c r="I58" s="68">
        <v>2000</v>
      </c>
      <c r="J58" s="62">
        <v>2700</v>
      </c>
      <c r="K58" s="62">
        <v>271</v>
      </c>
      <c r="L58" s="62">
        <v>319</v>
      </c>
      <c r="M58" s="62">
        <v>7</v>
      </c>
      <c r="N58" s="72" t="s">
        <v>160</v>
      </c>
      <c r="O58" s="65">
        <v>560000</v>
      </c>
      <c r="P58" s="65">
        <v>0</v>
      </c>
      <c r="Q58" s="65">
        <v>560000</v>
      </c>
      <c r="R58" s="65">
        <v>0</v>
      </c>
      <c r="S58" s="65">
        <v>0</v>
      </c>
      <c r="T58" s="65">
        <v>0</v>
      </c>
      <c r="U58" s="65">
        <v>560000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5">
        <v>0</v>
      </c>
      <c r="AJ58" s="65">
        <v>0</v>
      </c>
      <c r="AK58" s="65">
        <v>0</v>
      </c>
      <c r="AL58" s="65">
        <v>0</v>
      </c>
      <c r="AM58" s="65">
        <v>0</v>
      </c>
      <c r="AN58" s="65">
        <v>0</v>
      </c>
      <c r="AO58" s="65">
        <v>0</v>
      </c>
      <c r="AP58" s="65">
        <v>0</v>
      </c>
      <c r="AQ58" s="65">
        <v>560000</v>
      </c>
      <c r="AR58" s="65">
        <v>0</v>
      </c>
      <c r="AS58" s="65">
        <v>560000</v>
      </c>
      <c r="AT58" s="65">
        <v>0</v>
      </c>
      <c r="AU58" s="65">
        <v>0</v>
      </c>
      <c r="AV58" s="65">
        <v>0</v>
      </c>
      <c r="AW58" s="65">
        <v>560000</v>
      </c>
      <c r="AX58" s="70" t="s">
        <v>159</v>
      </c>
      <c r="AY58" s="70">
        <v>200</v>
      </c>
      <c r="AZ58" s="70">
        <v>0</v>
      </c>
      <c r="BA58" s="70">
        <v>0</v>
      </c>
      <c r="BB58" s="70">
        <v>0</v>
      </c>
      <c r="BC58" s="70">
        <v>200</v>
      </c>
      <c r="BD58" s="74">
        <v>0</v>
      </c>
      <c r="CB58" s="66"/>
      <c r="CC58" s="66"/>
      <c r="CD58" s="66"/>
      <c r="CE58" s="66"/>
      <c r="CG58" s="66"/>
      <c r="CH58" s="66"/>
      <c r="CJ58" s="78"/>
      <c r="CP58" s="78"/>
    </row>
    <row r="59" spans="1:94">
      <c r="A59" s="71">
        <v>2026</v>
      </c>
      <c r="B59" s="71">
        <v>8311</v>
      </c>
      <c r="C59" s="71"/>
      <c r="D59" s="103"/>
      <c r="E59" s="71">
        <v>1</v>
      </c>
      <c r="F59" s="68">
        <v>1</v>
      </c>
      <c r="G59" s="68">
        <v>2</v>
      </c>
      <c r="H59" s="68"/>
      <c r="I59" s="68">
        <v>2000</v>
      </c>
      <c r="J59" s="62">
        <v>2700</v>
      </c>
      <c r="K59" s="62">
        <v>271</v>
      </c>
      <c r="L59" s="62">
        <v>324</v>
      </c>
      <c r="M59" s="62">
        <v>7</v>
      </c>
      <c r="N59" s="72" t="s">
        <v>161</v>
      </c>
      <c r="O59" s="65">
        <v>50000</v>
      </c>
      <c r="P59" s="65">
        <v>0</v>
      </c>
      <c r="Q59" s="65">
        <v>50000</v>
      </c>
      <c r="R59" s="65">
        <v>0</v>
      </c>
      <c r="S59" s="65">
        <v>0</v>
      </c>
      <c r="T59" s="65">
        <v>0</v>
      </c>
      <c r="U59" s="65">
        <v>50000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65">
        <v>0</v>
      </c>
      <c r="AJ59" s="65">
        <v>0</v>
      </c>
      <c r="AK59" s="65">
        <v>0</v>
      </c>
      <c r="AL59" s="65">
        <v>0</v>
      </c>
      <c r="AM59" s="65">
        <v>0</v>
      </c>
      <c r="AN59" s="65">
        <v>0</v>
      </c>
      <c r="AO59" s="65">
        <v>0</v>
      </c>
      <c r="AP59" s="65">
        <v>0</v>
      </c>
      <c r="AQ59" s="65">
        <v>50000</v>
      </c>
      <c r="AR59" s="65">
        <v>0</v>
      </c>
      <c r="AS59" s="65">
        <v>50000</v>
      </c>
      <c r="AT59" s="65">
        <v>0</v>
      </c>
      <c r="AU59" s="65">
        <v>0</v>
      </c>
      <c r="AV59" s="65">
        <v>0</v>
      </c>
      <c r="AW59" s="65">
        <v>50000</v>
      </c>
      <c r="AX59" s="70" t="s">
        <v>159</v>
      </c>
      <c r="AY59" s="70">
        <v>200</v>
      </c>
      <c r="AZ59" s="70">
        <v>0</v>
      </c>
      <c r="BA59" s="70">
        <v>0</v>
      </c>
      <c r="BB59" s="70">
        <v>0</v>
      </c>
      <c r="BC59" s="70">
        <v>200</v>
      </c>
      <c r="BD59" s="74">
        <v>0</v>
      </c>
      <c r="CB59" s="66"/>
      <c r="CD59" s="66"/>
      <c r="CH59" s="66"/>
      <c r="CJ59" s="78"/>
      <c r="CP59" s="78"/>
    </row>
    <row r="60" spans="1:94">
      <c r="A60" s="67">
        <v>2026</v>
      </c>
      <c r="B60" s="67">
        <v>8311</v>
      </c>
      <c r="C60" s="67"/>
      <c r="D60" s="102"/>
      <c r="E60" s="67">
        <v>1</v>
      </c>
      <c r="F60" s="68">
        <v>1</v>
      </c>
      <c r="G60" s="68">
        <v>2</v>
      </c>
      <c r="H60" s="68"/>
      <c r="I60" s="68">
        <v>2000</v>
      </c>
      <c r="J60" s="62">
        <v>2700</v>
      </c>
      <c r="K60" s="62">
        <v>271</v>
      </c>
      <c r="L60" s="62">
        <v>716</v>
      </c>
      <c r="M60" s="62">
        <v>7</v>
      </c>
      <c r="N60" s="72" t="s">
        <v>162</v>
      </c>
      <c r="O60" s="65">
        <v>18000</v>
      </c>
      <c r="P60" s="65">
        <v>0</v>
      </c>
      <c r="Q60" s="65">
        <v>18000</v>
      </c>
      <c r="R60" s="65">
        <v>0</v>
      </c>
      <c r="S60" s="65">
        <v>0</v>
      </c>
      <c r="T60" s="65">
        <v>0</v>
      </c>
      <c r="U60" s="65">
        <v>18000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65">
        <v>0</v>
      </c>
      <c r="AJ60" s="65">
        <v>0</v>
      </c>
      <c r="AK60" s="65">
        <v>0</v>
      </c>
      <c r="AL60" s="65">
        <v>0</v>
      </c>
      <c r="AM60" s="65">
        <v>0</v>
      </c>
      <c r="AN60" s="65">
        <v>0</v>
      </c>
      <c r="AO60" s="65">
        <v>0</v>
      </c>
      <c r="AP60" s="65">
        <v>0</v>
      </c>
      <c r="AQ60" s="65">
        <v>18000</v>
      </c>
      <c r="AR60" s="65">
        <v>0</v>
      </c>
      <c r="AS60" s="65">
        <v>18000</v>
      </c>
      <c r="AT60" s="65">
        <v>0</v>
      </c>
      <c r="AU60" s="65">
        <v>0</v>
      </c>
      <c r="AV60" s="65">
        <v>0</v>
      </c>
      <c r="AW60" s="65">
        <v>18000</v>
      </c>
      <c r="AX60" s="70" t="s">
        <v>159</v>
      </c>
      <c r="AY60" s="70">
        <v>40</v>
      </c>
      <c r="AZ60" s="70">
        <v>0</v>
      </c>
      <c r="BA60" s="70">
        <v>0</v>
      </c>
      <c r="BB60" s="70">
        <v>0</v>
      </c>
      <c r="BC60" s="70">
        <v>40</v>
      </c>
      <c r="BD60" s="70">
        <v>0</v>
      </c>
      <c r="CB60" s="66"/>
      <c r="CD60" s="66"/>
      <c r="CH60" s="66"/>
    </row>
    <row r="61" spans="1:94">
      <c r="A61" s="67">
        <v>2026</v>
      </c>
      <c r="B61" s="67">
        <v>8311</v>
      </c>
      <c r="C61" s="67"/>
      <c r="D61" s="102"/>
      <c r="E61" s="67">
        <v>1</v>
      </c>
      <c r="F61" s="68">
        <v>1</v>
      </c>
      <c r="G61" s="68">
        <v>2</v>
      </c>
      <c r="H61" s="68"/>
      <c r="I61" s="68">
        <v>2000</v>
      </c>
      <c r="J61" s="62">
        <v>2700</v>
      </c>
      <c r="K61" s="62">
        <v>271</v>
      </c>
      <c r="L61" s="62">
        <v>1049</v>
      </c>
      <c r="M61" s="62">
        <v>7</v>
      </c>
      <c r="N61" s="72" t="s">
        <v>163</v>
      </c>
      <c r="O61" s="65">
        <v>234000</v>
      </c>
      <c r="P61" s="65">
        <v>0</v>
      </c>
      <c r="Q61" s="65">
        <v>234000</v>
      </c>
      <c r="R61" s="65">
        <v>0</v>
      </c>
      <c r="S61" s="65">
        <v>0</v>
      </c>
      <c r="T61" s="65">
        <v>0</v>
      </c>
      <c r="U61" s="65">
        <v>234000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65">
        <v>0</v>
      </c>
      <c r="AJ61" s="65">
        <v>0</v>
      </c>
      <c r="AK61" s="65">
        <v>0</v>
      </c>
      <c r="AL61" s="65">
        <v>0</v>
      </c>
      <c r="AM61" s="65">
        <v>0</v>
      </c>
      <c r="AN61" s="65">
        <v>0</v>
      </c>
      <c r="AO61" s="65">
        <v>0</v>
      </c>
      <c r="AP61" s="65">
        <v>0</v>
      </c>
      <c r="AQ61" s="65">
        <v>234000</v>
      </c>
      <c r="AR61" s="65">
        <v>0</v>
      </c>
      <c r="AS61" s="65">
        <v>234000</v>
      </c>
      <c r="AT61" s="65">
        <v>0</v>
      </c>
      <c r="AU61" s="65">
        <v>0</v>
      </c>
      <c r="AV61" s="65">
        <v>0</v>
      </c>
      <c r="AW61" s="65">
        <v>234000</v>
      </c>
      <c r="AX61" s="70" t="s">
        <v>159</v>
      </c>
      <c r="AY61" s="70">
        <v>240</v>
      </c>
      <c r="AZ61" s="70">
        <v>0</v>
      </c>
      <c r="BA61" s="70">
        <v>0</v>
      </c>
      <c r="BB61" s="70">
        <v>0</v>
      </c>
      <c r="BC61" s="70">
        <v>240</v>
      </c>
      <c r="BD61" s="70">
        <v>0</v>
      </c>
      <c r="CB61" s="66"/>
      <c r="CD61" s="66"/>
      <c r="CH61" s="66"/>
    </row>
    <row r="62" spans="1:94">
      <c r="A62" s="67">
        <v>2026</v>
      </c>
      <c r="B62" s="67">
        <v>8311</v>
      </c>
      <c r="C62" s="67"/>
      <c r="D62" s="102"/>
      <c r="E62" s="67">
        <v>1</v>
      </c>
      <c r="F62" s="68">
        <v>1</v>
      </c>
      <c r="G62" s="68">
        <v>2</v>
      </c>
      <c r="H62" s="68"/>
      <c r="I62" s="68">
        <v>2000</v>
      </c>
      <c r="J62" s="62">
        <v>2700</v>
      </c>
      <c r="K62" s="62">
        <v>271</v>
      </c>
      <c r="L62" s="62">
        <v>1053</v>
      </c>
      <c r="M62" s="62">
        <v>7</v>
      </c>
      <c r="N62" s="72" t="s">
        <v>164</v>
      </c>
      <c r="O62" s="65">
        <v>80000</v>
      </c>
      <c r="P62" s="65">
        <v>0</v>
      </c>
      <c r="Q62" s="65">
        <v>80000</v>
      </c>
      <c r="R62" s="65">
        <v>0</v>
      </c>
      <c r="S62" s="65">
        <v>0</v>
      </c>
      <c r="T62" s="65">
        <v>0</v>
      </c>
      <c r="U62" s="65">
        <v>80000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65">
        <v>0</v>
      </c>
      <c r="AJ62" s="65">
        <v>0</v>
      </c>
      <c r="AK62" s="65">
        <v>0</v>
      </c>
      <c r="AL62" s="65">
        <v>0</v>
      </c>
      <c r="AM62" s="65">
        <v>0</v>
      </c>
      <c r="AN62" s="65">
        <v>0</v>
      </c>
      <c r="AO62" s="65">
        <v>0</v>
      </c>
      <c r="AP62" s="65">
        <v>0</v>
      </c>
      <c r="AQ62" s="65">
        <v>80000</v>
      </c>
      <c r="AR62" s="65">
        <v>0</v>
      </c>
      <c r="AS62" s="65">
        <v>80000</v>
      </c>
      <c r="AT62" s="65">
        <v>0</v>
      </c>
      <c r="AU62" s="65">
        <v>0</v>
      </c>
      <c r="AV62" s="65">
        <v>0</v>
      </c>
      <c r="AW62" s="65">
        <v>80000</v>
      </c>
      <c r="AX62" s="70" t="s">
        <v>165</v>
      </c>
      <c r="AY62" s="70">
        <v>200</v>
      </c>
      <c r="AZ62" s="70">
        <v>0</v>
      </c>
      <c r="BA62" s="70">
        <v>0</v>
      </c>
      <c r="BB62" s="70">
        <v>0</v>
      </c>
      <c r="BC62" s="70">
        <v>200</v>
      </c>
      <c r="BD62" s="74">
        <v>0</v>
      </c>
      <c r="CB62" s="66"/>
      <c r="CD62" s="66"/>
      <c r="CH62" s="66"/>
      <c r="CJ62" s="78"/>
      <c r="CP62" s="78"/>
    </row>
    <row r="63" spans="1:94">
      <c r="A63" s="67">
        <v>2026</v>
      </c>
      <c r="B63" s="67">
        <v>8311</v>
      </c>
      <c r="C63" s="67"/>
      <c r="D63" s="102"/>
      <c r="E63" s="67">
        <v>1</v>
      </c>
      <c r="F63" s="68">
        <v>1</v>
      </c>
      <c r="G63" s="68">
        <v>2</v>
      </c>
      <c r="H63" s="68"/>
      <c r="I63" s="68">
        <v>2000</v>
      </c>
      <c r="J63" s="62">
        <v>2700</v>
      </c>
      <c r="K63" s="62">
        <v>271</v>
      </c>
      <c r="L63" s="62">
        <v>1094</v>
      </c>
      <c r="M63" s="62">
        <v>7</v>
      </c>
      <c r="N63" s="72" t="s">
        <v>166</v>
      </c>
      <c r="O63" s="65">
        <v>248400</v>
      </c>
      <c r="P63" s="65">
        <v>0</v>
      </c>
      <c r="Q63" s="65">
        <v>248400</v>
      </c>
      <c r="R63" s="65">
        <v>0</v>
      </c>
      <c r="S63" s="65">
        <v>0</v>
      </c>
      <c r="T63" s="65">
        <v>0</v>
      </c>
      <c r="U63" s="65">
        <v>248400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65">
        <v>0</v>
      </c>
      <c r="AJ63" s="65">
        <v>0</v>
      </c>
      <c r="AK63" s="65">
        <v>0</v>
      </c>
      <c r="AL63" s="65">
        <v>0</v>
      </c>
      <c r="AM63" s="65">
        <v>0</v>
      </c>
      <c r="AN63" s="65">
        <v>0</v>
      </c>
      <c r="AO63" s="65">
        <v>0</v>
      </c>
      <c r="AP63" s="65">
        <v>0</v>
      </c>
      <c r="AQ63" s="65">
        <v>248400</v>
      </c>
      <c r="AR63" s="65">
        <v>0</v>
      </c>
      <c r="AS63" s="65">
        <v>248400</v>
      </c>
      <c r="AT63" s="65">
        <v>0</v>
      </c>
      <c r="AU63" s="65">
        <v>0</v>
      </c>
      <c r="AV63" s="65">
        <v>0</v>
      </c>
      <c r="AW63" s="65">
        <v>248400</v>
      </c>
      <c r="AX63" s="70" t="s">
        <v>159</v>
      </c>
      <c r="AY63" s="70">
        <v>648</v>
      </c>
      <c r="AZ63" s="70">
        <v>0</v>
      </c>
      <c r="BA63" s="70">
        <v>0</v>
      </c>
      <c r="BB63" s="70">
        <v>0</v>
      </c>
      <c r="BC63" s="70">
        <v>648</v>
      </c>
      <c r="BD63" s="70">
        <v>0</v>
      </c>
      <c r="CB63" s="66"/>
      <c r="CD63" s="66"/>
      <c r="CH63" s="66"/>
    </row>
    <row r="64" spans="1:94">
      <c r="A64" s="71">
        <v>2026</v>
      </c>
      <c r="B64" s="71">
        <v>8311</v>
      </c>
      <c r="C64" s="71"/>
      <c r="D64" s="103"/>
      <c r="E64" s="71">
        <v>1</v>
      </c>
      <c r="F64" s="68">
        <v>1</v>
      </c>
      <c r="G64" s="68">
        <v>2</v>
      </c>
      <c r="H64" s="68"/>
      <c r="I64" s="68">
        <v>2000</v>
      </c>
      <c r="J64" s="62">
        <v>2700</v>
      </c>
      <c r="K64" s="62">
        <v>271</v>
      </c>
      <c r="L64" s="62">
        <v>1293</v>
      </c>
      <c r="M64" s="62">
        <v>7</v>
      </c>
      <c r="N64" s="72" t="s">
        <v>167</v>
      </c>
      <c r="O64" s="65">
        <v>50000</v>
      </c>
      <c r="P64" s="65">
        <v>0</v>
      </c>
      <c r="Q64" s="65">
        <v>50000</v>
      </c>
      <c r="R64" s="65">
        <v>0</v>
      </c>
      <c r="S64" s="65">
        <v>0</v>
      </c>
      <c r="T64" s="65">
        <v>0</v>
      </c>
      <c r="U64" s="65">
        <v>50000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65">
        <v>0</v>
      </c>
      <c r="AJ64" s="65">
        <v>0</v>
      </c>
      <c r="AK64" s="65">
        <v>0</v>
      </c>
      <c r="AL64" s="65">
        <v>0</v>
      </c>
      <c r="AM64" s="65">
        <v>0</v>
      </c>
      <c r="AN64" s="65">
        <v>0</v>
      </c>
      <c r="AO64" s="65">
        <v>0</v>
      </c>
      <c r="AP64" s="65">
        <v>0</v>
      </c>
      <c r="AQ64" s="65">
        <v>50000</v>
      </c>
      <c r="AR64" s="65">
        <v>0</v>
      </c>
      <c r="AS64" s="65">
        <v>50000</v>
      </c>
      <c r="AT64" s="65">
        <v>0</v>
      </c>
      <c r="AU64" s="65">
        <v>0</v>
      </c>
      <c r="AV64" s="65">
        <v>0</v>
      </c>
      <c r="AW64" s="65">
        <v>50000</v>
      </c>
      <c r="AX64" s="70" t="s">
        <v>159</v>
      </c>
      <c r="AY64" s="70">
        <v>200</v>
      </c>
      <c r="AZ64" s="70">
        <v>0</v>
      </c>
      <c r="BA64" s="70">
        <v>0</v>
      </c>
      <c r="BB64" s="70">
        <v>0</v>
      </c>
      <c r="BC64" s="70">
        <v>200</v>
      </c>
      <c r="BD64" s="74">
        <v>0</v>
      </c>
      <c r="CC64" s="66"/>
      <c r="CD64" s="66"/>
      <c r="CH64" s="66"/>
      <c r="CJ64" s="78"/>
      <c r="CP64" s="78"/>
    </row>
    <row r="65" spans="1:94">
      <c r="A65" s="71">
        <v>2026</v>
      </c>
      <c r="B65" s="71">
        <v>8311</v>
      </c>
      <c r="C65" s="71"/>
      <c r="D65" s="103"/>
      <c r="E65" s="71">
        <v>1</v>
      </c>
      <c r="F65" s="68">
        <v>1</v>
      </c>
      <c r="G65" s="68">
        <v>2</v>
      </c>
      <c r="H65" s="68"/>
      <c r="I65" s="68">
        <v>2000</v>
      </c>
      <c r="J65" s="62">
        <v>2700</v>
      </c>
      <c r="K65" s="62">
        <v>271</v>
      </c>
      <c r="L65" s="62">
        <v>1389</v>
      </c>
      <c r="M65" s="62">
        <v>7</v>
      </c>
      <c r="N65" s="72" t="s">
        <v>168</v>
      </c>
      <c r="O65" s="65">
        <v>10000</v>
      </c>
      <c r="P65" s="65">
        <v>0</v>
      </c>
      <c r="Q65" s="65">
        <v>10000</v>
      </c>
      <c r="R65" s="65">
        <v>0</v>
      </c>
      <c r="S65" s="65">
        <v>0</v>
      </c>
      <c r="T65" s="65">
        <v>0</v>
      </c>
      <c r="U65" s="65">
        <v>10000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5">
        <v>0</v>
      </c>
      <c r="AK65" s="65">
        <v>0</v>
      </c>
      <c r="AL65" s="65">
        <v>0</v>
      </c>
      <c r="AM65" s="65">
        <v>0</v>
      </c>
      <c r="AN65" s="65">
        <v>0</v>
      </c>
      <c r="AO65" s="65">
        <v>0</v>
      </c>
      <c r="AP65" s="65">
        <v>0</v>
      </c>
      <c r="AQ65" s="65">
        <v>10000</v>
      </c>
      <c r="AR65" s="65">
        <v>0</v>
      </c>
      <c r="AS65" s="65">
        <v>10000</v>
      </c>
      <c r="AT65" s="65">
        <v>0</v>
      </c>
      <c r="AU65" s="65">
        <v>0</v>
      </c>
      <c r="AV65" s="65">
        <v>0</v>
      </c>
      <c r="AW65" s="65">
        <v>10000</v>
      </c>
      <c r="AX65" s="70" t="s">
        <v>159</v>
      </c>
      <c r="AY65" s="70">
        <v>20</v>
      </c>
      <c r="AZ65" s="70">
        <v>0</v>
      </c>
      <c r="BA65" s="70">
        <v>0</v>
      </c>
      <c r="BB65" s="70">
        <v>0</v>
      </c>
      <c r="BC65" s="70">
        <v>20</v>
      </c>
      <c r="BD65" s="70">
        <v>0</v>
      </c>
      <c r="CC65" s="66"/>
      <c r="CD65" s="66"/>
      <c r="CH65" s="66"/>
    </row>
    <row r="66" spans="1:94">
      <c r="A66" s="71">
        <v>2026</v>
      </c>
      <c r="B66" s="71">
        <v>8311</v>
      </c>
      <c r="C66" s="71"/>
      <c r="D66" s="103"/>
      <c r="E66" s="71">
        <v>1</v>
      </c>
      <c r="F66" s="68">
        <v>1</v>
      </c>
      <c r="G66" s="68">
        <v>2</v>
      </c>
      <c r="H66" s="68"/>
      <c r="I66" s="68">
        <v>2000</v>
      </c>
      <c r="J66" s="62">
        <v>2700</v>
      </c>
      <c r="K66" s="62">
        <v>271</v>
      </c>
      <c r="L66" s="62">
        <v>1407</v>
      </c>
      <c r="M66" s="62">
        <v>7</v>
      </c>
      <c r="N66" s="72" t="s">
        <v>169</v>
      </c>
      <c r="O66" s="65">
        <v>100000</v>
      </c>
      <c r="P66" s="65">
        <v>0</v>
      </c>
      <c r="Q66" s="65">
        <v>100000</v>
      </c>
      <c r="R66" s="65">
        <v>0</v>
      </c>
      <c r="S66" s="65">
        <v>0</v>
      </c>
      <c r="T66" s="65">
        <v>0</v>
      </c>
      <c r="U66" s="65">
        <v>100000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65">
        <v>0</v>
      </c>
      <c r="AJ66" s="65">
        <v>0</v>
      </c>
      <c r="AK66" s="65">
        <v>0</v>
      </c>
      <c r="AL66" s="65">
        <v>0</v>
      </c>
      <c r="AM66" s="65">
        <v>0</v>
      </c>
      <c r="AN66" s="65">
        <v>0</v>
      </c>
      <c r="AO66" s="65">
        <v>0</v>
      </c>
      <c r="AP66" s="65">
        <v>0</v>
      </c>
      <c r="AQ66" s="65">
        <v>100000</v>
      </c>
      <c r="AR66" s="65">
        <v>0</v>
      </c>
      <c r="AS66" s="65">
        <v>100000</v>
      </c>
      <c r="AT66" s="65">
        <v>0</v>
      </c>
      <c r="AU66" s="65">
        <v>0</v>
      </c>
      <c r="AV66" s="65">
        <v>0</v>
      </c>
      <c r="AW66" s="65">
        <v>100000</v>
      </c>
      <c r="AX66" s="70" t="s">
        <v>159</v>
      </c>
      <c r="AY66" s="70">
        <v>200</v>
      </c>
      <c r="AZ66" s="70">
        <v>0</v>
      </c>
      <c r="BA66" s="70">
        <v>0</v>
      </c>
      <c r="BB66" s="70">
        <v>0</v>
      </c>
      <c r="BC66" s="70">
        <v>200</v>
      </c>
      <c r="BD66" s="70">
        <v>0</v>
      </c>
      <c r="CC66" s="66"/>
      <c r="CD66" s="66"/>
      <c r="CH66" s="66"/>
    </row>
    <row r="67" spans="1:94">
      <c r="A67" s="71">
        <v>2026</v>
      </c>
      <c r="B67" s="71">
        <v>8311</v>
      </c>
      <c r="C67" s="71"/>
      <c r="D67" s="103"/>
      <c r="E67" s="71">
        <v>1</v>
      </c>
      <c r="F67" s="68">
        <v>1</v>
      </c>
      <c r="G67" s="68">
        <v>2</v>
      </c>
      <c r="H67" s="68"/>
      <c r="I67" s="68">
        <v>2000</v>
      </c>
      <c r="J67" s="62">
        <v>2700</v>
      </c>
      <c r="K67" s="62">
        <v>271</v>
      </c>
      <c r="L67" s="62">
        <v>1431</v>
      </c>
      <c r="M67" s="62">
        <v>7</v>
      </c>
      <c r="N67" s="72" t="s">
        <v>170</v>
      </c>
      <c r="O67" s="65">
        <v>240000</v>
      </c>
      <c r="P67" s="65">
        <v>0</v>
      </c>
      <c r="Q67" s="65">
        <v>240000</v>
      </c>
      <c r="R67" s="65">
        <v>0</v>
      </c>
      <c r="S67" s="65">
        <v>0</v>
      </c>
      <c r="T67" s="65">
        <v>0</v>
      </c>
      <c r="U67" s="65">
        <v>240000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65">
        <v>0</v>
      </c>
      <c r="AJ67" s="65">
        <v>0</v>
      </c>
      <c r="AK67" s="65">
        <v>0</v>
      </c>
      <c r="AL67" s="65">
        <v>0</v>
      </c>
      <c r="AM67" s="65">
        <v>0</v>
      </c>
      <c r="AN67" s="65">
        <v>0</v>
      </c>
      <c r="AO67" s="65">
        <v>0</v>
      </c>
      <c r="AP67" s="65">
        <v>0</v>
      </c>
      <c r="AQ67" s="65">
        <v>240000</v>
      </c>
      <c r="AR67" s="65">
        <v>0</v>
      </c>
      <c r="AS67" s="65">
        <v>240000</v>
      </c>
      <c r="AT67" s="65">
        <v>0</v>
      </c>
      <c r="AU67" s="65">
        <v>0</v>
      </c>
      <c r="AV67" s="65">
        <v>0</v>
      </c>
      <c r="AW67" s="65">
        <v>240000</v>
      </c>
      <c r="AX67" s="70" t="s">
        <v>157</v>
      </c>
      <c r="AY67" s="70">
        <v>200</v>
      </c>
      <c r="AZ67" s="70">
        <v>0</v>
      </c>
      <c r="BA67" s="70">
        <v>0</v>
      </c>
      <c r="BB67" s="70">
        <v>0</v>
      </c>
      <c r="BC67" s="70">
        <v>200</v>
      </c>
      <c r="BD67" s="70">
        <v>0</v>
      </c>
      <c r="CC67" s="66"/>
      <c r="CD67" s="66"/>
      <c r="CH67" s="66"/>
    </row>
    <row r="68" spans="1:94">
      <c r="A68" s="71">
        <v>2026</v>
      </c>
      <c r="B68" s="71">
        <v>8311</v>
      </c>
      <c r="C68" s="71"/>
      <c r="D68" s="103"/>
      <c r="E68" s="71">
        <v>1</v>
      </c>
      <c r="F68" s="68">
        <v>1</v>
      </c>
      <c r="G68" s="68">
        <v>2</v>
      </c>
      <c r="H68" s="68"/>
      <c r="I68" s="68">
        <v>2000</v>
      </c>
      <c r="J68" s="62">
        <v>2700</v>
      </c>
      <c r="K68" s="62">
        <v>271</v>
      </c>
      <c r="L68" s="62">
        <v>1098</v>
      </c>
      <c r="M68" s="62">
        <v>7</v>
      </c>
      <c r="N68" s="79" t="s">
        <v>171</v>
      </c>
      <c r="O68" s="65">
        <v>26000</v>
      </c>
      <c r="P68" s="65">
        <v>0</v>
      </c>
      <c r="Q68" s="65">
        <v>26000</v>
      </c>
      <c r="R68" s="65">
        <v>0</v>
      </c>
      <c r="S68" s="65">
        <v>0</v>
      </c>
      <c r="T68" s="65">
        <v>0</v>
      </c>
      <c r="U68" s="65">
        <v>26000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65">
        <v>0</v>
      </c>
      <c r="AJ68" s="65">
        <v>0</v>
      </c>
      <c r="AK68" s="65">
        <v>0</v>
      </c>
      <c r="AL68" s="65">
        <v>0</v>
      </c>
      <c r="AM68" s="65">
        <v>0</v>
      </c>
      <c r="AN68" s="65">
        <v>0</v>
      </c>
      <c r="AO68" s="65">
        <v>0</v>
      </c>
      <c r="AP68" s="65">
        <v>0</v>
      </c>
      <c r="AQ68" s="65">
        <v>26000</v>
      </c>
      <c r="AR68" s="65">
        <v>0</v>
      </c>
      <c r="AS68" s="65">
        <v>26000</v>
      </c>
      <c r="AT68" s="65">
        <v>0</v>
      </c>
      <c r="AU68" s="65">
        <v>0</v>
      </c>
      <c r="AV68" s="65">
        <v>0</v>
      </c>
      <c r="AW68" s="65">
        <v>26000</v>
      </c>
      <c r="AX68" s="70" t="s">
        <v>159</v>
      </c>
      <c r="AY68" s="70">
        <v>40</v>
      </c>
      <c r="AZ68" s="70">
        <v>0</v>
      </c>
      <c r="BA68" s="70">
        <v>0</v>
      </c>
      <c r="BB68" s="70">
        <v>0</v>
      </c>
      <c r="BC68" s="70">
        <v>40</v>
      </c>
      <c r="BD68" s="70">
        <v>0</v>
      </c>
      <c r="CB68" s="66"/>
      <c r="CD68" s="66"/>
      <c r="CE68" s="66"/>
      <c r="CG68" s="66"/>
      <c r="CH68" s="66"/>
    </row>
    <row r="69" spans="1:94">
      <c r="A69" s="67">
        <v>2026</v>
      </c>
      <c r="B69" s="67">
        <v>8311</v>
      </c>
      <c r="C69" s="67"/>
      <c r="D69" s="102"/>
      <c r="E69" s="67">
        <v>1</v>
      </c>
      <c r="F69" s="68">
        <v>1</v>
      </c>
      <c r="G69" s="68">
        <v>2</v>
      </c>
      <c r="H69" s="68"/>
      <c r="I69" s="68">
        <v>2000</v>
      </c>
      <c r="J69" s="62">
        <v>2700</v>
      </c>
      <c r="K69" s="62">
        <v>272</v>
      </c>
      <c r="L69" s="62" t="s">
        <v>104</v>
      </c>
      <c r="M69" s="62"/>
      <c r="N69" s="79" t="s">
        <v>172</v>
      </c>
      <c r="O69" s="65">
        <v>483000</v>
      </c>
      <c r="P69" s="65">
        <v>0</v>
      </c>
      <c r="Q69" s="65">
        <v>483000</v>
      </c>
      <c r="R69" s="65">
        <v>0</v>
      </c>
      <c r="S69" s="65">
        <v>0</v>
      </c>
      <c r="T69" s="65">
        <v>0</v>
      </c>
      <c r="U69" s="65">
        <v>483000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65">
        <v>0</v>
      </c>
      <c r="AJ69" s="65">
        <v>0</v>
      </c>
      <c r="AK69" s="65">
        <v>0</v>
      </c>
      <c r="AL69" s="65">
        <v>0</v>
      </c>
      <c r="AM69" s="65">
        <v>0</v>
      </c>
      <c r="AN69" s="65">
        <v>0</v>
      </c>
      <c r="AO69" s="65">
        <v>0</v>
      </c>
      <c r="AP69" s="65">
        <v>0</v>
      </c>
      <c r="AQ69" s="65">
        <v>483000</v>
      </c>
      <c r="AR69" s="65">
        <v>0</v>
      </c>
      <c r="AS69" s="65">
        <v>483000</v>
      </c>
      <c r="AT69" s="65">
        <v>0</v>
      </c>
      <c r="AU69" s="65">
        <v>0</v>
      </c>
      <c r="AV69" s="65">
        <v>0</v>
      </c>
      <c r="AW69" s="65">
        <v>483000</v>
      </c>
      <c r="AX69" s="70"/>
      <c r="AY69" s="70"/>
      <c r="AZ69" s="70"/>
      <c r="BA69" s="70"/>
      <c r="BB69" s="70"/>
      <c r="BC69" s="70"/>
      <c r="BD69" s="70"/>
      <c r="CB69" s="66"/>
      <c r="CD69" s="66"/>
      <c r="CH69" s="66"/>
    </row>
    <row r="70" spans="1:94">
      <c r="A70" s="67">
        <v>2026</v>
      </c>
      <c r="B70" s="67">
        <v>8311</v>
      </c>
      <c r="C70" s="67"/>
      <c r="D70" s="102"/>
      <c r="E70" s="67">
        <v>1</v>
      </c>
      <c r="F70" s="68">
        <v>1</v>
      </c>
      <c r="G70" s="68">
        <v>2</v>
      </c>
      <c r="H70" s="68"/>
      <c r="I70" s="68">
        <v>2000</v>
      </c>
      <c r="J70" s="62">
        <v>2700</v>
      </c>
      <c r="K70" s="62">
        <v>272</v>
      </c>
      <c r="L70" s="62">
        <v>672</v>
      </c>
      <c r="M70" s="62">
        <v>7</v>
      </c>
      <c r="N70" s="79" t="s">
        <v>173</v>
      </c>
      <c r="O70" s="65">
        <v>483000</v>
      </c>
      <c r="P70" s="65">
        <v>0</v>
      </c>
      <c r="Q70" s="65">
        <v>483000</v>
      </c>
      <c r="R70" s="65">
        <v>0</v>
      </c>
      <c r="S70" s="65">
        <v>0</v>
      </c>
      <c r="T70" s="65">
        <v>0</v>
      </c>
      <c r="U70" s="65">
        <v>483000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65">
        <v>0</v>
      </c>
      <c r="AJ70" s="65">
        <v>0</v>
      </c>
      <c r="AK70" s="65">
        <v>0</v>
      </c>
      <c r="AL70" s="65">
        <v>0</v>
      </c>
      <c r="AM70" s="65">
        <v>0</v>
      </c>
      <c r="AN70" s="65">
        <v>0</v>
      </c>
      <c r="AO70" s="65">
        <v>0</v>
      </c>
      <c r="AP70" s="65">
        <v>0</v>
      </c>
      <c r="AQ70" s="65">
        <v>483000</v>
      </c>
      <c r="AR70" s="65">
        <v>0</v>
      </c>
      <c r="AS70" s="65">
        <v>483000</v>
      </c>
      <c r="AT70" s="65">
        <v>0</v>
      </c>
      <c r="AU70" s="65">
        <v>0</v>
      </c>
      <c r="AV70" s="65">
        <v>0</v>
      </c>
      <c r="AW70" s="65">
        <v>483000</v>
      </c>
      <c r="AX70" s="70" t="s">
        <v>159</v>
      </c>
      <c r="AY70" s="70">
        <v>120</v>
      </c>
      <c r="AZ70" s="70">
        <v>0</v>
      </c>
      <c r="BA70" s="70">
        <v>0</v>
      </c>
      <c r="BB70" s="70">
        <v>0</v>
      </c>
      <c r="BC70" s="70">
        <v>120</v>
      </c>
      <c r="BD70" s="70">
        <v>0</v>
      </c>
      <c r="CB70" s="66"/>
      <c r="CD70" s="66"/>
      <c r="CH70" s="66"/>
    </row>
    <row r="71" spans="1:94">
      <c r="A71" s="67">
        <v>2026</v>
      </c>
      <c r="B71" s="67">
        <v>8311</v>
      </c>
      <c r="C71" s="67"/>
      <c r="D71" s="102"/>
      <c r="E71" s="67">
        <v>1</v>
      </c>
      <c r="F71" s="68">
        <v>1</v>
      </c>
      <c r="G71" s="68">
        <v>2</v>
      </c>
      <c r="H71" s="68"/>
      <c r="I71" s="68">
        <v>2000</v>
      </c>
      <c r="J71" s="62">
        <v>2700</v>
      </c>
      <c r="K71" s="62">
        <v>273</v>
      </c>
      <c r="L71" s="62" t="s">
        <v>104</v>
      </c>
      <c r="M71" s="62"/>
      <c r="N71" s="79" t="s">
        <v>174</v>
      </c>
      <c r="O71" s="65">
        <v>0</v>
      </c>
      <c r="P71" s="65">
        <v>0</v>
      </c>
      <c r="Q71" s="65">
        <v>0</v>
      </c>
      <c r="R71" s="65">
        <v>138576</v>
      </c>
      <c r="S71" s="65">
        <v>0</v>
      </c>
      <c r="T71" s="65">
        <v>138576</v>
      </c>
      <c r="U71" s="65">
        <v>138576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138576</v>
      </c>
      <c r="AU71" s="65">
        <v>0</v>
      </c>
      <c r="AV71" s="65">
        <v>138576</v>
      </c>
      <c r="AW71" s="65">
        <v>138576</v>
      </c>
      <c r="AX71" s="70"/>
      <c r="AY71" s="70"/>
      <c r="AZ71" s="70"/>
      <c r="BA71" s="70"/>
      <c r="BB71" s="70"/>
      <c r="BC71" s="70"/>
      <c r="BD71" s="70"/>
      <c r="CE71" s="66"/>
      <c r="CG71" s="66"/>
      <c r="CH71" s="66"/>
    </row>
    <row r="72" spans="1:94">
      <c r="A72" s="67">
        <v>2026</v>
      </c>
      <c r="B72" s="67">
        <v>8311</v>
      </c>
      <c r="C72" s="67"/>
      <c r="D72" s="102"/>
      <c r="E72" s="67">
        <v>1</v>
      </c>
      <c r="F72" s="68">
        <v>1</v>
      </c>
      <c r="G72" s="68">
        <v>2</v>
      </c>
      <c r="H72" s="68"/>
      <c r="I72" s="68">
        <v>2000</v>
      </c>
      <c r="J72" s="62">
        <v>2700</v>
      </c>
      <c r="K72" s="62">
        <v>273</v>
      </c>
      <c r="L72" s="62">
        <v>499</v>
      </c>
      <c r="M72" s="62">
        <v>7</v>
      </c>
      <c r="N72" s="79" t="s">
        <v>175</v>
      </c>
      <c r="O72" s="65">
        <v>0</v>
      </c>
      <c r="P72" s="65">
        <v>0</v>
      </c>
      <c r="Q72" s="65">
        <v>0</v>
      </c>
      <c r="R72" s="65">
        <v>103350</v>
      </c>
      <c r="S72" s="65">
        <v>0</v>
      </c>
      <c r="T72" s="65">
        <v>103350</v>
      </c>
      <c r="U72" s="65">
        <v>103350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65">
        <v>0</v>
      </c>
      <c r="AJ72" s="65">
        <v>0</v>
      </c>
      <c r="AK72" s="65">
        <v>0</v>
      </c>
      <c r="AL72" s="65">
        <v>0</v>
      </c>
      <c r="AM72" s="65">
        <v>0</v>
      </c>
      <c r="AN72" s="65">
        <v>0</v>
      </c>
      <c r="AO72" s="65">
        <v>0</v>
      </c>
      <c r="AP72" s="65">
        <v>0</v>
      </c>
      <c r="AQ72" s="65">
        <v>0</v>
      </c>
      <c r="AR72" s="65">
        <v>0</v>
      </c>
      <c r="AS72" s="65">
        <v>0</v>
      </c>
      <c r="AT72" s="65">
        <v>103350</v>
      </c>
      <c r="AU72" s="65">
        <v>0</v>
      </c>
      <c r="AV72" s="65">
        <v>103350</v>
      </c>
      <c r="AW72" s="65">
        <v>103350</v>
      </c>
      <c r="AX72" s="70" t="s">
        <v>159</v>
      </c>
      <c r="AY72" s="70">
        <v>27</v>
      </c>
      <c r="AZ72" s="70">
        <v>0</v>
      </c>
      <c r="BA72" s="70">
        <v>0</v>
      </c>
      <c r="BB72" s="70">
        <v>0</v>
      </c>
      <c r="BC72" s="70">
        <v>27</v>
      </c>
      <c r="BD72" s="70">
        <v>0</v>
      </c>
      <c r="CB72" s="66"/>
      <c r="CD72" s="66"/>
      <c r="CH72" s="66"/>
    </row>
    <row r="73" spans="1:94">
      <c r="A73" s="67">
        <v>2026</v>
      </c>
      <c r="B73" s="67">
        <v>8311</v>
      </c>
      <c r="C73" s="67"/>
      <c r="D73" s="102"/>
      <c r="E73" s="67">
        <v>1</v>
      </c>
      <c r="F73" s="68">
        <v>1</v>
      </c>
      <c r="G73" s="68">
        <v>2</v>
      </c>
      <c r="H73" s="68"/>
      <c r="I73" s="68">
        <v>2000</v>
      </c>
      <c r="J73" s="62">
        <v>2700</v>
      </c>
      <c r="K73" s="62">
        <v>273</v>
      </c>
      <c r="L73" s="62">
        <v>1031</v>
      </c>
      <c r="M73" s="62">
        <v>7</v>
      </c>
      <c r="N73" s="79" t="s">
        <v>176</v>
      </c>
      <c r="O73" s="65">
        <v>0</v>
      </c>
      <c r="P73" s="65">
        <v>0</v>
      </c>
      <c r="Q73" s="65">
        <v>0</v>
      </c>
      <c r="R73" s="65">
        <v>35226</v>
      </c>
      <c r="S73" s="65">
        <v>0</v>
      </c>
      <c r="T73" s="65">
        <v>35226</v>
      </c>
      <c r="U73" s="65">
        <v>35226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35226</v>
      </c>
      <c r="AU73" s="65">
        <v>0</v>
      </c>
      <c r="AV73" s="65">
        <v>35226</v>
      </c>
      <c r="AW73" s="65">
        <v>35226</v>
      </c>
      <c r="AX73" s="70" t="s">
        <v>159</v>
      </c>
      <c r="AY73" s="70">
        <v>20</v>
      </c>
      <c r="AZ73" s="74">
        <v>0</v>
      </c>
      <c r="BA73" s="70">
        <v>0</v>
      </c>
      <c r="BB73" s="70">
        <v>0</v>
      </c>
      <c r="BC73" s="70">
        <v>20</v>
      </c>
      <c r="BD73" s="74">
        <v>0</v>
      </c>
      <c r="CB73" s="66"/>
      <c r="CD73" s="66"/>
      <c r="CH73" s="66"/>
    </row>
    <row r="74" spans="1:94">
      <c r="A74" s="67">
        <v>2026</v>
      </c>
      <c r="B74" s="67">
        <v>8311</v>
      </c>
      <c r="C74" s="67"/>
      <c r="D74" s="102"/>
      <c r="E74" s="67">
        <v>1</v>
      </c>
      <c r="F74" s="68">
        <v>1</v>
      </c>
      <c r="G74" s="68">
        <v>2</v>
      </c>
      <c r="H74" s="68"/>
      <c r="I74" s="68">
        <v>2000</v>
      </c>
      <c r="J74" s="62">
        <v>2800</v>
      </c>
      <c r="K74" s="62"/>
      <c r="L74" s="62" t="s">
        <v>104</v>
      </c>
      <c r="M74" s="62"/>
      <c r="N74" s="79" t="s">
        <v>177</v>
      </c>
      <c r="O74" s="65">
        <v>9081944.9399999995</v>
      </c>
      <c r="P74" s="65">
        <v>0</v>
      </c>
      <c r="Q74" s="65">
        <v>9081944.9399999995</v>
      </c>
      <c r="R74" s="65">
        <v>0</v>
      </c>
      <c r="S74" s="65">
        <v>0</v>
      </c>
      <c r="T74" s="65">
        <v>0</v>
      </c>
      <c r="U74" s="65">
        <v>9081944.9399999995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65">
        <v>0</v>
      </c>
      <c r="AJ74" s="65">
        <v>0</v>
      </c>
      <c r="AK74" s="65">
        <v>0</v>
      </c>
      <c r="AL74" s="65">
        <v>0</v>
      </c>
      <c r="AM74" s="65">
        <v>0</v>
      </c>
      <c r="AN74" s="65">
        <v>0</v>
      </c>
      <c r="AO74" s="65">
        <v>0</v>
      </c>
      <c r="AP74" s="65">
        <v>0</v>
      </c>
      <c r="AQ74" s="65">
        <v>9081944.9399999995</v>
      </c>
      <c r="AR74" s="65">
        <v>0</v>
      </c>
      <c r="AS74" s="65">
        <v>9081944.9399999995</v>
      </c>
      <c r="AT74" s="65">
        <v>0</v>
      </c>
      <c r="AU74" s="65">
        <v>0</v>
      </c>
      <c r="AV74" s="65">
        <v>0</v>
      </c>
      <c r="AW74" s="65">
        <v>9081944.9399999995</v>
      </c>
      <c r="AX74" s="70"/>
      <c r="AY74" s="70"/>
      <c r="AZ74" s="70"/>
      <c r="BA74" s="70"/>
      <c r="BB74" s="70"/>
      <c r="BC74" s="70"/>
      <c r="BD74" s="70"/>
      <c r="CB74" s="66"/>
      <c r="CD74" s="66"/>
      <c r="CH74" s="66"/>
    </row>
    <row r="75" spans="1:94">
      <c r="A75" s="67">
        <v>2026</v>
      </c>
      <c r="B75" s="67">
        <v>8311</v>
      </c>
      <c r="C75" s="67"/>
      <c r="D75" s="102"/>
      <c r="E75" s="67">
        <v>1</v>
      </c>
      <c r="F75" s="68">
        <v>1</v>
      </c>
      <c r="G75" s="68">
        <v>2</v>
      </c>
      <c r="H75" s="68"/>
      <c r="I75" s="68">
        <v>2000</v>
      </c>
      <c r="J75" s="62">
        <v>2800</v>
      </c>
      <c r="K75" s="62">
        <v>283</v>
      </c>
      <c r="L75" s="62" t="s">
        <v>104</v>
      </c>
      <c r="M75" s="62"/>
      <c r="N75" s="79" t="s">
        <v>178</v>
      </c>
      <c r="O75" s="65">
        <v>9081944.9399999995</v>
      </c>
      <c r="P75" s="65">
        <v>0</v>
      </c>
      <c r="Q75" s="65">
        <v>9081944.9399999995</v>
      </c>
      <c r="R75" s="65">
        <v>0</v>
      </c>
      <c r="S75" s="65">
        <v>0</v>
      </c>
      <c r="T75" s="65">
        <v>0</v>
      </c>
      <c r="U75" s="65">
        <v>9081944.9399999995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9081944.9399999995</v>
      </c>
      <c r="AR75" s="65">
        <v>0</v>
      </c>
      <c r="AS75" s="65">
        <v>9081944.9399999995</v>
      </c>
      <c r="AT75" s="65">
        <v>0</v>
      </c>
      <c r="AU75" s="65">
        <v>0</v>
      </c>
      <c r="AV75" s="65">
        <v>0</v>
      </c>
      <c r="AW75" s="65">
        <v>9081944.9399999995</v>
      </c>
      <c r="AX75" s="70"/>
      <c r="AY75" s="70"/>
      <c r="AZ75" s="74"/>
      <c r="BA75" s="70"/>
      <c r="BB75" s="70"/>
      <c r="BC75" s="70"/>
      <c r="BD75" s="74"/>
      <c r="CB75" s="66"/>
      <c r="CD75" s="66"/>
      <c r="CH75" s="66"/>
    </row>
    <row r="76" spans="1:94">
      <c r="A76" s="67">
        <v>2026</v>
      </c>
      <c r="B76" s="67">
        <v>8311</v>
      </c>
      <c r="C76" s="67"/>
      <c r="D76" s="102"/>
      <c r="E76" s="67">
        <v>1</v>
      </c>
      <c r="F76" s="68">
        <v>1</v>
      </c>
      <c r="G76" s="68">
        <v>2</v>
      </c>
      <c r="H76" s="68"/>
      <c r="I76" s="68">
        <v>2000</v>
      </c>
      <c r="J76" s="62">
        <v>2800</v>
      </c>
      <c r="K76" s="62">
        <v>283</v>
      </c>
      <c r="L76" s="62">
        <v>278</v>
      </c>
      <c r="M76" s="62">
        <v>7</v>
      </c>
      <c r="N76" s="79" t="s">
        <v>179</v>
      </c>
      <c r="O76" s="65">
        <v>1500290</v>
      </c>
      <c r="P76" s="65">
        <v>0</v>
      </c>
      <c r="Q76" s="65">
        <v>1500290</v>
      </c>
      <c r="R76" s="65">
        <v>0</v>
      </c>
      <c r="S76" s="65">
        <v>0</v>
      </c>
      <c r="T76" s="65">
        <v>0</v>
      </c>
      <c r="U76" s="65">
        <v>1500290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65">
        <v>0</v>
      </c>
      <c r="AJ76" s="65">
        <v>0</v>
      </c>
      <c r="AK76" s="65">
        <v>0</v>
      </c>
      <c r="AL76" s="65">
        <v>0</v>
      </c>
      <c r="AM76" s="65">
        <v>0</v>
      </c>
      <c r="AN76" s="65">
        <v>0</v>
      </c>
      <c r="AO76" s="65">
        <v>0</v>
      </c>
      <c r="AP76" s="65">
        <v>0</v>
      </c>
      <c r="AQ76" s="65">
        <v>1500290</v>
      </c>
      <c r="AR76" s="65">
        <v>0</v>
      </c>
      <c r="AS76" s="65">
        <v>1500290</v>
      </c>
      <c r="AT76" s="65">
        <v>0</v>
      </c>
      <c r="AU76" s="65">
        <v>0</v>
      </c>
      <c r="AV76" s="65">
        <v>0</v>
      </c>
      <c r="AW76" s="65">
        <v>1500290</v>
      </c>
      <c r="AX76" s="70" t="s">
        <v>159</v>
      </c>
      <c r="AY76" s="70">
        <v>201</v>
      </c>
      <c r="AZ76" s="74">
        <v>0</v>
      </c>
      <c r="BA76" s="70">
        <v>0</v>
      </c>
      <c r="BB76" s="70">
        <v>0</v>
      </c>
      <c r="BC76" s="70">
        <v>201</v>
      </c>
      <c r="BD76" s="74">
        <v>0</v>
      </c>
      <c r="CB76" s="66"/>
      <c r="CD76" s="66"/>
      <c r="CH76" s="66"/>
      <c r="CJ76" s="78"/>
      <c r="CP76" s="78"/>
    </row>
    <row r="77" spans="1:94">
      <c r="A77" s="67">
        <v>2026</v>
      </c>
      <c r="B77" s="67">
        <v>8311</v>
      </c>
      <c r="C77" s="67"/>
      <c r="D77" s="102"/>
      <c r="E77" s="67">
        <v>1</v>
      </c>
      <c r="F77" s="68">
        <v>1</v>
      </c>
      <c r="G77" s="68">
        <v>2</v>
      </c>
      <c r="H77" s="68"/>
      <c r="I77" s="68">
        <v>2000</v>
      </c>
      <c r="J77" s="62">
        <v>2800</v>
      </c>
      <c r="K77" s="62">
        <v>283</v>
      </c>
      <c r="L77" s="62">
        <v>303</v>
      </c>
      <c r="M77" s="62">
        <v>7</v>
      </c>
      <c r="N77" s="79" t="s">
        <v>180</v>
      </c>
      <c r="O77" s="65">
        <v>4024683</v>
      </c>
      <c r="P77" s="65">
        <v>0</v>
      </c>
      <c r="Q77" s="65">
        <v>4024683</v>
      </c>
      <c r="R77" s="65">
        <v>0</v>
      </c>
      <c r="S77" s="65">
        <v>0</v>
      </c>
      <c r="T77" s="65">
        <v>0</v>
      </c>
      <c r="U77" s="65">
        <v>4024683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65">
        <v>0</v>
      </c>
      <c r="AJ77" s="65">
        <v>0</v>
      </c>
      <c r="AK77" s="65">
        <v>0</v>
      </c>
      <c r="AL77" s="65">
        <v>0</v>
      </c>
      <c r="AM77" s="65">
        <v>0</v>
      </c>
      <c r="AN77" s="65">
        <v>0</v>
      </c>
      <c r="AO77" s="65">
        <v>0</v>
      </c>
      <c r="AP77" s="65">
        <v>0</v>
      </c>
      <c r="AQ77" s="65">
        <v>4024683</v>
      </c>
      <c r="AR77" s="65">
        <v>0</v>
      </c>
      <c r="AS77" s="65">
        <v>4024683</v>
      </c>
      <c r="AT77" s="65">
        <v>0</v>
      </c>
      <c r="AU77" s="65">
        <v>0</v>
      </c>
      <c r="AV77" s="65">
        <v>0</v>
      </c>
      <c r="AW77" s="65">
        <v>4024683</v>
      </c>
      <c r="AX77" s="70" t="s">
        <v>159</v>
      </c>
      <c r="AY77" s="70">
        <v>142</v>
      </c>
      <c r="AZ77" s="74">
        <v>0</v>
      </c>
      <c r="BA77" s="70">
        <v>0</v>
      </c>
      <c r="BB77" s="70">
        <v>0</v>
      </c>
      <c r="BC77" s="70">
        <v>142</v>
      </c>
      <c r="BD77" s="70">
        <v>0</v>
      </c>
      <c r="CB77" s="66"/>
      <c r="CD77" s="66"/>
      <c r="CH77" s="66"/>
    </row>
    <row r="78" spans="1:94">
      <c r="A78" s="67">
        <v>2026</v>
      </c>
      <c r="B78" s="67">
        <v>8311</v>
      </c>
      <c r="C78" s="67"/>
      <c r="D78" s="102"/>
      <c r="E78" s="67">
        <v>1</v>
      </c>
      <c r="F78" s="68">
        <v>1</v>
      </c>
      <c r="G78" s="68">
        <v>2</v>
      </c>
      <c r="H78" s="68"/>
      <c r="I78" s="68">
        <v>2000</v>
      </c>
      <c r="J78" s="62">
        <v>2800</v>
      </c>
      <c r="K78" s="62">
        <v>283</v>
      </c>
      <c r="L78" s="62">
        <v>330</v>
      </c>
      <c r="M78" s="62">
        <v>7</v>
      </c>
      <c r="N78" s="79" t="s">
        <v>181</v>
      </c>
      <c r="O78" s="65">
        <v>60000</v>
      </c>
      <c r="P78" s="65">
        <v>0</v>
      </c>
      <c r="Q78" s="65">
        <v>60000</v>
      </c>
      <c r="R78" s="65">
        <v>0</v>
      </c>
      <c r="S78" s="65">
        <v>0</v>
      </c>
      <c r="T78" s="65">
        <v>0</v>
      </c>
      <c r="U78" s="65">
        <v>60000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60000</v>
      </c>
      <c r="AR78" s="65">
        <v>0</v>
      </c>
      <c r="AS78" s="65">
        <v>60000</v>
      </c>
      <c r="AT78" s="65">
        <v>0</v>
      </c>
      <c r="AU78" s="65">
        <v>0</v>
      </c>
      <c r="AV78" s="65">
        <v>0</v>
      </c>
      <c r="AW78" s="65">
        <v>60000</v>
      </c>
      <c r="AX78" s="70" t="s">
        <v>159</v>
      </c>
      <c r="AY78" s="70">
        <v>200</v>
      </c>
      <c r="AZ78" s="70">
        <v>0</v>
      </c>
      <c r="BA78" s="70">
        <v>0</v>
      </c>
      <c r="BB78" s="70">
        <v>0</v>
      </c>
      <c r="BC78" s="70">
        <v>200</v>
      </c>
      <c r="BD78" s="70">
        <v>0</v>
      </c>
      <c r="CB78" s="66"/>
      <c r="CD78" s="66"/>
      <c r="CH78" s="66"/>
    </row>
    <row r="79" spans="1:94">
      <c r="A79" s="67">
        <v>2026</v>
      </c>
      <c r="B79" s="67">
        <v>8311</v>
      </c>
      <c r="C79" s="67"/>
      <c r="D79" s="102"/>
      <c r="E79" s="67">
        <v>1</v>
      </c>
      <c r="F79" s="68">
        <v>1</v>
      </c>
      <c r="G79" s="68">
        <v>2</v>
      </c>
      <c r="H79" s="68"/>
      <c r="I79" s="68">
        <v>2000</v>
      </c>
      <c r="J79" s="62">
        <v>2800</v>
      </c>
      <c r="K79" s="62">
        <v>283</v>
      </c>
      <c r="L79" s="62">
        <v>418</v>
      </c>
      <c r="M79" s="62">
        <v>7</v>
      </c>
      <c r="N79" s="79" t="s">
        <v>182</v>
      </c>
      <c r="O79" s="65">
        <v>83475</v>
      </c>
      <c r="P79" s="65">
        <v>0</v>
      </c>
      <c r="Q79" s="65">
        <v>83475</v>
      </c>
      <c r="R79" s="65">
        <v>0</v>
      </c>
      <c r="S79" s="65">
        <v>0</v>
      </c>
      <c r="T79" s="65">
        <v>0</v>
      </c>
      <c r="U79" s="65">
        <v>83475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65">
        <v>0</v>
      </c>
      <c r="AJ79" s="65">
        <v>0</v>
      </c>
      <c r="AK79" s="65">
        <v>0</v>
      </c>
      <c r="AL79" s="65">
        <v>0</v>
      </c>
      <c r="AM79" s="65">
        <v>0</v>
      </c>
      <c r="AN79" s="65">
        <v>0</v>
      </c>
      <c r="AO79" s="65">
        <v>0</v>
      </c>
      <c r="AP79" s="65">
        <v>0</v>
      </c>
      <c r="AQ79" s="65">
        <v>83475</v>
      </c>
      <c r="AR79" s="65">
        <v>0</v>
      </c>
      <c r="AS79" s="65">
        <v>83475</v>
      </c>
      <c r="AT79" s="65">
        <v>0</v>
      </c>
      <c r="AU79" s="65">
        <v>0</v>
      </c>
      <c r="AV79" s="65">
        <v>0</v>
      </c>
      <c r="AW79" s="65">
        <v>83475</v>
      </c>
      <c r="AX79" s="70" t="s">
        <v>159</v>
      </c>
      <c r="AY79" s="70">
        <v>9</v>
      </c>
      <c r="AZ79" s="70">
        <v>0</v>
      </c>
      <c r="BA79" s="70">
        <v>0</v>
      </c>
      <c r="BB79" s="70">
        <v>0</v>
      </c>
      <c r="BC79" s="70">
        <v>9</v>
      </c>
      <c r="BD79" s="70">
        <v>0</v>
      </c>
      <c r="CB79" s="66"/>
      <c r="CD79" s="66"/>
      <c r="CH79" s="66"/>
    </row>
    <row r="80" spans="1:94">
      <c r="A80" s="67">
        <v>2026</v>
      </c>
      <c r="B80" s="67">
        <v>8311</v>
      </c>
      <c r="C80" s="67"/>
      <c r="D80" s="102"/>
      <c r="E80" s="67">
        <v>1</v>
      </c>
      <c r="F80" s="68">
        <v>1</v>
      </c>
      <c r="G80" s="68">
        <v>2</v>
      </c>
      <c r="H80" s="68"/>
      <c r="I80" s="68">
        <v>2000</v>
      </c>
      <c r="J80" s="62">
        <v>2800</v>
      </c>
      <c r="K80" s="62">
        <v>283</v>
      </c>
      <c r="L80" s="62">
        <v>467</v>
      </c>
      <c r="M80" s="62">
        <v>7</v>
      </c>
      <c r="N80" s="79" t="s">
        <v>183</v>
      </c>
      <c r="O80" s="65">
        <v>174305</v>
      </c>
      <c r="P80" s="65">
        <v>0</v>
      </c>
      <c r="Q80" s="65">
        <v>174305</v>
      </c>
      <c r="R80" s="65">
        <v>0</v>
      </c>
      <c r="S80" s="65">
        <v>0</v>
      </c>
      <c r="T80" s="65">
        <v>0</v>
      </c>
      <c r="U80" s="65">
        <v>174305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5">
        <v>0</v>
      </c>
      <c r="AJ80" s="65">
        <v>0</v>
      </c>
      <c r="AK80" s="65">
        <v>0</v>
      </c>
      <c r="AL80" s="65">
        <v>0</v>
      </c>
      <c r="AM80" s="65">
        <v>0</v>
      </c>
      <c r="AN80" s="65">
        <v>0</v>
      </c>
      <c r="AO80" s="65">
        <v>0</v>
      </c>
      <c r="AP80" s="65">
        <v>0</v>
      </c>
      <c r="AQ80" s="65">
        <v>174305</v>
      </c>
      <c r="AR80" s="65">
        <v>0</v>
      </c>
      <c r="AS80" s="65">
        <v>174305</v>
      </c>
      <c r="AT80" s="65">
        <v>0</v>
      </c>
      <c r="AU80" s="65">
        <v>0</v>
      </c>
      <c r="AV80" s="65">
        <v>0</v>
      </c>
      <c r="AW80" s="65">
        <v>174305</v>
      </c>
      <c r="AX80" s="70" t="s">
        <v>159</v>
      </c>
      <c r="AY80" s="70">
        <v>85</v>
      </c>
      <c r="AZ80" s="70">
        <v>0</v>
      </c>
      <c r="BA80" s="70">
        <v>0</v>
      </c>
      <c r="BB80" s="70">
        <v>0</v>
      </c>
      <c r="BC80" s="70">
        <v>85</v>
      </c>
      <c r="BD80" s="70">
        <v>0</v>
      </c>
      <c r="CB80" s="66"/>
      <c r="CD80" s="66"/>
      <c r="CH80" s="66"/>
    </row>
    <row r="81" spans="1:86">
      <c r="A81" s="67">
        <v>2026</v>
      </c>
      <c r="B81" s="67">
        <v>8311</v>
      </c>
      <c r="C81" s="67"/>
      <c r="D81" s="102"/>
      <c r="E81" s="67">
        <v>1</v>
      </c>
      <c r="F81" s="68">
        <v>1</v>
      </c>
      <c r="G81" s="68">
        <v>2</v>
      </c>
      <c r="H81" s="68"/>
      <c r="I81" s="68">
        <v>2000</v>
      </c>
      <c r="J81" s="62">
        <v>2800</v>
      </c>
      <c r="K81" s="62">
        <v>283</v>
      </c>
      <c r="L81" s="62">
        <v>988</v>
      </c>
      <c r="M81" s="62">
        <v>7</v>
      </c>
      <c r="N81" s="79" t="s">
        <v>184</v>
      </c>
      <c r="O81" s="65">
        <v>357850</v>
      </c>
      <c r="P81" s="65">
        <v>0</v>
      </c>
      <c r="Q81" s="65">
        <v>357850</v>
      </c>
      <c r="R81" s="65">
        <v>0</v>
      </c>
      <c r="S81" s="65">
        <v>0</v>
      </c>
      <c r="T81" s="65">
        <v>0</v>
      </c>
      <c r="U81" s="65">
        <v>357850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5">
        <v>0</v>
      </c>
      <c r="AJ81" s="65">
        <v>0</v>
      </c>
      <c r="AK81" s="65">
        <v>0</v>
      </c>
      <c r="AL81" s="65">
        <v>0</v>
      </c>
      <c r="AM81" s="65">
        <v>0</v>
      </c>
      <c r="AN81" s="65">
        <v>0</v>
      </c>
      <c r="AO81" s="65">
        <v>0</v>
      </c>
      <c r="AP81" s="65">
        <v>0</v>
      </c>
      <c r="AQ81" s="65">
        <v>357850</v>
      </c>
      <c r="AR81" s="65">
        <v>0</v>
      </c>
      <c r="AS81" s="65">
        <v>357850</v>
      </c>
      <c r="AT81" s="65">
        <v>0</v>
      </c>
      <c r="AU81" s="65">
        <v>0</v>
      </c>
      <c r="AV81" s="65">
        <v>0</v>
      </c>
      <c r="AW81" s="65">
        <v>357850</v>
      </c>
      <c r="AX81" s="70" t="s">
        <v>159</v>
      </c>
      <c r="AY81" s="70">
        <v>300</v>
      </c>
      <c r="AZ81" s="70">
        <v>0</v>
      </c>
      <c r="BA81" s="70">
        <v>0</v>
      </c>
      <c r="BB81" s="70">
        <v>0</v>
      </c>
      <c r="BC81" s="70">
        <v>300</v>
      </c>
      <c r="BD81" s="70">
        <v>0</v>
      </c>
      <c r="CE81" s="66"/>
      <c r="CG81" s="66"/>
      <c r="CH81" s="66"/>
    </row>
    <row r="82" spans="1:86">
      <c r="A82" s="71">
        <v>2026</v>
      </c>
      <c r="B82" s="71">
        <v>8311</v>
      </c>
      <c r="C82" s="71"/>
      <c r="D82" s="103"/>
      <c r="E82" s="71">
        <v>1</v>
      </c>
      <c r="F82" s="68">
        <v>1</v>
      </c>
      <c r="G82" s="68">
        <v>2</v>
      </c>
      <c r="H82" s="68"/>
      <c r="I82" s="68">
        <v>2000</v>
      </c>
      <c r="J82" s="62">
        <v>2800</v>
      </c>
      <c r="K82" s="62">
        <v>283</v>
      </c>
      <c r="L82" s="62">
        <v>1018</v>
      </c>
      <c r="M82" s="62">
        <v>7</v>
      </c>
      <c r="N82" s="79" t="s">
        <v>185</v>
      </c>
      <c r="O82" s="65">
        <v>134550</v>
      </c>
      <c r="P82" s="65">
        <v>0</v>
      </c>
      <c r="Q82" s="65">
        <v>134550</v>
      </c>
      <c r="R82" s="65">
        <v>0</v>
      </c>
      <c r="S82" s="65">
        <v>0</v>
      </c>
      <c r="T82" s="65">
        <v>0</v>
      </c>
      <c r="U82" s="65">
        <v>134550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5">
        <v>0</v>
      </c>
      <c r="AI82" s="65">
        <v>0</v>
      </c>
      <c r="AJ82" s="65">
        <v>0</v>
      </c>
      <c r="AK82" s="65">
        <v>0</v>
      </c>
      <c r="AL82" s="65">
        <v>0</v>
      </c>
      <c r="AM82" s="65">
        <v>0</v>
      </c>
      <c r="AN82" s="65">
        <v>0</v>
      </c>
      <c r="AO82" s="65">
        <v>0</v>
      </c>
      <c r="AP82" s="65">
        <v>0</v>
      </c>
      <c r="AQ82" s="65">
        <v>134550</v>
      </c>
      <c r="AR82" s="65">
        <v>0</v>
      </c>
      <c r="AS82" s="65">
        <v>134550</v>
      </c>
      <c r="AT82" s="65">
        <v>0</v>
      </c>
      <c r="AU82" s="65">
        <v>0</v>
      </c>
      <c r="AV82" s="65">
        <v>0</v>
      </c>
      <c r="AW82" s="65">
        <v>134550</v>
      </c>
      <c r="AX82" s="70" t="s">
        <v>159</v>
      </c>
      <c r="AY82" s="70">
        <v>60</v>
      </c>
      <c r="AZ82" s="70">
        <v>0</v>
      </c>
      <c r="BA82" s="70">
        <v>0</v>
      </c>
      <c r="BB82" s="70">
        <v>0</v>
      </c>
      <c r="BC82" s="70">
        <v>60</v>
      </c>
      <c r="BD82" s="70">
        <v>0</v>
      </c>
      <c r="CE82" s="66"/>
      <c r="CG82" s="66"/>
      <c r="CH82" s="66"/>
    </row>
    <row r="83" spans="1:86">
      <c r="A83" s="67">
        <v>2026</v>
      </c>
      <c r="B83" s="67">
        <v>8311</v>
      </c>
      <c r="C83" s="67"/>
      <c r="D83" s="102"/>
      <c r="E83" s="67">
        <v>1</v>
      </c>
      <c r="F83" s="68">
        <v>1</v>
      </c>
      <c r="G83" s="68">
        <v>2</v>
      </c>
      <c r="H83" s="68"/>
      <c r="I83" s="68">
        <v>2000</v>
      </c>
      <c r="J83" s="62">
        <v>2800</v>
      </c>
      <c r="K83" s="62">
        <v>283</v>
      </c>
      <c r="L83" s="62">
        <v>1162</v>
      </c>
      <c r="M83" s="62">
        <v>7</v>
      </c>
      <c r="N83" s="79" t="s">
        <v>186</v>
      </c>
      <c r="O83" s="65">
        <v>363687.5</v>
      </c>
      <c r="P83" s="65">
        <v>0</v>
      </c>
      <c r="Q83" s="65">
        <v>363687.5</v>
      </c>
      <c r="R83" s="65">
        <v>0</v>
      </c>
      <c r="S83" s="65">
        <v>0</v>
      </c>
      <c r="T83" s="65">
        <v>0</v>
      </c>
      <c r="U83" s="65">
        <v>363687.5</v>
      </c>
      <c r="V83" s="65">
        <v>0</v>
      </c>
      <c r="W83" s="65">
        <v>0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5">
        <v>0</v>
      </c>
      <c r="AI83" s="65">
        <v>0</v>
      </c>
      <c r="AJ83" s="65">
        <v>0</v>
      </c>
      <c r="AK83" s="65">
        <v>0</v>
      </c>
      <c r="AL83" s="65">
        <v>0</v>
      </c>
      <c r="AM83" s="65">
        <v>0</v>
      </c>
      <c r="AN83" s="65">
        <v>0</v>
      </c>
      <c r="AO83" s="65">
        <v>0</v>
      </c>
      <c r="AP83" s="65">
        <v>0</v>
      </c>
      <c r="AQ83" s="65">
        <v>363687.5</v>
      </c>
      <c r="AR83" s="65">
        <v>0</v>
      </c>
      <c r="AS83" s="65">
        <v>363687.5</v>
      </c>
      <c r="AT83" s="65">
        <v>0</v>
      </c>
      <c r="AU83" s="65">
        <v>0</v>
      </c>
      <c r="AV83" s="65">
        <v>0</v>
      </c>
      <c r="AW83" s="65">
        <v>363687.5</v>
      </c>
      <c r="AX83" s="70" t="s">
        <v>157</v>
      </c>
      <c r="AY83" s="70">
        <v>275</v>
      </c>
      <c r="AZ83" s="70">
        <v>0</v>
      </c>
      <c r="BA83" s="70">
        <v>0</v>
      </c>
      <c r="BB83" s="70">
        <v>0</v>
      </c>
      <c r="BC83" s="70">
        <v>275</v>
      </c>
      <c r="BD83" s="70">
        <v>0</v>
      </c>
      <c r="CE83" s="66"/>
      <c r="CG83" s="66"/>
      <c r="CH83" s="66"/>
    </row>
    <row r="84" spans="1:86">
      <c r="A84" s="67">
        <v>2026</v>
      </c>
      <c r="B84" s="67">
        <v>8311</v>
      </c>
      <c r="C84" s="67"/>
      <c r="D84" s="102"/>
      <c r="E84" s="67">
        <v>1</v>
      </c>
      <c r="F84" s="68">
        <v>1</v>
      </c>
      <c r="G84" s="68">
        <v>2</v>
      </c>
      <c r="H84" s="68"/>
      <c r="I84" s="68">
        <v>2000</v>
      </c>
      <c r="J84" s="62">
        <v>2800</v>
      </c>
      <c r="K84" s="62">
        <v>283</v>
      </c>
      <c r="L84" s="62">
        <v>1229</v>
      </c>
      <c r="M84" s="62">
        <v>7</v>
      </c>
      <c r="N84" s="79" t="s">
        <v>187</v>
      </c>
      <c r="O84" s="65">
        <v>46000</v>
      </c>
      <c r="P84" s="65">
        <v>0</v>
      </c>
      <c r="Q84" s="65">
        <v>46000</v>
      </c>
      <c r="R84" s="65">
        <v>0</v>
      </c>
      <c r="S84" s="65">
        <v>0</v>
      </c>
      <c r="T84" s="65">
        <v>0</v>
      </c>
      <c r="U84" s="65">
        <v>46000</v>
      </c>
      <c r="V84" s="65">
        <v>0</v>
      </c>
      <c r="W84" s="65">
        <v>0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5">
        <v>0</v>
      </c>
      <c r="AJ84" s="65">
        <v>0</v>
      </c>
      <c r="AK84" s="65">
        <v>0</v>
      </c>
      <c r="AL84" s="65">
        <v>0</v>
      </c>
      <c r="AM84" s="65">
        <v>0</v>
      </c>
      <c r="AN84" s="65">
        <v>0</v>
      </c>
      <c r="AO84" s="65">
        <v>0</v>
      </c>
      <c r="AP84" s="65">
        <v>0</v>
      </c>
      <c r="AQ84" s="65">
        <v>46000</v>
      </c>
      <c r="AR84" s="65">
        <v>0</v>
      </c>
      <c r="AS84" s="65">
        <v>46000</v>
      </c>
      <c r="AT84" s="65">
        <v>0</v>
      </c>
      <c r="AU84" s="65">
        <v>0</v>
      </c>
      <c r="AV84" s="65">
        <v>0</v>
      </c>
      <c r="AW84" s="65">
        <v>46000</v>
      </c>
      <c r="AX84" s="70" t="s">
        <v>157</v>
      </c>
      <c r="AY84" s="70">
        <v>50</v>
      </c>
      <c r="AZ84" s="70">
        <v>0</v>
      </c>
      <c r="BA84" s="70">
        <v>0</v>
      </c>
      <c r="BB84" s="70">
        <v>0</v>
      </c>
      <c r="BC84" s="70">
        <v>50</v>
      </c>
      <c r="BD84" s="70">
        <v>0</v>
      </c>
      <c r="CE84" s="66"/>
      <c r="CG84" s="66"/>
      <c r="CH84" s="66"/>
    </row>
    <row r="85" spans="1:86">
      <c r="A85" s="67">
        <v>2026</v>
      </c>
      <c r="B85" s="67">
        <v>8311</v>
      </c>
      <c r="C85" s="67"/>
      <c r="D85" s="102"/>
      <c r="E85" s="67">
        <v>1</v>
      </c>
      <c r="F85" s="68">
        <v>1</v>
      </c>
      <c r="G85" s="68">
        <v>2</v>
      </c>
      <c r="H85" s="68"/>
      <c r="I85" s="68">
        <v>2000</v>
      </c>
      <c r="J85" s="62">
        <v>2800</v>
      </c>
      <c r="K85" s="62">
        <v>283</v>
      </c>
      <c r="L85" s="62">
        <v>84</v>
      </c>
      <c r="M85" s="62">
        <v>7</v>
      </c>
      <c r="N85" s="79" t="s">
        <v>188</v>
      </c>
      <c r="O85" s="65">
        <v>33458.639999999999</v>
      </c>
      <c r="P85" s="65">
        <v>0</v>
      </c>
      <c r="Q85" s="65">
        <v>33458.639999999999</v>
      </c>
      <c r="R85" s="65">
        <v>0</v>
      </c>
      <c r="S85" s="65">
        <v>0</v>
      </c>
      <c r="T85" s="65">
        <v>0</v>
      </c>
      <c r="U85" s="65">
        <v>33458.639999999999</v>
      </c>
      <c r="V85" s="65">
        <v>0</v>
      </c>
      <c r="W85" s="65">
        <v>0</v>
      </c>
      <c r="X85" s="65">
        <v>0</v>
      </c>
      <c r="Y85" s="65">
        <v>0</v>
      </c>
      <c r="Z85" s="65">
        <v>0</v>
      </c>
      <c r="AA85" s="65">
        <v>0</v>
      </c>
      <c r="AB85" s="65">
        <v>0</v>
      </c>
      <c r="AC85" s="65">
        <v>0</v>
      </c>
      <c r="AD85" s="65">
        <v>0</v>
      </c>
      <c r="AE85" s="65">
        <v>0</v>
      </c>
      <c r="AF85" s="65">
        <v>0</v>
      </c>
      <c r="AG85" s="65">
        <v>0</v>
      </c>
      <c r="AH85" s="65">
        <v>0</v>
      </c>
      <c r="AI85" s="65">
        <v>0</v>
      </c>
      <c r="AJ85" s="65">
        <v>0</v>
      </c>
      <c r="AK85" s="65">
        <v>0</v>
      </c>
      <c r="AL85" s="65">
        <v>0</v>
      </c>
      <c r="AM85" s="65">
        <v>0</v>
      </c>
      <c r="AN85" s="65">
        <v>0</v>
      </c>
      <c r="AO85" s="65">
        <v>0</v>
      </c>
      <c r="AP85" s="65">
        <v>0</v>
      </c>
      <c r="AQ85" s="65">
        <v>33458.639999999999</v>
      </c>
      <c r="AR85" s="65">
        <v>0</v>
      </c>
      <c r="AS85" s="65">
        <v>33458.639999999999</v>
      </c>
      <c r="AT85" s="65">
        <v>0</v>
      </c>
      <c r="AU85" s="65">
        <v>0</v>
      </c>
      <c r="AV85" s="65">
        <v>0</v>
      </c>
      <c r="AW85" s="65">
        <v>33458.639999999999</v>
      </c>
      <c r="AX85" s="70" t="s">
        <v>159</v>
      </c>
      <c r="AY85" s="70">
        <v>12</v>
      </c>
      <c r="AZ85" s="70">
        <v>0</v>
      </c>
      <c r="BA85" s="70">
        <v>0</v>
      </c>
      <c r="BB85" s="70">
        <v>0</v>
      </c>
      <c r="BC85" s="70">
        <v>12</v>
      </c>
      <c r="BD85" s="70">
        <v>0</v>
      </c>
      <c r="CB85" s="66"/>
      <c r="CD85" s="66"/>
      <c r="CH85" s="66"/>
    </row>
    <row r="86" spans="1:86">
      <c r="A86" s="67">
        <v>2026</v>
      </c>
      <c r="B86" s="67">
        <v>8311</v>
      </c>
      <c r="C86" s="67"/>
      <c r="D86" s="102"/>
      <c r="E86" s="67">
        <v>1</v>
      </c>
      <c r="F86" s="68">
        <v>1</v>
      </c>
      <c r="G86" s="68">
        <v>2</v>
      </c>
      <c r="H86" s="68"/>
      <c r="I86" s="68">
        <v>2000</v>
      </c>
      <c r="J86" s="62">
        <v>2800</v>
      </c>
      <c r="K86" s="62">
        <v>283</v>
      </c>
      <c r="L86" s="62">
        <v>1106</v>
      </c>
      <c r="M86" s="62">
        <v>7</v>
      </c>
      <c r="N86" s="79" t="s">
        <v>189</v>
      </c>
      <c r="O86" s="65">
        <v>514395.8</v>
      </c>
      <c r="P86" s="65">
        <v>0</v>
      </c>
      <c r="Q86" s="65">
        <v>514395.8</v>
      </c>
      <c r="R86" s="65">
        <v>0</v>
      </c>
      <c r="S86" s="65">
        <v>0</v>
      </c>
      <c r="T86" s="65">
        <v>0</v>
      </c>
      <c r="U86" s="65">
        <v>514395.8</v>
      </c>
      <c r="V86" s="65">
        <v>0</v>
      </c>
      <c r="W86" s="65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5">
        <v>0</v>
      </c>
      <c r="AI86" s="65">
        <v>0</v>
      </c>
      <c r="AJ86" s="65">
        <v>0</v>
      </c>
      <c r="AK86" s="65">
        <v>0</v>
      </c>
      <c r="AL86" s="65">
        <v>0</v>
      </c>
      <c r="AM86" s="65">
        <v>0</v>
      </c>
      <c r="AN86" s="65">
        <v>0</v>
      </c>
      <c r="AO86" s="65">
        <v>0</v>
      </c>
      <c r="AP86" s="65">
        <v>0</v>
      </c>
      <c r="AQ86" s="65">
        <v>514395.8</v>
      </c>
      <c r="AR86" s="65">
        <v>0</v>
      </c>
      <c r="AS86" s="65">
        <v>514395.8</v>
      </c>
      <c r="AT86" s="65">
        <v>0</v>
      </c>
      <c r="AU86" s="65">
        <v>0</v>
      </c>
      <c r="AV86" s="65">
        <v>0</v>
      </c>
      <c r="AW86" s="65">
        <v>514395.8</v>
      </c>
      <c r="AX86" s="70" t="s">
        <v>159</v>
      </c>
      <c r="AY86" s="70">
        <v>70</v>
      </c>
      <c r="AZ86" s="70">
        <v>0</v>
      </c>
      <c r="BA86" s="70">
        <v>0</v>
      </c>
      <c r="BB86" s="70">
        <v>0</v>
      </c>
      <c r="BC86" s="70">
        <v>70</v>
      </c>
      <c r="BD86" s="70">
        <v>0</v>
      </c>
      <c r="CB86" s="66"/>
      <c r="CD86" s="66"/>
      <c r="CH86" s="66"/>
    </row>
    <row r="87" spans="1:86">
      <c r="A87" s="71">
        <v>2026</v>
      </c>
      <c r="B87" s="71">
        <v>8311</v>
      </c>
      <c r="C87" s="71"/>
      <c r="D87" s="103"/>
      <c r="E87" s="71">
        <v>1</v>
      </c>
      <c r="F87" s="68">
        <v>1</v>
      </c>
      <c r="G87" s="68">
        <v>2</v>
      </c>
      <c r="H87" s="68"/>
      <c r="I87" s="68">
        <v>2000</v>
      </c>
      <c r="J87" s="62">
        <v>2800</v>
      </c>
      <c r="K87" s="62">
        <v>283</v>
      </c>
      <c r="L87" s="62">
        <v>70</v>
      </c>
      <c r="M87" s="62">
        <v>7</v>
      </c>
      <c r="N87" s="79" t="s">
        <v>190</v>
      </c>
      <c r="O87" s="65">
        <v>1789250</v>
      </c>
      <c r="P87" s="65">
        <v>0</v>
      </c>
      <c r="Q87" s="65">
        <v>1789250</v>
      </c>
      <c r="R87" s="65">
        <v>0</v>
      </c>
      <c r="S87" s="65">
        <v>0</v>
      </c>
      <c r="T87" s="65">
        <v>0</v>
      </c>
      <c r="U87" s="65">
        <v>1789250</v>
      </c>
      <c r="V87" s="65">
        <v>0</v>
      </c>
      <c r="W87" s="65">
        <v>0</v>
      </c>
      <c r="X87" s="65">
        <v>0</v>
      </c>
      <c r="Y87" s="65">
        <v>0</v>
      </c>
      <c r="Z87" s="65">
        <v>0</v>
      </c>
      <c r="AA87" s="65">
        <v>0</v>
      </c>
      <c r="AB87" s="65">
        <v>0</v>
      </c>
      <c r="AC87" s="65">
        <v>0</v>
      </c>
      <c r="AD87" s="65">
        <v>0</v>
      </c>
      <c r="AE87" s="65">
        <v>0</v>
      </c>
      <c r="AF87" s="65">
        <v>0</v>
      </c>
      <c r="AG87" s="65">
        <v>0</v>
      </c>
      <c r="AH87" s="65">
        <v>0</v>
      </c>
      <c r="AI87" s="65">
        <v>0</v>
      </c>
      <c r="AJ87" s="65">
        <v>0</v>
      </c>
      <c r="AK87" s="65">
        <v>0</v>
      </c>
      <c r="AL87" s="65">
        <v>0</v>
      </c>
      <c r="AM87" s="65">
        <v>0</v>
      </c>
      <c r="AN87" s="65">
        <v>0</v>
      </c>
      <c r="AO87" s="65">
        <v>0</v>
      </c>
      <c r="AP87" s="65">
        <v>0</v>
      </c>
      <c r="AQ87" s="65">
        <v>1789250</v>
      </c>
      <c r="AR87" s="65">
        <v>0</v>
      </c>
      <c r="AS87" s="65">
        <v>1789250</v>
      </c>
      <c r="AT87" s="65">
        <v>0</v>
      </c>
      <c r="AU87" s="65">
        <v>0</v>
      </c>
      <c r="AV87" s="65">
        <v>0</v>
      </c>
      <c r="AW87" s="65">
        <v>1789250</v>
      </c>
      <c r="AX87" s="70" t="s">
        <v>159</v>
      </c>
      <c r="AY87" s="70">
        <v>258</v>
      </c>
      <c r="AZ87" s="70">
        <v>0</v>
      </c>
      <c r="BA87" s="70">
        <v>0</v>
      </c>
      <c r="BB87" s="70">
        <v>0</v>
      </c>
      <c r="BC87" s="70">
        <v>258</v>
      </c>
      <c r="BD87" s="70">
        <v>0</v>
      </c>
      <c r="CB87" s="66"/>
      <c r="CD87" s="66"/>
      <c r="CH87" s="66"/>
    </row>
    <row r="88" spans="1:86">
      <c r="A88" s="67">
        <v>2026</v>
      </c>
      <c r="B88" s="67">
        <v>8311</v>
      </c>
      <c r="C88" s="67"/>
      <c r="D88" s="102"/>
      <c r="E88" s="67">
        <v>1</v>
      </c>
      <c r="F88" s="68">
        <v>1</v>
      </c>
      <c r="G88" s="68">
        <v>2</v>
      </c>
      <c r="H88" s="68"/>
      <c r="I88" s="68">
        <v>3000</v>
      </c>
      <c r="J88" s="62"/>
      <c r="K88" s="62"/>
      <c r="L88" s="62"/>
      <c r="M88" s="62"/>
      <c r="N88" s="79" t="s">
        <v>6</v>
      </c>
      <c r="O88" s="65">
        <v>0</v>
      </c>
      <c r="P88" s="65">
        <v>0</v>
      </c>
      <c r="Q88" s="65">
        <v>0</v>
      </c>
      <c r="R88" s="65">
        <v>780348</v>
      </c>
      <c r="S88" s="65">
        <v>0</v>
      </c>
      <c r="T88" s="65">
        <v>780348</v>
      </c>
      <c r="U88" s="65">
        <v>780348</v>
      </c>
      <c r="V88" s="65">
        <v>0</v>
      </c>
      <c r="W88" s="65">
        <v>0</v>
      </c>
      <c r="X88" s="65">
        <v>0</v>
      </c>
      <c r="Y88" s="65">
        <v>191999.99</v>
      </c>
      <c r="Z88" s="65">
        <v>0</v>
      </c>
      <c r="AA88" s="65">
        <v>191999.99</v>
      </c>
      <c r="AB88" s="65">
        <v>191999.99</v>
      </c>
      <c r="AC88" s="65">
        <v>0</v>
      </c>
      <c r="AD88" s="65">
        <v>0</v>
      </c>
      <c r="AE88" s="65">
        <v>0</v>
      </c>
      <c r="AF88" s="65">
        <v>0</v>
      </c>
      <c r="AG88" s="65">
        <v>0</v>
      </c>
      <c r="AH88" s="65">
        <v>0</v>
      </c>
      <c r="AI88" s="65">
        <v>0</v>
      </c>
      <c r="AJ88" s="65">
        <v>0</v>
      </c>
      <c r="AK88" s="65">
        <v>0</v>
      </c>
      <c r="AL88" s="65">
        <v>0</v>
      </c>
      <c r="AM88" s="65">
        <v>344520.01</v>
      </c>
      <c r="AN88" s="65">
        <v>0</v>
      </c>
      <c r="AO88" s="65">
        <v>344520.01</v>
      </c>
      <c r="AP88" s="65">
        <v>344520.01</v>
      </c>
      <c r="AQ88" s="65">
        <v>0</v>
      </c>
      <c r="AR88" s="65">
        <v>0</v>
      </c>
      <c r="AS88" s="65">
        <v>0</v>
      </c>
      <c r="AT88" s="65">
        <v>243828</v>
      </c>
      <c r="AU88" s="65">
        <v>0</v>
      </c>
      <c r="AV88" s="65">
        <v>243828</v>
      </c>
      <c r="AW88" s="65">
        <v>243828</v>
      </c>
      <c r="AX88" s="70"/>
      <c r="AY88" s="70"/>
      <c r="AZ88" s="70"/>
      <c r="BA88" s="70"/>
      <c r="BB88" s="70"/>
      <c r="BC88" s="70"/>
      <c r="BD88" s="70"/>
      <c r="CB88" s="66"/>
      <c r="CD88" s="66"/>
      <c r="CH88" s="66"/>
    </row>
    <row r="89" spans="1:86">
      <c r="A89" s="71">
        <v>2026</v>
      </c>
      <c r="B89" s="71">
        <v>8311</v>
      </c>
      <c r="C89" s="71"/>
      <c r="D89" s="103"/>
      <c r="E89" s="71">
        <v>1</v>
      </c>
      <c r="F89" s="68">
        <v>1</v>
      </c>
      <c r="G89" s="68">
        <v>2</v>
      </c>
      <c r="H89" s="68"/>
      <c r="I89" s="68">
        <v>3000</v>
      </c>
      <c r="J89" s="62">
        <v>3500</v>
      </c>
      <c r="K89" s="62"/>
      <c r="L89" s="62" t="s">
        <v>104</v>
      </c>
      <c r="M89" s="62"/>
      <c r="N89" s="79" t="s">
        <v>191</v>
      </c>
      <c r="O89" s="65">
        <v>0</v>
      </c>
      <c r="P89" s="65">
        <v>0</v>
      </c>
      <c r="Q89" s="65">
        <v>0</v>
      </c>
      <c r="R89" s="65">
        <v>780348</v>
      </c>
      <c r="S89" s="65">
        <v>0</v>
      </c>
      <c r="T89" s="65">
        <v>780348</v>
      </c>
      <c r="U89" s="65">
        <v>780348</v>
      </c>
      <c r="V89" s="65">
        <v>0</v>
      </c>
      <c r="W89" s="65">
        <v>0</v>
      </c>
      <c r="X89" s="65">
        <v>0</v>
      </c>
      <c r="Y89" s="65">
        <v>191999.99</v>
      </c>
      <c r="Z89" s="65">
        <v>0</v>
      </c>
      <c r="AA89" s="65">
        <v>191999.99</v>
      </c>
      <c r="AB89" s="65">
        <v>191999.99</v>
      </c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5">
        <v>0</v>
      </c>
      <c r="AI89" s="65">
        <v>0</v>
      </c>
      <c r="AJ89" s="65">
        <v>0</v>
      </c>
      <c r="AK89" s="65">
        <v>0</v>
      </c>
      <c r="AL89" s="65">
        <v>0</v>
      </c>
      <c r="AM89" s="65">
        <v>344520.01</v>
      </c>
      <c r="AN89" s="65">
        <v>0</v>
      </c>
      <c r="AO89" s="65">
        <v>344520.01</v>
      </c>
      <c r="AP89" s="65">
        <v>344520.01</v>
      </c>
      <c r="AQ89" s="65">
        <v>0</v>
      </c>
      <c r="AR89" s="65">
        <v>0</v>
      </c>
      <c r="AS89" s="65">
        <v>0</v>
      </c>
      <c r="AT89" s="65">
        <v>243828</v>
      </c>
      <c r="AU89" s="65">
        <v>0</v>
      </c>
      <c r="AV89" s="65">
        <v>243828</v>
      </c>
      <c r="AW89" s="65">
        <v>243828</v>
      </c>
      <c r="AX89" s="70"/>
      <c r="AY89" s="70"/>
      <c r="AZ89" s="70"/>
      <c r="BA89" s="70"/>
      <c r="BB89" s="70"/>
      <c r="BC89" s="70"/>
      <c r="BD89" s="70"/>
      <c r="CB89" s="66"/>
      <c r="CD89" s="66"/>
      <c r="CH89" s="66"/>
    </row>
    <row r="90" spans="1:86" ht="30">
      <c r="A90" s="67">
        <v>2026</v>
      </c>
      <c r="B90" s="67">
        <v>8311</v>
      </c>
      <c r="C90" s="67"/>
      <c r="D90" s="102"/>
      <c r="E90" s="67">
        <v>1</v>
      </c>
      <c r="F90" s="68">
        <v>1</v>
      </c>
      <c r="G90" s="68">
        <v>2</v>
      </c>
      <c r="H90" s="68"/>
      <c r="I90" s="68">
        <v>3000</v>
      </c>
      <c r="J90" s="62">
        <v>3500</v>
      </c>
      <c r="K90" s="62">
        <v>357</v>
      </c>
      <c r="L90" s="62"/>
      <c r="M90" s="62"/>
      <c r="N90" s="79" t="s">
        <v>192</v>
      </c>
      <c r="O90" s="65">
        <v>0</v>
      </c>
      <c r="P90" s="65">
        <v>0</v>
      </c>
      <c r="Q90" s="65">
        <v>0</v>
      </c>
      <c r="R90" s="65">
        <v>780348</v>
      </c>
      <c r="S90" s="65">
        <v>0</v>
      </c>
      <c r="T90" s="65">
        <v>780348</v>
      </c>
      <c r="U90" s="65">
        <v>780348</v>
      </c>
      <c r="V90" s="65">
        <v>0</v>
      </c>
      <c r="W90" s="65">
        <v>0</v>
      </c>
      <c r="X90" s="65">
        <v>0</v>
      </c>
      <c r="Y90" s="65">
        <v>191999.99</v>
      </c>
      <c r="Z90" s="65">
        <v>0</v>
      </c>
      <c r="AA90" s="65">
        <v>191999.99</v>
      </c>
      <c r="AB90" s="65">
        <v>191999.99</v>
      </c>
      <c r="AC90" s="65">
        <v>0</v>
      </c>
      <c r="AD90" s="65">
        <v>0</v>
      </c>
      <c r="AE90" s="65">
        <v>0</v>
      </c>
      <c r="AF90" s="65">
        <v>0</v>
      </c>
      <c r="AG90" s="65">
        <v>0</v>
      </c>
      <c r="AH90" s="65">
        <v>0</v>
      </c>
      <c r="AI90" s="65">
        <v>0</v>
      </c>
      <c r="AJ90" s="65">
        <v>0</v>
      </c>
      <c r="AK90" s="65">
        <v>0</v>
      </c>
      <c r="AL90" s="65">
        <v>0</v>
      </c>
      <c r="AM90" s="65">
        <v>344520.01</v>
      </c>
      <c r="AN90" s="65">
        <v>0</v>
      </c>
      <c r="AO90" s="65">
        <v>344520.01</v>
      </c>
      <c r="AP90" s="65">
        <v>344520.01</v>
      </c>
      <c r="AQ90" s="65">
        <v>0</v>
      </c>
      <c r="AR90" s="65">
        <v>0</v>
      </c>
      <c r="AS90" s="65">
        <v>0</v>
      </c>
      <c r="AT90" s="65">
        <v>243828</v>
      </c>
      <c r="AU90" s="65">
        <v>0</v>
      </c>
      <c r="AV90" s="65">
        <v>243828</v>
      </c>
      <c r="AW90" s="65">
        <v>243828</v>
      </c>
      <c r="AX90" s="70"/>
      <c r="AY90" s="70"/>
      <c r="AZ90" s="70"/>
      <c r="BA90" s="70"/>
      <c r="BB90" s="70"/>
      <c r="BC90" s="70"/>
      <c r="BD90" s="70"/>
      <c r="CB90" s="66"/>
      <c r="CD90" s="66"/>
      <c r="CH90" s="66"/>
    </row>
    <row r="91" spans="1:86">
      <c r="A91" s="67">
        <v>2026</v>
      </c>
      <c r="B91" s="67">
        <v>8311</v>
      </c>
      <c r="C91" s="67"/>
      <c r="D91" s="102"/>
      <c r="E91" s="67">
        <v>1</v>
      </c>
      <c r="F91" s="68">
        <v>1</v>
      </c>
      <c r="G91" s="68">
        <v>2</v>
      </c>
      <c r="H91" s="68"/>
      <c r="I91" s="68">
        <v>3000</v>
      </c>
      <c r="J91" s="62">
        <v>3500</v>
      </c>
      <c r="K91" s="62">
        <v>357</v>
      </c>
      <c r="L91" s="62">
        <v>895</v>
      </c>
      <c r="M91" s="62">
        <v>7</v>
      </c>
      <c r="N91" s="79" t="s">
        <v>193</v>
      </c>
      <c r="O91" s="65">
        <v>0</v>
      </c>
      <c r="P91" s="65">
        <v>0</v>
      </c>
      <c r="Q91" s="65">
        <v>0</v>
      </c>
      <c r="R91" s="65">
        <v>780348</v>
      </c>
      <c r="S91" s="65">
        <v>0</v>
      </c>
      <c r="T91" s="65">
        <v>780348</v>
      </c>
      <c r="U91" s="65">
        <v>780348</v>
      </c>
      <c r="V91" s="65">
        <v>0</v>
      </c>
      <c r="W91" s="65">
        <v>0</v>
      </c>
      <c r="X91" s="65">
        <v>0</v>
      </c>
      <c r="Y91" s="65">
        <v>191999.99</v>
      </c>
      <c r="Z91" s="65">
        <v>0</v>
      </c>
      <c r="AA91" s="65">
        <v>191999.99</v>
      </c>
      <c r="AB91" s="65">
        <v>191999.99</v>
      </c>
      <c r="AC91" s="65">
        <v>0</v>
      </c>
      <c r="AD91" s="65">
        <v>0</v>
      </c>
      <c r="AE91" s="65">
        <v>0</v>
      </c>
      <c r="AF91" s="65">
        <v>0</v>
      </c>
      <c r="AG91" s="65">
        <v>0</v>
      </c>
      <c r="AH91" s="65">
        <v>0</v>
      </c>
      <c r="AI91" s="65">
        <v>0</v>
      </c>
      <c r="AJ91" s="65">
        <v>0</v>
      </c>
      <c r="AK91" s="65">
        <v>0</v>
      </c>
      <c r="AL91" s="65">
        <v>0</v>
      </c>
      <c r="AM91" s="65">
        <v>344520.01</v>
      </c>
      <c r="AN91" s="65">
        <v>0</v>
      </c>
      <c r="AO91" s="65">
        <v>344520.01</v>
      </c>
      <c r="AP91" s="65">
        <v>344520.01</v>
      </c>
      <c r="AQ91" s="65">
        <v>0</v>
      </c>
      <c r="AR91" s="65">
        <v>0</v>
      </c>
      <c r="AS91" s="65">
        <v>0</v>
      </c>
      <c r="AT91" s="65">
        <v>243828</v>
      </c>
      <c r="AU91" s="65">
        <v>0</v>
      </c>
      <c r="AV91" s="65">
        <v>243828</v>
      </c>
      <c r="AW91" s="65">
        <v>243828</v>
      </c>
      <c r="AX91" s="70" t="s">
        <v>108</v>
      </c>
      <c r="AY91" s="70">
        <v>3</v>
      </c>
      <c r="AZ91" s="70">
        <v>0</v>
      </c>
      <c r="BA91" s="70">
        <v>1</v>
      </c>
      <c r="BB91" s="70">
        <v>0</v>
      </c>
      <c r="BC91" s="70">
        <v>2</v>
      </c>
      <c r="BD91" s="70">
        <v>0</v>
      </c>
      <c r="CB91" s="66"/>
      <c r="CD91" s="66"/>
      <c r="CH91" s="66"/>
    </row>
    <row r="92" spans="1:86">
      <c r="A92" s="67">
        <v>2026</v>
      </c>
      <c r="B92" s="67">
        <v>8311</v>
      </c>
      <c r="C92" s="67"/>
      <c r="D92" s="102"/>
      <c r="E92" s="67">
        <v>1</v>
      </c>
      <c r="F92" s="68">
        <v>1</v>
      </c>
      <c r="G92" s="68">
        <v>2</v>
      </c>
      <c r="H92" s="68"/>
      <c r="I92" s="68">
        <v>5000</v>
      </c>
      <c r="J92" s="62"/>
      <c r="K92" s="62"/>
      <c r="L92" s="62" t="s">
        <v>104</v>
      </c>
      <c r="M92" s="62"/>
      <c r="N92" s="79" t="s">
        <v>4</v>
      </c>
      <c r="O92" s="65">
        <v>1615936.18</v>
      </c>
      <c r="P92" s="65">
        <v>0</v>
      </c>
      <c r="Q92" s="65">
        <v>1615936.18</v>
      </c>
      <c r="R92" s="65">
        <v>2339062.2999999998</v>
      </c>
      <c r="S92" s="65">
        <v>0</v>
      </c>
      <c r="T92" s="65">
        <v>2339062.2999999998</v>
      </c>
      <c r="U92" s="65">
        <v>3954998.4799999995</v>
      </c>
      <c r="V92" s="65">
        <v>0</v>
      </c>
      <c r="W92" s="65">
        <v>0</v>
      </c>
      <c r="X92" s="65">
        <v>0</v>
      </c>
      <c r="Y92" s="65">
        <v>0</v>
      </c>
      <c r="Z92" s="65">
        <v>0</v>
      </c>
      <c r="AA92" s="65">
        <v>0</v>
      </c>
      <c r="AB92" s="65">
        <v>0</v>
      </c>
      <c r="AC92" s="65">
        <v>0</v>
      </c>
      <c r="AD92" s="65">
        <v>0</v>
      </c>
      <c r="AE92" s="65">
        <v>0</v>
      </c>
      <c r="AF92" s="65">
        <v>0</v>
      </c>
      <c r="AG92" s="65">
        <v>0</v>
      </c>
      <c r="AH92" s="65">
        <v>0</v>
      </c>
      <c r="AI92" s="65">
        <v>0</v>
      </c>
      <c r="AJ92" s="65">
        <v>0</v>
      </c>
      <c r="AK92" s="65">
        <v>0</v>
      </c>
      <c r="AL92" s="65">
        <v>0</v>
      </c>
      <c r="AM92" s="65">
        <v>0</v>
      </c>
      <c r="AN92" s="65">
        <v>0</v>
      </c>
      <c r="AO92" s="65">
        <v>0</v>
      </c>
      <c r="AP92" s="65">
        <v>0</v>
      </c>
      <c r="AQ92" s="65">
        <v>1615936.18</v>
      </c>
      <c r="AR92" s="65">
        <v>0</v>
      </c>
      <c r="AS92" s="65">
        <v>1615936.18</v>
      </c>
      <c r="AT92" s="65">
        <v>2339062.2999999998</v>
      </c>
      <c r="AU92" s="65">
        <v>0</v>
      </c>
      <c r="AV92" s="65">
        <v>2339062.2999999998</v>
      </c>
      <c r="AW92" s="65">
        <v>3954998.4799999995</v>
      </c>
      <c r="AX92" s="70"/>
      <c r="AY92" s="70"/>
      <c r="AZ92" s="70"/>
      <c r="BA92" s="70"/>
      <c r="BB92" s="70"/>
      <c r="BC92" s="70"/>
      <c r="BD92" s="70"/>
      <c r="CB92" s="66"/>
      <c r="CC92" s="66"/>
      <c r="CD92" s="66"/>
      <c r="CH92" s="66"/>
    </row>
    <row r="93" spans="1:86">
      <c r="A93" s="67">
        <v>2026</v>
      </c>
      <c r="B93" s="67">
        <v>8311</v>
      </c>
      <c r="C93" s="67"/>
      <c r="D93" s="102"/>
      <c r="E93" s="67">
        <v>1</v>
      </c>
      <c r="F93" s="68">
        <v>1</v>
      </c>
      <c r="G93" s="68">
        <v>2</v>
      </c>
      <c r="H93" s="68"/>
      <c r="I93" s="68">
        <v>5000</v>
      </c>
      <c r="J93" s="62">
        <v>5100</v>
      </c>
      <c r="K93" s="62"/>
      <c r="L93" s="62" t="s">
        <v>104</v>
      </c>
      <c r="M93" s="62"/>
      <c r="N93" s="79" t="s">
        <v>194</v>
      </c>
      <c r="O93" s="65">
        <v>1427336.2</v>
      </c>
      <c r="P93" s="65">
        <v>0</v>
      </c>
      <c r="Q93" s="65">
        <v>1427336.2</v>
      </c>
      <c r="R93" s="65">
        <v>1704162.3</v>
      </c>
      <c r="S93" s="65">
        <v>0</v>
      </c>
      <c r="T93" s="65">
        <v>1704162.3</v>
      </c>
      <c r="U93" s="65">
        <v>3131498.5</v>
      </c>
      <c r="V93" s="65">
        <v>0</v>
      </c>
      <c r="W93" s="65">
        <v>0</v>
      </c>
      <c r="X93" s="65">
        <v>0</v>
      </c>
      <c r="Y93" s="65">
        <v>0</v>
      </c>
      <c r="Z93" s="65">
        <v>0</v>
      </c>
      <c r="AA93" s="65">
        <v>0</v>
      </c>
      <c r="AB93" s="65">
        <v>0</v>
      </c>
      <c r="AC93" s="65">
        <v>0</v>
      </c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5">
        <v>0</v>
      </c>
      <c r="AJ93" s="65">
        <v>0</v>
      </c>
      <c r="AK93" s="65">
        <v>0</v>
      </c>
      <c r="AL93" s="65">
        <v>0</v>
      </c>
      <c r="AM93" s="65">
        <v>0</v>
      </c>
      <c r="AN93" s="65">
        <v>0</v>
      </c>
      <c r="AO93" s="65">
        <v>0</v>
      </c>
      <c r="AP93" s="65">
        <v>0</v>
      </c>
      <c r="AQ93" s="65">
        <v>1427336.2</v>
      </c>
      <c r="AR93" s="65">
        <v>0</v>
      </c>
      <c r="AS93" s="65">
        <v>1427336.2</v>
      </c>
      <c r="AT93" s="65">
        <v>1704162.3</v>
      </c>
      <c r="AU93" s="65">
        <v>0</v>
      </c>
      <c r="AV93" s="65">
        <v>1704162.3</v>
      </c>
      <c r="AW93" s="65">
        <v>3131498.5</v>
      </c>
      <c r="AX93" s="70"/>
      <c r="AY93" s="70"/>
      <c r="AZ93" s="70"/>
      <c r="BA93" s="70"/>
      <c r="BB93" s="70"/>
      <c r="BC93" s="70"/>
      <c r="BD93" s="70"/>
      <c r="CB93" s="66"/>
      <c r="CC93" s="66"/>
      <c r="CD93" s="66"/>
      <c r="CH93" s="66"/>
    </row>
    <row r="94" spans="1:86">
      <c r="A94" s="67">
        <v>2026</v>
      </c>
      <c r="B94" s="67">
        <v>8311</v>
      </c>
      <c r="C94" s="67"/>
      <c r="D94" s="102"/>
      <c r="E94" s="67">
        <v>1</v>
      </c>
      <c r="F94" s="68">
        <v>1</v>
      </c>
      <c r="G94" s="68">
        <v>2</v>
      </c>
      <c r="H94" s="68"/>
      <c r="I94" s="68">
        <v>5000</v>
      </c>
      <c r="J94" s="62">
        <v>5100</v>
      </c>
      <c r="K94" s="62">
        <v>511</v>
      </c>
      <c r="L94" s="62" t="s">
        <v>104</v>
      </c>
      <c r="M94" s="62"/>
      <c r="N94" s="79" t="s">
        <v>195</v>
      </c>
      <c r="O94" s="65">
        <v>0</v>
      </c>
      <c r="P94" s="65">
        <v>0</v>
      </c>
      <c r="Q94" s="65">
        <v>0</v>
      </c>
      <c r="R94" s="65">
        <v>1374162.3</v>
      </c>
      <c r="S94" s="65">
        <v>0</v>
      </c>
      <c r="T94" s="65">
        <v>1374162.3</v>
      </c>
      <c r="U94" s="65">
        <v>1374162.3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1374162.3</v>
      </c>
      <c r="AU94" s="65">
        <v>0</v>
      </c>
      <c r="AV94" s="65">
        <v>1374162.3</v>
      </c>
      <c r="AW94" s="65">
        <v>1374162.3</v>
      </c>
      <c r="AX94" s="70"/>
      <c r="AY94" s="70"/>
      <c r="AZ94" s="70"/>
      <c r="BA94" s="70"/>
      <c r="BB94" s="70"/>
      <c r="BC94" s="70"/>
      <c r="BD94" s="70"/>
      <c r="CB94" s="66"/>
      <c r="CD94" s="66"/>
      <c r="CH94" s="66"/>
    </row>
    <row r="95" spans="1:86">
      <c r="A95" s="67">
        <v>2026</v>
      </c>
      <c r="B95" s="67">
        <v>8311</v>
      </c>
      <c r="C95" s="67"/>
      <c r="D95" s="102"/>
      <c r="E95" s="67">
        <v>1</v>
      </c>
      <c r="F95" s="68">
        <v>1</v>
      </c>
      <c r="G95" s="68">
        <v>2</v>
      </c>
      <c r="H95" s="68"/>
      <c r="I95" s="68">
        <v>5000</v>
      </c>
      <c r="J95" s="62">
        <v>5100</v>
      </c>
      <c r="K95" s="62">
        <v>511</v>
      </c>
      <c r="L95" s="62">
        <v>55</v>
      </c>
      <c r="M95" s="62">
        <v>7</v>
      </c>
      <c r="N95" s="79" t="s">
        <v>196</v>
      </c>
      <c r="O95" s="65">
        <v>0</v>
      </c>
      <c r="P95" s="65">
        <v>0</v>
      </c>
      <c r="Q95" s="65">
        <v>0</v>
      </c>
      <c r="R95" s="65">
        <v>513711</v>
      </c>
      <c r="S95" s="65">
        <v>0</v>
      </c>
      <c r="T95" s="65">
        <v>513711</v>
      </c>
      <c r="U95" s="65">
        <v>513711</v>
      </c>
      <c r="V95" s="65">
        <v>0</v>
      </c>
      <c r="W95" s="65">
        <v>0</v>
      </c>
      <c r="X95" s="65">
        <v>0</v>
      </c>
      <c r="Y95" s="65">
        <v>0</v>
      </c>
      <c r="Z95" s="65">
        <v>0</v>
      </c>
      <c r="AA95" s="65">
        <v>0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0</v>
      </c>
      <c r="AJ95" s="65">
        <v>0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513711</v>
      </c>
      <c r="AU95" s="65">
        <v>0</v>
      </c>
      <c r="AV95" s="65">
        <v>513711</v>
      </c>
      <c r="AW95" s="65">
        <v>513711</v>
      </c>
      <c r="AX95" s="70" t="s">
        <v>159</v>
      </c>
      <c r="AY95" s="70">
        <v>9</v>
      </c>
      <c r="AZ95" s="70">
        <v>0</v>
      </c>
      <c r="BA95" s="70">
        <v>0</v>
      </c>
      <c r="BB95" s="70">
        <v>0</v>
      </c>
      <c r="BC95" s="70">
        <v>9</v>
      </c>
      <c r="BD95" s="70">
        <v>0</v>
      </c>
      <c r="CC95" s="66"/>
      <c r="CD95" s="66"/>
      <c r="CH95" s="66"/>
    </row>
    <row r="96" spans="1:86">
      <c r="A96" s="67">
        <v>2026</v>
      </c>
      <c r="B96" s="67">
        <v>8311</v>
      </c>
      <c r="C96" s="67"/>
      <c r="D96" s="102"/>
      <c r="E96" s="67">
        <v>1</v>
      </c>
      <c r="F96" s="68">
        <v>1</v>
      </c>
      <c r="G96" s="68">
        <v>2</v>
      </c>
      <c r="H96" s="68"/>
      <c r="I96" s="68">
        <v>5000</v>
      </c>
      <c r="J96" s="62">
        <v>5100</v>
      </c>
      <c r="K96" s="62">
        <v>511</v>
      </c>
      <c r="L96" s="62">
        <v>97</v>
      </c>
      <c r="M96" s="62">
        <v>7</v>
      </c>
      <c r="N96" s="79" t="s">
        <v>197</v>
      </c>
      <c r="O96" s="65">
        <v>0</v>
      </c>
      <c r="P96" s="65">
        <v>0</v>
      </c>
      <c r="Q96" s="65">
        <v>0</v>
      </c>
      <c r="R96" s="65">
        <v>316250</v>
      </c>
      <c r="S96" s="65">
        <v>0</v>
      </c>
      <c r="T96" s="65">
        <v>316250</v>
      </c>
      <c r="U96" s="65">
        <v>316250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316250</v>
      </c>
      <c r="AU96" s="65">
        <v>0</v>
      </c>
      <c r="AV96" s="65">
        <v>316250</v>
      </c>
      <c r="AW96" s="65">
        <v>316250</v>
      </c>
      <c r="AX96" s="70" t="s">
        <v>159</v>
      </c>
      <c r="AY96" s="70">
        <v>55</v>
      </c>
      <c r="AZ96" s="70">
        <v>0</v>
      </c>
      <c r="BA96" s="70">
        <v>0</v>
      </c>
      <c r="BB96" s="70">
        <v>0</v>
      </c>
      <c r="BC96" s="70">
        <v>55</v>
      </c>
      <c r="BD96" s="70">
        <v>0</v>
      </c>
      <c r="CB96" s="66"/>
      <c r="CD96" s="66"/>
      <c r="CH96" s="66"/>
    </row>
    <row r="97" spans="1:86">
      <c r="A97" s="67">
        <v>2026</v>
      </c>
      <c r="B97" s="67">
        <v>8311</v>
      </c>
      <c r="C97" s="67"/>
      <c r="D97" s="102"/>
      <c r="E97" s="67">
        <v>1</v>
      </c>
      <c r="F97" s="68">
        <v>1</v>
      </c>
      <c r="G97" s="68">
        <v>2</v>
      </c>
      <c r="H97" s="68"/>
      <c r="I97" s="68">
        <v>5000</v>
      </c>
      <c r="J97" s="62">
        <v>5100</v>
      </c>
      <c r="K97" s="62">
        <v>511</v>
      </c>
      <c r="L97" s="62">
        <v>599</v>
      </c>
      <c r="M97" s="62">
        <v>7</v>
      </c>
      <c r="N97" s="79" t="s">
        <v>198</v>
      </c>
      <c r="O97" s="65">
        <v>0</v>
      </c>
      <c r="P97" s="65">
        <v>0</v>
      </c>
      <c r="Q97" s="65">
        <v>0</v>
      </c>
      <c r="R97" s="65">
        <v>107500</v>
      </c>
      <c r="S97" s="65">
        <v>0</v>
      </c>
      <c r="T97" s="65">
        <v>107500</v>
      </c>
      <c r="U97" s="65">
        <v>107500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  <c r="AI97" s="65">
        <v>0</v>
      </c>
      <c r="AJ97" s="65">
        <v>0</v>
      </c>
      <c r="AK97" s="65">
        <v>0</v>
      </c>
      <c r="AL97" s="65">
        <v>0</v>
      </c>
      <c r="AM97" s="65">
        <v>0</v>
      </c>
      <c r="AN97" s="65">
        <v>0</v>
      </c>
      <c r="AO97" s="65">
        <v>0</v>
      </c>
      <c r="AP97" s="65">
        <v>0</v>
      </c>
      <c r="AQ97" s="65">
        <v>0</v>
      </c>
      <c r="AR97" s="65">
        <v>0</v>
      </c>
      <c r="AS97" s="65">
        <v>0</v>
      </c>
      <c r="AT97" s="65">
        <v>107500</v>
      </c>
      <c r="AU97" s="65">
        <v>0</v>
      </c>
      <c r="AV97" s="65">
        <v>107500</v>
      </c>
      <c r="AW97" s="65">
        <v>107500</v>
      </c>
      <c r="AX97" s="70" t="s">
        <v>159</v>
      </c>
      <c r="AY97" s="70">
        <v>30</v>
      </c>
      <c r="AZ97" s="70">
        <v>0</v>
      </c>
      <c r="BA97" s="70">
        <v>0</v>
      </c>
      <c r="BB97" s="70">
        <v>0</v>
      </c>
      <c r="BC97" s="70">
        <v>30</v>
      </c>
      <c r="BD97" s="70">
        <v>0</v>
      </c>
      <c r="BG97" s="66"/>
      <c r="BI97" s="66"/>
      <c r="BM97" s="66"/>
      <c r="CB97" s="66"/>
      <c r="CD97" s="66"/>
      <c r="CH97" s="66"/>
    </row>
    <row r="98" spans="1:86">
      <c r="A98" s="71">
        <v>2026</v>
      </c>
      <c r="B98" s="71">
        <v>8311</v>
      </c>
      <c r="C98" s="71"/>
      <c r="D98" s="103"/>
      <c r="E98" s="71">
        <v>1</v>
      </c>
      <c r="F98" s="68">
        <v>1</v>
      </c>
      <c r="G98" s="68">
        <v>2</v>
      </c>
      <c r="H98" s="68"/>
      <c r="I98" s="68">
        <v>5000</v>
      </c>
      <c r="J98" s="62">
        <v>5100</v>
      </c>
      <c r="K98" s="62">
        <v>511</v>
      </c>
      <c r="L98" s="62">
        <v>929</v>
      </c>
      <c r="M98" s="62">
        <v>7</v>
      </c>
      <c r="N98" s="79" t="s">
        <v>199</v>
      </c>
      <c r="O98" s="65">
        <v>0</v>
      </c>
      <c r="P98" s="65">
        <v>0</v>
      </c>
      <c r="Q98" s="65">
        <v>0</v>
      </c>
      <c r="R98" s="65">
        <v>86250</v>
      </c>
      <c r="S98" s="65">
        <v>0</v>
      </c>
      <c r="T98" s="65">
        <v>86250</v>
      </c>
      <c r="U98" s="65">
        <v>86250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86250</v>
      </c>
      <c r="AU98" s="65">
        <v>0</v>
      </c>
      <c r="AV98" s="65">
        <v>86250</v>
      </c>
      <c r="AW98" s="65">
        <v>86250</v>
      </c>
      <c r="AX98" s="70" t="s">
        <v>159</v>
      </c>
      <c r="AY98" s="70">
        <v>50</v>
      </c>
      <c r="AZ98" s="70">
        <v>0</v>
      </c>
      <c r="BA98" s="70">
        <v>0</v>
      </c>
      <c r="BB98" s="70">
        <v>0</v>
      </c>
      <c r="BC98" s="70">
        <v>50</v>
      </c>
      <c r="BD98" s="70">
        <v>0</v>
      </c>
      <c r="BG98" s="66"/>
      <c r="BI98" s="66"/>
      <c r="BM98" s="66"/>
      <c r="CB98" s="66"/>
      <c r="CD98" s="66"/>
      <c r="CH98" s="66"/>
    </row>
    <row r="99" spans="1:86">
      <c r="A99" s="67">
        <v>2026</v>
      </c>
      <c r="B99" s="67">
        <v>8311</v>
      </c>
      <c r="C99" s="67"/>
      <c r="D99" s="102"/>
      <c r="E99" s="67">
        <v>1</v>
      </c>
      <c r="F99" s="68">
        <v>1</v>
      </c>
      <c r="G99" s="68">
        <v>2</v>
      </c>
      <c r="H99" s="68"/>
      <c r="I99" s="68">
        <v>5000</v>
      </c>
      <c r="J99" s="62">
        <v>5100</v>
      </c>
      <c r="K99" s="62">
        <v>511</v>
      </c>
      <c r="L99" s="62">
        <v>992</v>
      </c>
      <c r="M99" s="62">
        <v>7</v>
      </c>
      <c r="N99" s="79" t="s">
        <v>200</v>
      </c>
      <c r="O99" s="65">
        <v>0</v>
      </c>
      <c r="P99" s="65">
        <v>0</v>
      </c>
      <c r="Q99" s="65">
        <v>0</v>
      </c>
      <c r="R99" s="65">
        <v>25001.3</v>
      </c>
      <c r="S99" s="65">
        <v>0</v>
      </c>
      <c r="T99" s="65">
        <v>25001.3</v>
      </c>
      <c r="U99" s="65">
        <v>25001.3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  <c r="AI99" s="65">
        <v>0</v>
      </c>
      <c r="AJ99" s="65">
        <v>0</v>
      </c>
      <c r="AK99" s="65">
        <v>0</v>
      </c>
      <c r="AL99" s="65">
        <v>0</v>
      </c>
      <c r="AM99" s="65">
        <v>0</v>
      </c>
      <c r="AN99" s="65">
        <v>0</v>
      </c>
      <c r="AO99" s="65">
        <v>0</v>
      </c>
      <c r="AP99" s="65">
        <v>0</v>
      </c>
      <c r="AQ99" s="65">
        <v>0</v>
      </c>
      <c r="AR99" s="65">
        <v>0</v>
      </c>
      <c r="AS99" s="65">
        <v>0</v>
      </c>
      <c r="AT99" s="65">
        <v>25001.3</v>
      </c>
      <c r="AU99" s="65">
        <v>0</v>
      </c>
      <c r="AV99" s="65">
        <v>25001.3</v>
      </c>
      <c r="AW99" s="65">
        <v>25001.3</v>
      </c>
      <c r="AX99" s="70" t="s">
        <v>159</v>
      </c>
      <c r="AY99" s="70">
        <v>1</v>
      </c>
      <c r="AZ99" s="70">
        <v>0</v>
      </c>
      <c r="BA99" s="70">
        <v>0</v>
      </c>
      <c r="BB99" s="70">
        <v>0</v>
      </c>
      <c r="BC99" s="70">
        <v>1</v>
      </c>
      <c r="BD99" s="70">
        <v>0</v>
      </c>
      <c r="BG99" s="66"/>
      <c r="BI99" s="66"/>
      <c r="BM99" s="66"/>
      <c r="CB99" s="66"/>
      <c r="CD99" s="66"/>
      <c r="CH99" s="66"/>
    </row>
    <row r="100" spans="1:86">
      <c r="A100" s="71">
        <v>2026</v>
      </c>
      <c r="B100" s="71">
        <v>8311</v>
      </c>
      <c r="C100" s="71"/>
      <c r="D100" s="103"/>
      <c r="E100" s="71">
        <v>1</v>
      </c>
      <c r="F100" s="68">
        <v>1</v>
      </c>
      <c r="G100" s="68">
        <v>2</v>
      </c>
      <c r="H100" s="68"/>
      <c r="I100" s="68">
        <v>5000</v>
      </c>
      <c r="J100" s="62">
        <v>5100</v>
      </c>
      <c r="K100" s="62">
        <v>511</v>
      </c>
      <c r="L100" s="62">
        <v>1301</v>
      </c>
      <c r="M100" s="62">
        <v>7</v>
      </c>
      <c r="N100" s="72" t="s">
        <v>201</v>
      </c>
      <c r="O100" s="65">
        <v>0</v>
      </c>
      <c r="P100" s="65">
        <v>0</v>
      </c>
      <c r="Q100" s="65">
        <v>0</v>
      </c>
      <c r="R100" s="65">
        <v>325450</v>
      </c>
      <c r="S100" s="65">
        <v>0</v>
      </c>
      <c r="T100" s="65">
        <v>325450</v>
      </c>
      <c r="U100" s="65">
        <v>325450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  <c r="AI100" s="65">
        <v>0</v>
      </c>
      <c r="AJ100" s="65">
        <v>0</v>
      </c>
      <c r="AK100" s="65">
        <v>0</v>
      </c>
      <c r="AL100" s="65">
        <v>0</v>
      </c>
      <c r="AM100" s="65">
        <v>0</v>
      </c>
      <c r="AN100" s="65">
        <v>0</v>
      </c>
      <c r="AO100" s="65">
        <v>0</v>
      </c>
      <c r="AP100" s="65">
        <v>0</v>
      </c>
      <c r="AQ100" s="65">
        <v>0</v>
      </c>
      <c r="AR100" s="65">
        <v>0</v>
      </c>
      <c r="AS100" s="65">
        <v>0</v>
      </c>
      <c r="AT100" s="65">
        <v>325450</v>
      </c>
      <c r="AU100" s="65">
        <v>0</v>
      </c>
      <c r="AV100" s="65">
        <v>325450</v>
      </c>
      <c r="AW100" s="65">
        <v>325450</v>
      </c>
      <c r="AX100" s="70" t="s">
        <v>159</v>
      </c>
      <c r="AY100" s="70">
        <v>125</v>
      </c>
      <c r="AZ100" s="70">
        <v>0</v>
      </c>
      <c r="BA100" s="70">
        <v>0</v>
      </c>
      <c r="BB100" s="70">
        <v>0</v>
      </c>
      <c r="BC100" s="70">
        <v>125</v>
      </c>
      <c r="BD100" s="70">
        <v>0</v>
      </c>
      <c r="CB100" s="66"/>
      <c r="CD100" s="66"/>
      <c r="CH100" s="66"/>
    </row>
    <row r="101" spans="1:86">
      <c r="A101" s="71">
        <v>2026</v>
      </c>
      <c r="B101" s="71">
        <v>8311</v>
      </c>
      <c r="C101" s="71"/>
      <c r="D101" s="103"/>
      <c r="E101" s="71">
        <v>1</v>
      </c>
      <c r="F101" s="68">
        <v>1</v>
      </c>
      <c r="G101" s="68">
        <v>2</v>
      </c>
      <c r="H101" s="68"/>
      <c r="I101" s="68">
        <v>5000</v>
      </c>
      <c r="J101" s="62">
        <v>5100</v>
      </c>
      <c r="K101" s="62">
        <v>515</v>
      </c>
      <c r="L101" s="62" t="s">
        <v>104</v>
      </c>
      <c r="M101" s="62"/>
      <c r="N101" s="72" t="s">
        <v>202</v>
      </c>
      <c r="O101" s="65">
        <v>1337340</v>
      </c>
      <c r="P101" s="65">
        <v>0</v>
      </c>
      <c r="Q101" s="65">
        <v>1337340</v>
      </c>
      <c r="R101" s="65">
        <v>0</v>
      </c>
      <c r="S101" s="65">
        <v>0</v>
      </c>
      <c r="T101" s="65">
        <v>0</v>
      </c>
      <c r="U101" s="65">
        <v>1337340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1337340</v>
      </c>
      <c r="AR101" s="65">
        <v>0</v>
      </c>
      <c r="AS101" s="65">
        <v>1337340</v>
      </c>
      <c r="AT101" s="65">
        <v>0</v>
      </c>
      <c r="AU101" s="65">
        <v>0</v>
      </c>
      <c r="AV101" s="65">
        <v>0</v>
      </c>
      <c r="AW101" s="65">
        <v>1337340</v>
      </c>
      <c r="AX101" s="70"/>
      <c r="AY101" s="70"/>
      <c r="AZ101" s="70"/>
      <c r="BA101" s="70"/>
      <c r="BB101" s="70"/>
      <c r="BC101" s="70"/>
      <c r="BD101" s="70"/>
      <c r="BG101" s="66"/>
      <c r="BI101" s="66"/>
      <c r="BM101" s="66"/>
      <c r="CB101" s="66"/>
      <c r="CD101" s="66"/>
      <c r="CH101" s="66"/>
    </row>
    <row r="102" spans="1:86">
      <c r="A102" s="67">
        <v>2026</v>
      </c>
      <c r="B102" s="67">
        <v>8311</v>
      </c>
      <c r="C102" s="67"/>
      <c r="D102" s="102"/>
      <c r="E102" s="67">
        <v>1</v>
      </c>
      <c r="F102" s="68">
        <v>1</v>
      </c>
      <c r="G102" s="68">
        <v>2</v>
      </c>
      <c r="H102" s="68"/>
      <c r="I102" s="68">
        <v>5000</v>
      </c>
      <c r="J102" s="62">
        <v>5100</v>
      </c>
      <c r="K102" s="62">
        <v>515</v>
      </c>
      <c r="L102" s="62">
        <v>6</v>
      </c>
      <c r="M102" s="62">
        <v>7</v>
      </c>
      <c r="N102" s="73" t="s">
        <v>203</v>
      </c>
      <c r="O102" s="65">
        <v>18400</v>
      </c>
      <c r="P102" s="65">
        <v>0</v>
      </c>
      <c r="Q102" s="65">
        <v>18400</v>
      </c>
      <c r="R102" s="65">
        <v>0</v>
      </c>
      <c r="S102" s="65">
        <v>0</v>
      </c>
      <c r="T102" s="65">
        <v>0</v>
      </c>
      <c r="U102" s="65">
        <v>18400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  <c r="AI102" s="65">
        <v>0</v>
      </c>
      <c r="AJ102" s="65">
        <v>0</v>
      </c>
      <c r="AK102" s="65">
        <v>0</v>
      </c>
      <c r="AL102" s="65">
        <v>0</v>
      </c>
      <c r="AM102" s="65">
        <v>0</v>
      </c>
      <c r="AN102" s="65">
        <v>0</v>
      </c>
      <c r="AO102" s="65">
        <v>0</v>
      </c>
      <c r="AP102" s="65">
        <v>0</v>
      </c>
      <c r="AQ102" s="65">
        <v>18400</v>
      </c>
      <c r="AR102" s="65">
        <v>0</v>
      </c>
      <c r="AS102" s="65">
        <v>18400</v>
      </c>
      <c r="AT102" s="65">
        <v>0</v>
      </c>
      <c r="AU102" s="65">
        <v>0</v>
      </c>
      <c r="AV102" s="65">
        <v>0</v>
      </c>
      <c r="AW102" s="65">
        <v>18400</v>
      </c>
      <c r="AX102" s="70" t="s">
        <v>159</v>
      </c>
      <c r="AY102" s="70">
        <v>4</v>
      </c>
      <c r="AZ102" s="70">
        <v>0</v>
      </c>
      <c r="BA102" s="70">
        <v>0</v>
      </c>
      <c r="BB102" s="70">
        <v>0</v>
      </c>
      <c r="BC102" s="70">
        <v>4</v>
      </c>
      <c r="BD102" s="70">
        <v>0</v>
      </c>
      <c r="BG102" s="66"/>
      <c r="BI102" s="66"/>
      <c r="BM102" s="66"/>
      <c r="CB102" s="66"/>
      <c r="CD102" s="66"/>
      <c r="CH102" s="66"/>
    </row>
    <row r="103" spans="1:86" ht="30">
      <c r="A103" s="67">
        <v>2026</v>
      </c>
      <c r="B103" s="67">
        <v>8311</v>
      </c>
      <c r="C103" s="67"/>
      <c r="D103" s="102"/>
      <c r="E103" s="67">
        <v>1</v>
      </c>
      <c r="F103" s="68">
        <v>1</v>
      </c>
      <c r="G103" s="68">
        <v>2</v>
      </c>
      <c r="H103" s="68"/>
      <c r="I103" s="68">
        <v>5000</v>
      </c>
      <c r="J103" s="62">
        <v>5100</v>
      </c>
      <c r="K103" s="62">
        <v>515</v>
      </c>
      <c r="L103" s="62">
        <v>362</v>
      </c>
      <c r="M103" s="62">
        <v>7</v>
      </c>
      <c r="N103" s="73" t="s">
        <v>204</v>
      </c>
      <c r="O103" s="65">
        <v>575000</v>
      </c>
      <c r="P103" s="65">
        <v>0</v>
      </c>
      <c r="Q103" s="65">
        <v>575000</v>
      </c>
      <c r="R103" s="65">
        <v>0</v>
      </c>
      <c r="S103" s="65">
        <v>0</v>
      </c>
      <c r="T103" s="65">
        <v>0</v>
      </c>
      <c r="U103" s="65">
        <v>575000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  <c r="AI103" s="65">
        <v>0</v>
      </c>
      <c r="AJ103" s="65">
        <v>0</v>
      </c>
      <c r="AK103" s="65">
        <v>0</v>
      </c>
      <c r="AL103" s="65">
        <v>0</v>
      </c>
      <c r="AM103" s="65">
        <v>0</v>
      </c>
      <c r="AN103" s="65">
        <v>0</v>
      </c>
      <c r="AO103" s="65">
        <v>0</v>
      </c>
      <c r="AP103" s="65">
        <v>0</v>
      </c>
      <c r="AQ103" s="65">
        <v>575000</v>
      </c>
      <c r="AR103" s="65">
        <v>0</v>
      </c>
      <c r="AS103" s="65">
        <v>575000</v>
      </c>
      <c r="AT103" s="65">
        <v>0</v>
      </c>
      <c r="AU103" s="65">
        <v>0</v>
      </c>
      <c r="AV103" s="65">
        <v>0</v>
      </c>
      <c r="AW103" s="65">
        <v>575000</v>
      </c>
      <c r="AX103" s="70" t="s">
        <v>159</v>
      </c>
      <c r="AY103" s="70">
        <v>25</v>
      </c>
      <c r="AZ103" s="74">
        <v>0</v>
      </c>
      <c r="BA103" s="70">
        <v>0</v>
      </c>
      <c r="BB103" s="70">
        <v>0</v>
      </c>
      <c r="BC103" s="70">
        <v>25</v>
      </c>
      <c r="BD103" s="74">
        <v>0</v>
      </c>
      <c r="BG103" s="66"/>
      <c r="BI103" s="66"/>
      <c r="BM103" s="66"/>
      <c r="CB103" s="66"/>
      <c r="CD103" s="66"/>
      <c r="CH103" s="66"/>
    </row>
    <row r="104" spans="1:86">
      <c r="A104" s="67">
        <v>2026</v>
      </c>
      <c r="B104" s="67">
        <v>8311</v>
      </c>
      <c r="C104" s="67"/>
      <c r="D104" s="102"/>
      <c r="E104" s="67">
        <v>1</v>
      </c>
      <c r="F104" s="68">
        <v>1</v>
      </c>
      <c r="G104" s="68">
        <v>2</v>
      </c>
      <c r="H104" s="68"/>
      <c r="I104" s="68">
        <v>5000</v>
      </c>
      <c r="J104" s="62">
        <v>5100</v>
      </c>
      <c r="K104" s="62">
        <v>515</v>
      </c>
      <c r="L104" s="62">
        <v>365</v>
      </c>
      <c r="M104" s="62">
        <v>7</v>
      </c>
      <c r="N104" s="73" t="s">
        <v>205</v>
      </c>
      <c r="O104" s="65">
        <v>520000</v>
      </c>
      <c r="P104" s="65">
        <v>0</v>
      </c>
      <c r="Q104" s="65">
        <v>520000</v>
      </c>
      <c r="R104" s="65">
        <v>0</v>
      </c>
      <c r="S104" s="65">
        <v>0</v>
      </c>
      <c r="T104" s="65">
        <v>0</v>
      </c>
      <c r="U104" s="65">
        <v>520000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  <c r="AI104" s="65">
        <v>0</v>
      </c>
      <c r="AJ104" s="65">
        <v>0</v>
      </c>
      <c r="AK104" s="65">
        <v>0</v>
      </c>
      <c r="AL104" s="65">
        <v>0</v>
      </c>
      <c r="AM104" s="65">
        <v>0</v>
      </c>
      <c r="AN104" s="65">
        <v>0</v>
      </c>
      <c r="AO104" s="65">
        <v>0</v>
      </c>
      <c r="AP104" s="65">
        <v>0</v>
      </c>
      <c r="AQ104" s="65">
        <v>520000</v>
      </c>
      <c r="AR104" s="65">
        <v>0</v>
      </c>
      <c r="AS104" s="65">
        <v>520000</v>
      </c>
      <c r="AT104" s="65">
        <v>0</v>
      </c>
      <c r="AU104" s="65">
        <v>0</v>
      </c>
      <c r="AV104" s="65">
        <v>0</v>
      </c>
      <c r="AW104" s="65">
        <v>520000</v>
      </c>
      <c r="AX104" s="70" t="s">
        <v>159</v>
      </c>
      <c r="AY104" s="70">
        <v>26</v>
      </c>
      <c r="AZ104" s="70">
        <v>0</v>
      </c>
      <c r="BA104" s="70">
        <v>0</v>
      </c>
      <c r="BB104" s="70">
        <v>0</v>
      </c>
      <c r="BC104" s="70">
        <v>26</v>
      </c>
      <c r="BD104" s="70">
        <v>0</v>
      </c>
      <c r="CB104" s="66"/>
      <c r="CD104" s="66"/>
      <c r="CH104" s="66"/>
    </row>
    <row r="105" spans="1:86">
      <c r="A105" s="67">
        <v>2026</v>
      </c>
      <c r="B105" s="67">
        <v>8311</v>
      </c>
      <c r="C105" s="67"/>
      <c r="D105" s="102"/>
      <c r="E105" s="67">
        <v>1</v>
      </c>
      <c r="F105" s="68">
        <v>1</v>
      </c>
      <c r="G105" s="68">
        <v>2</v>
      </c>
      <c r="H105" s="68"/>
      <c r="I105" s="68">
        <v>5000</v>
      </c>
      <c r="J105" s="62">
        <v>5100</v>
      </c>
      <c r="K105" s="62">
        <v>515</v>
      </c>
      <c r="L105" s="62">
        <v>594</v>
      </c>
      <c r="M105" s="62">
        <v>7</v>
      </c>
      <c r="N105" s="73" t="s">
        <v>206</v>
      </c>
      <c r="O105" s="65">
        <v>31050</v>
      </c>
      <c r="P105" s="65">
        <v>0</v>
      </c>
      <c r="Q105" s="65">
        <v>31050</v>
      </c>
      <c r="R105" s="65">
        <v>0</v>
      </c>
      <c r="S105" s="65">
        <v>0</v>
      </c>
      <c r="T105" s="65">
        <v>0</v>
      </c>
      <c r="U105" s="65">
        <v>31050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  <c r="AI105" s="65">
        <v>0</v>
      </c>
      <c r="AJ105" s="65">
        <v>0</v>
      </c>
      <c r="AK105" s="65">
        <v>0</v>
      </c>
      <c r="AL105" s="65">
        <v>0</v>
      </c>
      <c r="AM105" s="65">
        <v>0</v>
      </c>
      <c r="AN105" s="65">
        <v>0</v>
      </c>
      <c r="AO105" s="65">
        <v>0</v>
      </c>
      <c r="AP105" s="65">
        <v>0</v>
      </c>
      <c r="AQ105" s="65">
        <v>31050</v>
      </c>
      <c r="AR105" s="65">
        <v>0</v>
      </c>
      <c r="AS105" s="65">
        <v>31050</v>
      </c>
      <c r="AT105" s="65">
        <v>0</v>
      </c>
      <c r="AU105" s="65">
        <v>0</v>
      </c>
      <c r="AV105" s="65">
        <v>0</v>
      </c>
      <c r="AW105" s="65">
        <v>31050</v>
      </c>
      <c r="AX105" s="70" t="s">
        <v>159</v>
      </c>
      <c r="AY105" s="70">
        <v>5</v>
      </c>
      <c r="AZ105" s="70">
        <v>0</v>
      </c>
      <c r="BA105" s="70">
        <v>0</v>
      </c>
      <c r="BB105" s="70">
        <v>0</v>
      </c>
      <c r="BC105" s="70">
        <v>5</v>
      </c>
      <c r="BD105" s="70">
        <v>0</v>
      </c>
      <c r="CB105" s="66"/>
      <c r="CD105" s="66"/>
      <c r="CH105" s="66"/>
    </row>
    <row r="106" spans="1:86">
      <c r="A106" s="71">
        <v>2026</v>
      </c>
      <c r="B106" s="71">
        <v>8311</v>
      </c>
      <c r="C106" s="71"/>
      <c r="D106" s="103"/>
      <c r="E106" s="71">
        <v>1</v>
      </c>
      <c r="F106" s="68">
        <v>1</v>
      </c>
      <c r="G106" s="68">
        <v>2</v>
      </c>
      <c r="H106" s="68"/>
      <c r="I106" s="68">
        <v>5000</v>
      </c>
      <c r="J106" s="62">
        <v>5100</v>
      </c>
      <c r="K106" s="62">
        <v>515</v>
      </c>
      <c r="L106" s="62">
        <v>1241</v>
      </c>
      <c r="M106" s="62">
        <v>7</v>
      </c>
      <c r="N106" s="72" t="s">
        <v>207</v>
      </c>
      <c r="O106" s="65">
        <v>7890</v>
      </c>
      <c r="P106" s="65">
        <v>0</v>
      </c>
      <c r="Q106" s="65">
        <v>7890</v>
      </c>
      <c r="R106" s="65">
        <v>0</v>
      </c>
      <c r="S106" s="65">
        <v>0</v>
      </c>
      <c r="T106" s="65">
        <v>0</v>
      </c>
      <c r="U106" s="65">
        <v>7890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  <c r="AI106" s="65">
        <v>0</v>
      </c>
      <c r="AJ106" s="65">
        <v>0</v>
      </c>
      <c r="AK106" s="65">
        <v>0</v>
      </c>
      <c r="AL106" s="65">
        <v>0</v>
      </c>
      <c r="AM106" s="65">
        <v>0</v>
      </c>
      <c r="AN106" s="65">
        <v>0</v>
      </c>
      <c r="AO106" s="65">
        <v>0</v>
      </c>
      <c r="AP106" s="65">
        <v>0</v>
      </c>
      <c r="AQ106" s="65">
        <v>7890</v>
      </c>
      <c r="AR106" s="65">
        <v>0</v>
      </c>
      <c r="AS106" s="65">
        <v>7890</v>
      </c>
      <c r="AT106" s="65">
        <v>0</v>
      </c>
      <c r="AU106" s="65">
        <v>0</v>
      </c>
      <c r="AV106" s="65">
        <v>0</v>
      </c>
      <c r="AW106" s="65">
        <v>7890</v>
      </c>
      <c r="AX106" s="70" t="s">
        <v>159</v>
      </c>
      <c r="AY106" s="70">
        <v>2</v>
      </c>
      <c r="AZ106" s="70">
        <v>0</v>
      </c>
      <c r="BA106" s="70">
        <v>0</v>
      </c>
      <c r="BB106" s="70">
        <v>0</v>
      </c>
      <c r="BC106" s="70">
        <v>2</v>
      </c>
      <c r="BD106" s="70">
        <v>0</v>
      </c>
      <c r="CB106" s="66"/>
      <c r="CD106" s="66"/>
      <c r="CH106" s="66"/>
    </row>
    <row r="107" spans="1:86" ht="30">
      <c r="A107" s="71">
        <v>2026</v>
      </c>
      <c r="B107" s="71">
        <v>8311</v>
      </c>
      <c r="C107" s="71"/>
      <c r="D107" s="103"/>
      <c r="E107" s="71">
        <v>1</v>
      </c>
      <c r="F107" s="68">
        <v>1</v>
      </c>
      <c r="G107" s="68">
        <v>2</v>
      </c>
      <c r="H107" s="68"/>
      <c r="I107" s="68">
        <v>5000</v>
      </c>
      <c r="J107" s="62">
        <v>5100</v>
      </c>
      <c r="K107" s="62">
        <v>515</v>
      </c>
      <c r="L107" s="62">
        <v>1477</v>
      </c>
      <c r="M107" s="62">
        <v>7</v>
      </c>
      <c r="N107" s="72" t="s">
        <v>208</v>
      </c>
      <c r="O107" s="65">
        <v>185000</v>
      </c>
      <c r="P107" s="65">
        <v>0</v>
      </c>
      <c r="Q107" s="65">
        <v>185000</v>
      </c>
      <c r="R107" s="65">
        <v>0</v>
      </c>
      <c r="S107" s="65">
        <v>0</v>
      </c>
      <c r="T107" s="65">
        <v>0</v>
      </c>
      <c r="U107" s="65">
        <v>185000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  <c r="AI107" s="65">
        <v>0</v>
      </c>
      <c r="AJ107" s="65">
        <v>0</v>
      </c>
      <c r="AK107" s="65">
        <v>0</v>
      </c>
      <c r="AL107" s="65">
        <v>0</v>
      </c>
      <c r="AM107" s="65">
        <v>0</v>
      </c>
      <c r="AN107" s="65">
        <v>0</v>
      </c>
      <c r="AO107" s="65">
        <v>0</v>
      </c>
      <c r="AP107" s="65">
        <v>0</v>
      </c>
      <c r="AQ107" s="65">
        <v>185000</v>
      </c>
      <c r="AR107" s="65">
        <v>0</v>
      </c>
      <c r="AS107" s="65">
        <v>185000</v>
      </c>
      <c r="AT107" s="65">
        <v>0</v>
      </c>
      <c r="AU107" s="65">
        <v>0</v>
      </c>
      <c r="AV107" s="65">
        <v>0</v>
      </c>
      <c r="AW107" s="65">
        <v>185000</v>
      </c>
      <c r="AX107" s="70" t="s">
        <v>159</v>
      </c>
      <c r="AY107" s="70">
        <v>23</v>
      </c>
      <c r="AZ107" s="74">
        <v>0</v>
      </c>
      <c r="BA107" s="70">
        <v>0</v>
      </c>
      <c r="BB107" s="70">
        <v>0</v>
      </c>
      <c r="BC107" s="70">
        <v>23</v>
      </c>
      <c r="BD107" s="74">
        <v>0</v>
      </c>
      <c r="CB107" s="66"/>
      <c r="CD107" s="66"/>
      <c r="CH107" s="66"/>
    </row>
    <row r="108" spans="1:86">
      <c r="A108" s="67">
        <v>2026</v>
      </c>
      <c r="B108" s="67">
        <v>8311</v>
      </c>
      <c r="C108" s="67"/>
      <c r="D108" s="102"/>
      <c r="E108" s="67">
        <v>1</v>
      </c>
      <c r="F108" s="68">
        <v>1</v>
      </c>
      <c r="G108" s="68">
        <v>2</v>
      </c>
      <c r="H108" s="68"/>
      <c r="I108" s="68">
        <v>5000</v>
      </c>
      <c r="J108" s="62">
        <v>5100</v>
      </c>
      <c r="K108" s="62">
        <v>519</v>
      </c>
      <c r="L108" s="62" t="s">
        <v>104</v>
      </c>
      <c r="M108" s="62"/>
      <c r="N108" s="73" t="s">
        <v>209</v>
      </c>
      <c r="O108" s="65">
        <v>89996.2</v>
      </c>
      <c r="P108" s="65">
        <v>0</v>
      </c>
      <c r="Q108" s="65">
        <v>89996.2</v>
      </c>
      <c r="R108" s="65">
        <v>330000</v>
      </c>
      <c r="S108" s="65">
        <v>0</v>
      </c>
      <c r="T108" s="65">
        <v>330000</v>
      </c>
      <c r="U108" s="65">
        <v>419996.2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0</v>
      </c>
      <c r="AK108" s="65">
        <v>0</v>
      </c>
      <c r="AL108" s="65">
        <v>0</v>
      </c>
      <c r="AM108" s="65">
        <v>0</v>
      </c>
      <c r="AN108" s="65">
        <v>0</v>
      </c>
      <c r="AO108" s="65">
        <v>0</v>
      </c>
      <c r="AP108" s="65">
        <v>0</v>
      </c>
      <c r="AQ108" s="65">
        <v>89996.2</v>
      </c>
      <c r="AR108" s="65">
        <v>0</v>
      </c>
      <c r="AS108" s="65">
        <v>89996.2</v>
      </c>
      <c r="AT108" s="65">
        <v>330000</v>
      </c>
      <c r="AU108" s="65">
        <v>0</v>
      </c>
      <c r="AV108" s="65">
        <v>330000</v>
      </c>
      <c r="AW108" s="65">
        <v>419996.2</v>
      </c>
      <c r="AX108" s="70"/>
      <c r="AY108" s="70"/>
      <c r="AZ108" s="74"/>
      <c r="BA108" s="70"/>
      <c r="BB108" s="70"/>
      <c r="BC108" s="70"/>
      <c r="BD108" s="70"/>
      <c r="CB108" s="66"/>
      <c r="CD108" s="66"/>
      <c r="CH108" s="66"/>
    </row>
    <row r="109" spans="1:86">
      <c r="A109" s="67">
        <v>2026</v>
      </c>
      <c r="B109" s="67">
        <v>8311</v>
      </c>
      <c r="C109" s="67"/>
      <c r="D109" s="102"/>
      <c r="E109" s="67">
        <v>1</v>
      </c>
      <c r="F109" s="68">
        <v>1</v>
      </c>
      <c r="G109" s="68">
        <v>2</v>
      </c>
      <c r="H109" s="68"/>
      <c r="I109" s="68">
        <v>5000</v>
      </c>
      <c r="J109" s="62">
        <v>5100</v>
      </c>
      <c r="K109" s="62">
        <v>519</v>
      </c>
      <c r="L109" s="62">
        <v>510</v>
      </c>
      <c r="M109" s="62">
        <v>7</v>
      </c>
      <c r="N109" s="73" t="s">
        <v>210</v>
      </c>
      <c r="O109" s="65">
        <v>0</v>
      </c>
      <c r="P109" s="65">
        <v>0</v>
      </c>
      <c r="Q109" s="65">
        <v>0</v>
      </c>
      <c r="R109" s="65">
        <v>330000</v>
      </c>
      <c r="S109" s="65">
        <v>0</v>
      </c>
      <c r="T109" s="65">
        <v>330000</v>
      </c>
      <c r="U109" s="65">
        <v>330000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  <c r="AI109" s="65">
        <v>0</v>
      </c>
      <c r="AJ109" s="65">
        <v>0</v>
      </c>
      <c r="AK109" s="65">
        <v>0</v>
      </c>
      <c r="AL109" s="65">
        <v>0</v>
      </c>
      <c r="AM109" s="65">
        <v>0</v>
      </c>
      <c r="AN109" s="65">
        <v>0</v>
      </c>
      <c r="AO109" s="65">
        <v>0</v>
      </c>
      <c r="AP109" s="65">
        <v>0</v>
      </c>
      <c r="AQ109" s="65">
        <v>0</v>
      </c>
      <c r="AR109" s="65">
        <v>0</v>
      </c>
      <c r="AS109" s="65">
        <v>0</v>
      </c>
      <c r="AT109" s="65">
        <v>330000</v>
      </c>
      <c r="AU109" s="65">
        <v>0</v>
      </c>
      <c r="AV109" s="65">
        <v>330000</v>
      </c>
      <c r="AW109" s="65">
        <v>330000</v>
      </c>
      <c r="AX109" s="70" t="s">
        <v>159</v>
      </c>
      <c r="AY109" s="70">
        <v>51</v>
      </c>
      <c r="AZ109" s="74">
        <v>0</v>
      </c>
      <c r="BA109" s="70">
        <v>0</v>
      </c>
      <c r="BB109" s="70">
        <v>0</v>
      </c>
      <c r="BC109" s="70">
        <v>51</v>
      </c>
      <c r="BD109" s="74">
        <v>0</v>
      </c>
      <c r="CB109" s="66"/>
      <c r="CD109" s="66"/>
      <c r="CH109" s="66"/>
    </row>
    <row r="110" spans="1:86" ht="30">
      <c r="A110" s="67">
        <v>2026</v>
      </c>
      <c r="B110" s="67">
        <v>8311</v>
      </c>
      <c r="C110" s="67"/>
      <c r="D110" s="102"/>
      <c r="E110" s="67">
        <v>1</v>
      </c>
      <c r="F110" s="68">
        <v>1</v>
      </c>
      <c r="G110" s="68">
        <v>2</v>
      </c>
      <c r="H110" s="68"/>
      <c r="I110" s="68">
        <v>5000</v>
      </c>
      <c r="J110" s="62">
        <v>5100</v>
      </c>
      <c r="K110" s="62">
        <v>519</v>
      </c>
      <c r="L110" s="62">
        <v>1042</v>
      </c>
      <c r="M110" s="62">
        <v>7</v>
      </c>
      <c r="N110" s="72" t="s">
        <v>211</v>
      </c>
      <c r="O110" s="65">
        <v>89996.2</v>
      </c>
      <c r="P110" s="65">
        <v>0</v>
      </c>
      <c r="Q110" s="65">
        <v>89996.2</v>
      </c>
      <c r="R110" s="65">
        <v>0</v>
      </c>
      <c r="S110" s="65">
        <v>0</v>
      </c>
      <c r="T110" s="65">
        <v>0</v>
      </c>
      <c r="U110" s="65">
        <v>89996.2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  <c r="AI110" s="65">
        <v>0</v>
      </c>
      <c r="AJ110" s="65">
        <v>0</v>
      </c>
      <c r="AK110" s="65">
        <v>0</v>
      </c>
      <c r="AL110" s="65">
        <v>0</v>
      </c>
      <c r="AM110" s="65">
        <v>0</v>
      </c>
      <c r="AN110" s="65">
        <v>0</v>
      </c>
      <c r="AO110" s="65">
        <v>0</v>
      </c>
      <c r="AP110" s="65">
        <v>0</v>
      </c>
      <c r="AQ110" s="65">
        <v>89996.2</v>
      </c>
      <c r="AR110" s="65">
        <v>0</v>
      </c>
      <c r="AS110" s="65">
        <v>89996.2</v>
      </c>
      <c r="AT110" s="65">
        <v>0</v>
      </c>
      <c r="AU110" s="65">
        <v>0</v>
      </c>
      <c r="AV110" s="65">
        <v>0</v>
      </c>
      <c r="AW110" s="65">
        <v>89996.2</v>
      </c>
      <c r="AX110" s="70" t="s">
        <v>159</v>
      </c>
      <c r="AY110" s="70">
        <v>3</v>
      </c>
      <c r="AZ110" s="70">
        <v>0</v>
      </c>
      <c r="BA110" s="70">
        <v>0</v>
      </c>
      <c r="BB110" s="70">
        <v>0</v>
      </c>
      <c r="BC110" s="70">
        <v>3</v>
      </c>
      <c r="BD110" s="70">
        <v>0</v>
      </c>
      <c r="CB110" s="66"/>
      <c r="CD110" s="66"/>
      <c r="CH110" s="66"/>
    </row>
    <row r="111" spans="1:86">
      <c r="A111" s="67">
        <v>2026</v>
      </c>
      <c r="B111" s="67">
        <v>8311</v>
      </c>
      <c r="C111" s="67"/>
      <c r="D111" s="102"/>
      <c r="E111" s="67">
        <v>1</v>
      </c>
      <c r="F111" s="68">
        <v>1</v>
      </c>
      <c r="G111" s="68">
        <v>2</v>
      </c>
      <c r="H111" s="68"/>
      <c r="I111" s="68">
        <v>5000</v>
      </c>
      <c r="J111" s="62">
        <v>5200</v>
      </c>
      <c r="K111" s="62"/>
      <c r="L111" s="62" t="s">
        <v>104</v>
      </c>
      <c r="M111" s="62"/>
      <c r="N111" s="72" t="s">
        <v>212</v>
      </c>
      <c r="O111" s="65">
        <v>0</v>
      </c>
      <c r="P111" s="65">
        <v>0</v>
      </c>
      <c r="Q111" s="65">
        <v>0</v>
      </c>
      <c r="R111" s="65">
        <v>634900</v>
      </c>
      <c r="S111" s="65">
        <v>0</v>
      </c>
      <c r="T111" s="65">
        <v>634900</v>
      </c>
      <c r="U111" s="65">
        <v>634900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  <c r="AI111" s="65">
        <v>0</v>
      </c>
      <c r="AJ111" s="65">
        <v>0</v>
      </c>
      <c r="AK111" s="65">
        <v>0</v>
      </c>
      <c r="AL111" s="65">
        <v>0</v>
      </c>
      <c r="AM111" s="65">
        <v>0</v>
      </c>
      <c r="AN111" s="65">
        <v>0</v>
      </c>
      <c r="AO111" s="65">
        <v>0</v>
      </c>
      <c r="AP111" s="65">
        <v>0</v>
      </c>
      <c r="AQ111" s="65">
        <v>0</v>
      </c>
      <c r="AR111" s="65">
        <v>0</v>
      </c>
      <c r="AS111" s="65">
        <v>0</v>
      </c>
      <c r="AT111" s="65">
        <v>634900</v>
      </c>
      <c r="AU111" s="65">
        <v>0</v>
      </c>
      <c r="AV111" s="65">
        <v>634900</v>
      </c>
      <c r="AW111" s="65">
        <v>634900</v>
      </c>
      <c r="AX111" s="70"/>
      <c r="AY111" s="70"/>
      <c r="AZ111" s="70"/>
      <c r="BA111" s="70"/>
      <c r="BB111" s="70"/>
      <c r="BC111" s="70"/>
      <c r="BD111" s="70"/>
      <c r="BG111" s="66"/>
      <c r="BI111" s="66"/>
      <c r="BM111" s="66"/>
      <c r="CB111" s="66"/>
      <c r="CD111" s="66"/>
      <c r="CE111" s="66"/>
      <c r="CG111" s="66"/>
      <c r="CH111" s="66"/>
    </row>
    <row r="112" spans="1:86">
      <c r="A112" s="67">
        <v>2026</v>
      </c>
      <c r="B112" s="67">
        <v>8311</v>
      </c>
      <c r="C112" s="67"/>
      <c r="D112" s="102"/>
      <c r="E112" s="67">
        <v>1</v>
      </c>
      <c r="F112" s="68">
        <v>1</v>
      </c>
      <c r="G112" s="68">
        <v>2</v>
      </c>
      <c r="H112" s="68"/>
      <c r="I112" s="68">
        <v>5000</v>
      </c>
      <c r="J112" s="62">
        <v>5200</v>
      </c>
      <c r="K112" s="62">
        <v>522</v>
      </c>
      <c r="L112" s="62" t="s">
        <v>104</v>
      </c>
      <c r="M112" s="62"/>
      <c r="N112" s="73" t="s">
        <v>213</v>
      </c>
      <c r="O112" s="65">
        <v>0</v>
      </c>
      <c r="P112" s="65">
        <v>0</v>
      </c>
      <c r="Q112" s="65">
        <v>0</v>
      </c>
      <c r="R112" s="65">
        <v>634900</v>
      </c>
      <c r="S112" s="65">
        <v>0</v>
      </c>
      <c r="T112" s="65">
        <v>634900</v>
      </c>
      <c r="U112" s="65">
        <v>634900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  <c r="AI112" s="65">
        <v>0</v>
      </c>
      <c r="AJ112" s="65">
        <v>0</v>
      </c>
      <c r="AK112" s="65">
        <v>0</v>
      </c>
      <c r="AL112" s="65">
        <v>0</v>
      </c>
      <c r="AM112" s="65">
        <v>0</v>
      </c>
      <c r="AN112" s="65">
        <v>0</v>
      </c>
      <c r="AO112" s="65">
        <v>0</v>
      </c>
      <c r="AP112" s="65">
        <v>0</v>
      </c>
      <c r="AQ112" s="65">
        <v>0</v>
      </c>
      <c r="AR112" s="65">
        <v>0</v>
      </c>
      <c r="AS112" s="65">
        <v>0</v>
      </c>
      <c r="AT112" s="65">
        <v>634900</v>
      </c>
      <c r="AU112" s="65">
        <v>0</v>
      </c>
      <c r="AV112" s="65">
        <v>634900</v>
      </c>
      <c r="AW112" s="65">
        <v>634900</v>
      </c>
      <c r="AX112" s="70"/>
      <c r="AY112" s="70"/>
      <c r="AZ112" s="70"/>
      <c r="BA112" s="70"/>
      <c r="BB112" s="70"/>
      <c r="BC112" s="70"/>
      <c r="BD112" s="70"/>
      <c r="BG112" s="66"/>
      <c r="BI112" s="66"/>
      <c r="BM112" s="66"/>
      <c r="CB112" s="66"/>
      <c r="CD112" s="66"/>
      <c r="CH112" s="66"/>
    </row>
    <row r="113" spans="1:86">
      <c r="A113" s="67">
        <v>2026</v>
      </c>
      <c r="B113" s="67">
        <v>8311</v>
      </c>
      <c r="C113" s="67"/>
      <c r="D113" s="102"/>
      <c r="E113" s="67">
        <v>1</v>
      </c>
      <c r="F113" s="68">
        <v>1</v>
      </c>
      <c r="G113" s="68">
        <v>2</v>
      </c>
      <c r="H113" s="68"/>
      <c r="I113" s="68">
        <v>5000</v>
      </c>
      <c r="J113" s="62">
        <v>5200</v>
      </c>
      <c r="K113" s="62">
        <v>522</v>
      </c>
      <c r="L113" s="62">
        <v>733</v>
      </c>
      <c r="M113" s="62">
        <v>7</v>
      </c>
      <c r="N113" s="72" t="s">
        <v>214</v>
      </c>
      <c r="O113" s="65">
        <v>0</v>
      </c>
      <c r="P113" s="65">
        <v>0</v>
      </c>
      <c r="Q113" s="65">
        <v>0</v>
      </c>
      <c r="R113" s="65">
        <v>230000</v>
      </c>
      <c r="S113" s="65">
        <v>0</v>
      </c>
      <c r="T113" s="65">
        <v>230000</v>
      </c>
      <c r="U113" s="65">
        <v>230000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65">
        <v>0</v>
      </c>
      <c r="AJ113" s="65">
        <v>0</v>
      </c>
      <c r="AK113" s="65">
        <v>0</v>
      </c>
      <c r="AL113" s="65">
        <v>0</v>
      </c>
      <c r="AM113" s="65">
        <v>0</v>
      </c>
      <c r="AN113" s="65">
        <v>0</v>
      </c>
      <c r="AO113" s="65">
        <v>0</v>
      </c>
      <c r="AP113" s="65">
        <v>0</v>
      </c>
      <c r="AQ113" s="65">
        <v>0</v>
      </c>
      <c r="AR113" s="65">
        <v>0</v>
      </c>
      <c r="AS113" s="65">
        <v>0</v>
      </c>
      <c r="AT113" s="65">
        <v>230000</v>
      </c>
      <c r="AU113" s="65">
        <v>0</v>
      </c>
      <c r="AV113" s="65">
        <v>230000</v>
      </c>
      <c r="AW113" s="65">
        <v>230000</v>
      </c>
      <c r="AX113" s="70" t="s">
        <v>157</v>
      </c>
      <c r="AY113" s="70">
        <v>80</v>
      </c>
      <c r="AZ113" s="70">
        <v>0</v>
      </c>
      <c r="BA113" s="70">
        <v>0</v>
      </c>
      <c r="BB113" s="70">
        <v>0</v>
      </c>
      <c r="BC113" s="70">
        <v>80</v>
      </c>
      <c r="BD113" s="70">
        <v>0</v>
      </c>
      <c r="BG113" s="66"/>
      <c r="BI113" s="66"/>
      <c r="BM113" s="66"/>
      <c r="CB113" s="66"/>
      <c r="CD113" s="66"/>
      <c r="CH113" s="66"/>
    </row>
    <row r="114" spans="1:86">
      <c r="A114" s="67">
        <v>2026</v>
      </c>
      <c r="B114" s="67">
        <v>8311</v>
      </c>
      <c r="C114" s="67"/>
      <c r="D114" s="102"/>
      <c r="E114" s="67">
        <v>1</v>
      </c>
      <c r="F114" s="68">
        <v>1</v>
      </c>
      <c r="G114" s="68">
        <v>2</v>
      </c>
      <c r="H114" s="68"/>
      <c r="I114" s="68">
        <v>5000</v>
      </c>
      <c r="J114" s="62">
        <v>5200</v>
      </c>
      <c r="K114" s="62">
        <v>522</v>
      </c>
      <c r="L114" s="62">
        <v>741</v>
      </c>
      <c r="M114" s="62">
        <v>7</v>
      </c>
      <c r="N114" s="72" t="s">
        <v>215</v>
      </c>
      <c r="O114" s="65">
        <v>0</v>
      </c>
      <c r="P114" s="65">
        <v>0</v>
      </c>
      <c r="Q114" s="65">
        <v>0</v>
      </c>
      <c r="R114" s="65">
        <v>200000</v>
      </c>
      <c r="S114" s="65">
        <v>0</v>
      </c>
      <c r="T114" s="65">
        <v>200000</v>
      </c>
      <c r="U114" s="65">
        <v>200000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5">
        <v>0</v>
      </c>
      <c r="AN114" s="65">
        <v>0</v>
      </c>
      <c r="AO114" s="65">
        <v>0</v>
      </c>
      <c r="AP114" s="65">
        <v>0</v>
      </c>
      <c r="AQ114" s="65">
        <v>0</v>
      </c>
      <c r="AR114" s="65">
        <v>0</v>
      </c>
      <c r="AS114" s="65">
        <v>0</v>
      </c>
      <c r="AT114" s="65">
        <v>200000</v>
      </c>
      <c r="AU114" s="65">
        <v>0</v>
      </c>
      <c r="AV114" s="65">
        <v>200000</v>
      </c>
      <c r="AW114" s="65">
        <v>200000</v>
      </c>
      <c r="AX114" s="70" t="s">
        <v>157</v>
      </c>
      <c r="AY114" s="70">
        <v>100</v>
      </c>
      <c r="AZ114" s="70">
        <v>0</v>
      </c>
      <c r="BA114" s="70">
        <v>0</v>
      </c>
      <c r="BB114" s="70">
        <v>0</v>
      </c>
      <c r="BC114" s="70">
        <v>100</v>
      </c>
      <c r="BD114" s="70">
        <v>0</v>
      </c>
      <c r="CB114" s="66"/>
      <c r="CD114" s="66"/>
      <c r="CH114" s="66"/>
    </row>
    <row r="115" spans="1:86">
      <c r="A115" s="67">
        <v>2026</v>
      </c>
      <c r="B115" s="67">
        <v>8311</v>
      </c>
      <c r="C115" s="67"/>
      <c r="D115" s="102"/>
      <c r="E115" s="67">
        <v>1</v>
      </c>
      <c r="F115" s="68">
        <v>1</v>
      </c>
      <c r="G115" s="68">
        <v>2</v>
      </c>
      <c r="H115" s="68"/>
      <c r="I115" s="68">
        <v>5000</v>
      </c>
      <c r="J115" s="62">
        <v>5200</v>
      </c>
      <c r="K115" s="62">
        <v>522</v>
      </c>
      <c r="L115" s="62">
        <v>874</v>
      </c>
      <c r="M115" s="62">
        <v>7</v>
      </c>
      <c r="N115" s="73" t="s">
        <v>216</v>
      </c>
      <c r="O115" s="65">
        <v>0</v>
      </c>
      <c r="P115" s="65">
        <v>0</v>
      </c>
      <c r="Q115" s="65">
        <v>0</v>
      </c>
      <c r="R115" s="65">
        <v>60000</v>
      </c>
      <c r="S115" s="65">
        <v>0</v>
      </c>
      <c r="T115" s="65">
        <v>60000</v>
      </c>
      <c r="U115" s="65">
        <v>60000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65">
        <v>0</v>
      </c>
      <c r="AJ115" s="65">
        <v>0</v>
      </c>
      <c r="AK115" s="65">
        <v>0</v>
      </c>
      <c r="AL115" s="65">
        <v>0</v>
      </c>
      <c r="AM115" s="65">
        <v>0</v>
      </c>
      <c r="AN115" s="65">
        <v>0</v>
      </c>
      <c r="AO115" s="65">
        <v>0</v>
      </c>
      <c r="AP115" s="65">
        <v>0</v>
      </c>
      <c r="AQ115" s="65">
        <v>0</v>
      </c>
      <c r="AR115" s="65">
        <v>0</v>
      </c>
      <c r="AS115" s="65">
        <v>0</v>
      </c>
      <c r="AT115" s="65">
        <v>60000</v>
      </c>
      <c r="AU115" s="65">
        <v>0</v>
      </c>
      <c r="AV115" s="65">
        <v>60000</v>
      </c>
      <c r="AW115" s="65">
        <v>60000</v>
      </c>
      <c r="AX115" s="70" t="s">
        <v>159</v>
      </c>
      <c r="AY115" s="70">
        <v>40</v>
      </c>
      <c r="AZ115" s="70">
        <v>0</v>
      </c>
      <c r="BA115" s="70">
        <v>0</v>
      </c>
      <c r="BB115" s="70">
        <v>0</v>
      </c>
      <c r="BC115" s="70">
        <v>40</v>
      </c>
      <c r="BD115" s="70">
        <v>0</v>
      </c>
      <c r="CB115" s="66"/>
      <c r="CD115" s="66"/>
      <c r="CH115" s="66"/>
    </row>
    <row r="116" spans="1:86">
      <c r="A116" s="67">
        <v>2026</v>
      </c>
      <c r="B116" s="67">
        <v>8311</v>
      </c>
      <c r="C116" s="67"/>
      <c r="D116" s="102"/>
      <c r="E116" s="67">
        <v>1</v>
      </c>
      <c r="F116" s="68">
        <v>1</v>
      </c>
      <c r="G116" s="68">
        <v>2</v>
      </c>
      <c r="H116" s="68"/>
      <c r="I116" s="68">
        <v>5000</v>
      </c>
      <c r="J116" s="62">
        <v>5200</v>
      </c>
      <c r="K116" s="62">
        <v>522</v>
      </c>
      <c r="L116" s="62">
        <v>1066</v>
      </c>
      <c r="M116" s="62">
        <v>7</v>
      </c>
      <c r="N116" s="72" t="s">
        <v>217</v>
      </c>
      <c r="O116" s="65">
        <v>0</v>
      </c>
      <c r="P116" s="65">
        <v>0</v>
      </c>
      <c r="Q116" s="65">
        <v>0</v>
      </c>
      <c r="R116" s="65">
        <v>144900</v>
      </c>
      <c r="S116" s="65">
        <v>0</v>
      </c>
      <c r="T116" s="65">
        <v>144900</v>
      </c>
      <c r="U116" s="65">
        <v>144900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65">
        <v>0</v>
      </c>
      <c r="AJ116" s="65">
        <v>0</v>
      </c>
      <c r="AK116" s="65">
        <v>0</v>
      </c>
      <c r="AL116" s="65">
        <v>0</v>
      </c>
      <c r="AM116" s="65">
        <v>0</v>
      </c>
      <c r="AN116" s="65">
        <v>0</v>
      </c>
      <c r="AO116" s="65">
        <v>0</v>
      </c>
      <c r="AP116" s="65">
        <v>0</v>
      </c>
      <c r="AQ116" s="65">
        <v>0</v>
      </c>
      <c r="AR116" s="65">
        <v>0</v>
      </c>
      <c r="AS116" s="65">
        <v>0</v>
      </c>
      <c r="AT116" s="65">
        <v>144900</v>
      </c>
      <c r="AU116" s="65">
        <v>0</v>
      </c>
      <c r="AV116" s="65">
        <v>144900</v>
      </c>
      <c r="AW116" s="65">
        <v>144900</v>
      </c>
      <c r="AX116" s="70" t="s">
        <v>159</v>
      </c>
      <c r="AY116" s="70">
        <v>60</v>
      </c>
      <c r="AZ116" s="70">
        <v>0</v>
      </c>
      <c r="BA116" s="70">
        <v>0</v>
      </c>
      <c r="BB116" s="70">
        <v>0</v>
      </c>
      <c r="BC116" s="70">
        <v>60</v>
      </c>
      <c r="BD116" s="70">
        <v>0</v>
      </c>
      <c r="BG116" s="66"/>
      <c r="BI116" s="66"/>
      <c r="BM116" s="66"/>
      <c r="CB116" s="66"/>
      <c r="CD116" s="66"/>
      <c r="CH116" s="66"/>
    </row>
    <row r="117" spans="1:86">
      <c r="A117" s="67">
        <v>2026</v>
      </c>
      <c r="B117" s="67">
        <v>8311</v>
      </c>
      <c r="C117" s="67"/>
      <c r="D117" s="102"/>
      <c r="E117" s="67">
        <v>1</v>
      </c>
      <c r="F117" s="68">
        <v>1</v>
      </c>
      <c r="G117" s="68">
        <v>2</v>
      </c>
      <c r="H117" s="68"/>
      <c r="I117" s="68">
        <v>5000</v>
      </c>
      <c r="J117" s="62">
        <v>5300</v>
      </c>
      <c r="K117" s="62"/>
      <c r="L117" s="62" t="s">
        <v>104</v>
      </c>
      <c r="M117" s="62"/>
      <c r="N117" s="72" t="s">
        <v>218</v>
      </c>
      <c r="O117" s="65">
        <v>188599.98</v>
      </c>
      <c r="P117" s="65">
        <v>0</v>
      </c>
      <c r="Q117" s="65">
        <v>188599.98</v>
      </c>
      <c r="R117" s="65">
        <v>0</v>
      </c>
      <c r="S117" s="65">
        <v>0</v>
      </c>
      <c r="T117" s="65">
        <v>0</v>
      </c>
      <c r="U117" s="65">
        <v>188599.98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65">
        <v>0</v>
      </c>
      <c r="AJ117" s="65">
        <v>0</v>
      </c>
      <c r="AK117" s="65">
        <v>0</v>
      </c>
      <c r="AL117" s="65">
        <v>0</v>
      </c>
      <c r="AM117" s="65">
        <v>0</v>
      </c>
      <c r="AN117" s="65">
        <v>0</v>
      </c>
      <c r="AO117" s="65">
        <v>0</v>
      </c>
      <c r="AP117" s="65">
        <v>0</v>
      </c>
      <c r="AQ117" s="65">
        <v>188599.98</v>
      </c>
      <c r="AR117" s="65">
        <v>0</v>
      </c>
      <c r="AS117" s="65">
        <v>188599.98</v>
      </c>
      <c r="AT117" s="65">
        <v>0</v>
      </c>
      <c r="AU117" s="65">
        <v>0</v>
      </c>
      <c r="AV117" s="65">
        <v>0</v>
      </c>
      <c r="AW117" s="65">
        <v>188599.98</v>
      </c>
      <c r="AX117" s="70"/>
      <c r="AY117" s="70"/>
      <c r="AZ117" s="70"/>
      <c r="BA117" s="70"/>
      <c r="BB117" s="70"/>
      <c r="BC117" s="70"/>
      <c r="BD117" s="70"/>
      <c r="BG117" s="66"/>
      <c r="BI117" s="66"/>
      <c r="BM117" s="66"/>
      <c r="CB117" s="66"/>
      <c r="CD117" s="66"/>
      <c r="CH117" s="66"/>
    </row>
    <row r="118" spans="1:86">
      <c r="A118" s="67">
        <v>2026</v>
      </c>
      <c r="B118" s="67">
        <v>8311</v>
      </c>
      <c r="C118" s="67"/>
      <c r="D118" s="102"/>
      <c r="E118" s="67">
        <v>1</v>
      </c>
      <c r="F118" s="68">
        <v>1</v>
      </c>
      <c r="G118" s="68">
        <v>2</v>
      </c>
      <c r="H118" s="68"/>
      <c r="I118" s="68">
        <v>5000</v>
      </c>
      <c r="J118" s="62">
        <v>5300</v>
      </c>
      <c r="K118" s="62">
        <v>531</v>
      </c>
      <c r="L118" s="62" t="s">
        <v>104</v>
      </c>
      <c r="M118" s="62"/>
      <c r="N118" s="72" t="s">
        <v>219</v>
      </c>
      <c r="O118" s="65">
        <v>188599.98</v>
      </c>
      <c r="P118" s="65">
        <v>0</v>
      </c>
      <c r="Q118" s="65">
        <v>188599.98</v>
      </c>
      <c r="R118" s="65">
        <v>0</v>
      </c>
      <c r="S118" s="65">
        <v>0</v>
      </c>
      <c r="T118" s="65">
        <v>0</v>
      </c>
      <c r="U118" s="65">
        <v>188599.98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188599.98</v>
      </c>
      <c r="AR118" s="65">
        <v>0</v>
      </c>
      <c r="AS118" s="65">
        <v>188599.98</v>
      </c>
      <c r="AT118" s="65">
        <v>0</v>
      </c>
      <c r="AU118" s="65">
        <v>0</v>
      </c>
      <c r="AV118" s="65">
        <v>0</v>
      </c>
      <c r="AW118" s="65">
        <v>188599.98</v>
      </c>
      <c r="AX118" s="70"/>
      <c r="AY118" s="70"/>
      <c r="AZ118" s="70"/>
      <c r="BA118" s="70"/>
      <c r="BB118" s="70"/>
      <c r="BC118" s="70"/>
      <c r="BD118" s="70"/>
      <c r="CB118" s="66"/>
      <c r="CD118" s="66"/>
      <c r="CH118" s="66"/>
    </row>
    <row r="119" spans="1:86">
      <c r="A119" s="71">
        <v>2026</v>
      </c>
      <c r="B119" s="71">
        <v>8311</v>
      </c>
      <c r="C119" s="71"/>
      <c r="D119" s="103"/>
      <c r="E119" s="71">
        <v>1</v>
      </c>
      <c r="F119" s="68">
        <v>1</v>
      </c>
      <c r="G119" s="68">
        <v>2</v>
      </c>
      <c r="H119" s="68"/>
      <c r="I119" s="68">
        <v>5000</v>
      </c>
      <c r="J119" s="62">
        <v>5300</v>
      </c>
      <c r="K119" s="62">
        <v>531</v>
      </c>
      <c r="L119" s="62">
        <v>873</v>
      </c>
      <c r="M119" s="62">
        <v>7</v>
      </c>
      <c r="N119" s="72" t="s">
        <v>220</v>
      </c>
      <c r="O119" s="65">
        <v>188599.98</v>
      </c>
      <c r="P119" s="65">
        <v>0</v>
      </c>
      <c r="Q119" s="65">
        <v>188599.98</v>
      </c>
      <c r="R119" s="65">
        <v>0</v>
      </c>
      <c r="S119" s="65">
        <v>0</v>
      </c>
      <c r="T119" s="65">
        <v>0</v>
      </c>
      <c r="U119" s="65">
        <v>188599.98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65">
        <v>0</v>
      </c>
      <c r="AJ119" s="65">
        <v>0</v>
      </c>
      <c r="AK119" s="65">
        <v>0</v>
      </c>
      <c r="AL119" s="65">
        <v>0</v>
      </c>
      <c r="AM119" s="65">
        <v>0</v>
      </c>
      <c r="AN119" s="65">
        <v>0</v>
      </c>
      <c r="AO119" s="65">
        <v>0</v>
      </c>
      <c r="AP119" s="65">
        <v>0</v>
      </c>
      <c r="AQ119" s="65">
        <v>188599.98</v>
      </c>
      <c r="AR119" s="65">
        <v>0</v>
      </c>
      <c r="AS119" s="65">
        <v>188599.98</v>
      </c>
      <c r="AT119" s="65">
        <v>0</v>
      </c>
      <c r="AU119" s="65">
        <v>0</v>
      </c>
      <c r="AV119" s="65">
        <v>0</v>
      </c>
      <c r="AW119" s="65">
        <v>188599.98</v>
      </c>
      <c r="AX119" s="70" t="s">
        <v>221</v>
      </c>
      <c r="AY119" s="70">
        <v>7</v>
      </c>
      <c r="AZ119" s="70">
        <v>0</v>
      </c>
      <c r="BA119" s="70">
        <v>0</v>
      </c>
      <c r="BB119" s="70">
        <v>0</v>
      </c>
      <c r="BC119" s="70">
        <v>7</v>
      </c>
      <c r="BD119" s="70">
        <v>0</v>
      </c>
      <c r="CB119" s="66"/>
      <c r="CD119" s="66"/>
      <c r="CH119" s="66"/>
    </row>
    <row r="120" spans="1:86" ht="30">
      <c r="A120" s="67">
        <v>2026</v>
      </c>
      <c r="B120" s="67">
        <v>8311</v>
      </c>
      <c r="C120" s="67"/>
      <c r="D120" s="102"/>
      <c r="E120" s="67">
        <v>1</v>
      </c>
      <c r="F120" s="68">
        <v>1</v>
      </c>
      <c r="G120" s="68">
        <v>4</v>
      </c>
      <c r="H120" s="68"/>
      <c r="I120" s="68"/>
      <c r="J120" s="62"/>
      <c r="K120" s="62"/>
      <c r="L120" s="62" t="s">
        <v>104</v>
      </c>
      <c r="M120" s="62"/>
      <c r="N120" s="73" t="s">
        <v>32</v>
      </c>
      <c r="O120" s="65">
        <v>2023443.7000000002</v>
      </c>
      <c r="P120" s="65">
        <v>0</v>
      </c>
      <c r="Q120" s="65">
        <v>2023443.7000000002</v>
      </c>
      <c r="R120" s="65">
        <v>84706.37999999999</v>
      </c>
      <c r="S120" s="65">
        <v>0</v>
      </c>
      <c r="T120" s="65">
        <v>84706.37999999999</v>
      </c>
      <c r="U120" s="65">
        <v>2108150.08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2023443.7000000002</v>
      </c>
      <c r="AR120" s="65">
        <v>0</v>
      </c>
      <c r="AS120" s="65">
        <v>2023443.7000000002</v>
      </c>
      <c r="AT120" s="65">
        <v>84706.37999999999</v>
      </c>
      <c r="AU120" s="65">
        <v>0</v>
      </c>
      <c r="AV120" s="65">
        <v>84706.37999999999</v>
      </c>
      <c r="AW120" s="65">
        <v>2108150.08</v>
      </c>
      <c r="AX120" s="70"/>
      <c r="AY120" s="70"/>
      <c r="AZ120" s="70"/>
      <c r="BA120" s="70"/>
      <c r="BB120" s="70"/>
      <c r="BC120" s="70"/>
      <c r="BD120" s="70"/>
      <c r="CB120" s="66"/>
      <c r="CD120" s="66"/>
      <c r="CH120" s="66"/>
    </row>
    <row r="121" spans="1:86">
      <c r="A121" s="67">
        <v>2026</v>
      </c>
      <c r="B121" s="67">
        <v>8311</v>
      </c>
      <c r="C121" s="67"/>
      <c r="D121" s="102"/>
      <c r="E121" s="67">
        <v>1</v>
      </c>
      <c r="F121" s="68">
        <v>1</v>
      </c>
      <c r="G121" s="68">
        <v>4</v>
      </c>
      <c r="H121" s="68"/>
      <c r="I121" s="68">
        <v>2000</v>
      </c>
      <c r="J121" s="62"/>
      <c r="K121" s="62"/>
      <c r="L121" s="62"/>
      <c r="M121" s="62"/>
      <c r="N121" s="72" t="s">
        <v>5</v>
      </c>
      <c r="O121" s="65">
        <v>1395160</v>
      </c>
      <c r="P121" s="65">
        <v>0</v>
      </c>
      <c r="Q121" s="65">
        <v>1395160</v>
      </c>
      <c r="R121" s="65">
        <v>0</v>
      </c>
      <c r="S121" s="65">
        <v>0</v>
      </c>
      <c r="T121" s="65">
        <v>0</v>
      </c>
      <c r="U121" s="65">
        <v>1395160</v>
      </c>
      <c r="V121" s="65">
        <v>0</v>
      </c>
      <c r="W121" s="65">
        <v>0</v>
      </c>
      <c r="X121" s="65">
        <v>0</v>
      </c>
      <c r="Y121" s="65">
        <v>0</v>
      </c>
      <c r="Z121" s="65">
        <v>0</v>
      </c>
      <c r="AA121" s="65">
        <v>0</v>
      </c>
      <c r="AB121" s="65">
        <v>0</v>
      </c>
      <c r="AC121" s="65">
        <v>0</v>
      </c>
      <c r="AD121" s="65">
        <v>0</v>
      </c>
      <c r="AE121" s="65">
        <v>0</v>
      </c>
      <c r="AF121" s="65">
        <v>0</v>
      </c>
      <c r="AG121" s="65">
        <v>0</v>
      </c>
      <c r="AH121" s="65">
        <v>0</v>
      </c>
      <c r="AI121" s="65">
        <v>0</v>
      </c>
      <c r="AJ121" s="65">
        <v>0</v>
      </c>
      <c r="AK121" s="65">
        <v>0</v>
      </c>
      <c r="AL121" s="65">
        <v>0</v>
      </c>
      <c r="AM121" s="65">
        <v>0</v>
      </c>
      <c r="AN121" s="65">
        <v>0</v>
      </c>
      <c r="AO121" s="65">
        <v>0</v>
      </c>
      <c r="AP121" s="65">
        <v>0</v>
      </c>
      <c r="AQ121" s="65">
        <v>1395160</v>
      </c>
      <c r="AR121" s="65">
        <v>0</v>
      </c>
      <c r="AS121" s="65">
        <v>1395160</v>
      </c>
      <c r="AT121" s="65">
        <v>0</v>
      </c>
      <c r="AU121" s="65">
        <v>0</v>
      </c>
      <c r="AV121" s="65">
        <v>0</v>
      </c>
      <c r="AW121" s="65">
        <v>1395160</v>
      </c>
      <c r="AX121" s="70"/>
      <c r="AY121" s="70"/>
      <c r="AZ121" s="70"/>
      <c r="BA121" s="70"/>
      <c r="BB121" s="70"/>
      <c r="BC121" s="70"/>
      <c r="BD121" s="70"/>
      <c r="CB121" s="66"/>
      <c r="CD121" s="66"/>
      <c r="CH121" s="66"/>
    </row>
    <row r="122" spans="1:86">
      <c r="A122" s="71">
        <v>2026</v>
      </c>
      <c r="B122" s="71">
        <v>8311</v>
      </c>
      <c r="C122" s="71"/>
      <c r="D122" s="103"/>
      <c r="E122" s="71">
        <v>1</v>
      </c>
      <c r="F122" s="68">
        <v>1</v>
      </c>
      <c r="G122" s="68">
        <v>4</v>
      </c>
      <c r="H122" s="68"/>
      <c r="I122" s="68">
        <v>2000</v>
      </c>
      <c r="J122" s="62">
        <v>2700</v>
      </c>
      <c r="K122" s="62"/>
      <c r="L122" s="62" t="s">
        <v>104</v>
      </c>
      <c r="M122" s="62"/>
      <c r="N122" s="72" t="s">
        <v>154</v>
      </c>
      <c r="O122" s="65">
        <v>1395160</v>
      </c>
      <c r="P122" s="65">
        <v>0</v>
      </c>
      <c r="Q122" s="65">
        <v>1395160</v>
      </c>
      <c r="R122" s="65">
        <v>0</v>
      </c>
      <c r="S122" s="65">
        <v>0</v>
      </c>
      <c r="T122" s="65">
        <v>0</v>
      </c>
      <c r="U122" s="65">
        <v>1395160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1395160</v>
      </c>
      <c r="AR122" s="65">
        <v>0</v>
      </c>
      <c r="AS122" s="65">
        <v>1395160</v>
      </c>
      <c r="AT122" s="65">
        <v>0</v>
      </c>
      <c r="AU122" s="65">
        <v>0</v>
      </c>
      <c r="AV122" s="65">
        <v>0</v>
      </c>
      <c r="AW122" s="65">
        <v>1395160</v>
      </c>
      <c r="AX122" s="70"/>
      <c r="AY122" s="70"/>
      <c r="AZ122" s="70"/>
      <c r="BA122" s="70"/>
      <c r="BB122" s="70"/>
      <c r="BC122" s="70"/>
      <c r="BD122" s="70"/>
      <c r="CE122" s="66"/>
      <c r="CG122" s="66"/>
      <c r="CH122" s="66"/>
    </row>
    <row r="123" spans="1:86">
      <c r="A123" s="67">
        <v>2026</v>
      </c>
      <c r="B123" s="67">
        <v>8311</v>
      </c>
      <c r="C123" s="67"/>
      <c r="D123" s="102"/>
      <c r="E123" s="67">
        <v>1</v>
      </c>
      <c r="F123" s="68">
        <v>1</v>
      </c>
      <c r="G123" s="68">
        <v>4</v>
      </c>
      <c r="H123" s="68"/>
      <c r="I123" s="68">
        <v>2000</v>
      </c>
      <c r="J123" s="62">
        <v>2700</v>
      </c>
      <c r="K123" s="62">
        <v>271</v>
      </c>
      <c r="L123" s="62" t="s">
        <v>104</v>
      </c>
      <c r="M123" s="62"/>
      <c r="N123" s="72" t="s">
        <v>155</v>
      </c>
      <c r="O123" s="65">
        <v>1395160</v>
      </c>
      <c r="P123" s="65">
        <v>0</v>
      </c>
      <c r="Q123" s="65">
        <v>1395160</v>
      </c>
      <c r="R123" s="65">
        <v>0</v>
      </c>
      <c r="S123" s="65">
        <v>0</v>
      </c>
      <c r="T123" s="65">
        <v>0</v>
      </c>
      <c r="U123" s="65">
        <v>1395160</v>
      </c>
      <c r="V123" s="65">
        <v>0</v>
      </c>
      <c r="W123" s="65">
        <v>0</v>
      </c>
      <c r="X123" s="65">
        <v>0</v>
      </c>
      <c r="Y123" s="65">
        <v>0</v>
      </c>
      <c r="Z123" s="65">
        <v>0</v>
      </c>
      <c r="AA123" s="65">
        <v>0</v>
      </c>
      <c r="AB123" s="65">
        <v>0</v>
      </c>
      <c r="AC123" s="65">
        <v>0</v>
      </c>
      <c r="AD123" s="65">
        <v>0</v>
      </c>
      <c r="AE123" s="65">
        <v>0</v>
      </c>
      <c r="AF123" s="65">
        <v>0</v>
      </c>
      <c r="AG123" s="65">
        <v>0</v>
      </c>
      <c r="AH123" s="65">
        <v>0</v>
      </c>
      <c r="AI123" s="65">
        <v>0</v>
      </c>
      <c r="AJ123" s="65">
        <v>0</v>
      </c>
      <c r="AK123" s="65">
        <v>0</v>
      </c>
      <c r="AL123" s="65">
        <v>0</v>
      </c>
      <c r="AM123" s="65">
        <v>0</v>
      </c>
      <c r="AN123" s="65">
        <v>0</v>
      </c>
      <c r="AO123" s="65">
        <v>0</v>
      </c>
      <c r="AP123" s="65">
        <v>0</v>
      </c>
      <c r="AQ123" s="65">
        <v>1395160</v>
      </c>
      <c r="AR123" s="65">
        <v>0</v>
      </c>
      <c r="AS123" s="65">
        <v>1395160</v>
      </c>
      <c r="AT123" s="65">
        <v>0</v>
      </c>
      <c r="AU123" s="65">
        <v>0</v>
      </c>
      <c r="AV123" s="65">
        <v>0</v>
      </c>
      <c r="AW123" s="65">
        <v>1395160</v>
      </c>
      <c r="AX123" s="70"/>
      <c r="AY123" s="70"/>
      <c r="AZ123" s="70"/>
      <c r="BA123" s="70"/>
      <c r="BB123" s="70"/>
      <c r="BC123" s="70"/>
      <c r="BD123" s="70"/>
      <c r="CE123" s="66"/>
      <c r="CG123" s="66"/>
      <c r="CH123" s="66"/>
    </row>
    <row r="124" spans="1:86">
      <c r="A124" s="71">
        <v>2026</v>
      </c>
      <c r="B124" s="71">
        <v>8311</v>
      </c>
      <c r="C124" s="71"/>
      <c r="D124" s="103"/>
      <c r="E124" s="71">
        <v>1</v>
      </c>
      <c r="F124" s="68">
        <v>1</v>
      </c>
      <c r="G124" s="68">
        <v>4</v>
      </c>
      <c r="H124" s="68"/>
      <c r="I124" s="68">
        <v>2000</v>
      </c>
      <c r="J124" s="62">
        <v>2700</v>
      </c>
      <c r="K124" s="62">
        <v>271</v>
      </c>
      <c r="L124" s="62">
        <v>1049</v>
      </c>
      <c r="M124" s="62">
        <v>2</v>
      </c>
      <c r="N124" s="72" t="s">
        <v>163</v>
      </c>
      <c r="O124" s="65">
        <v>988000</v>
      </c>
      <c r="P124" s="65">
        <v>0</v>
      </c>
      <c r="Q124" s="65">
        <v>988000</v>
      </c>
      <c r="R124" s="65">
        <v>0</v>
      </c>
      <c r="S124" s="65">
        <v>0</v>
      </c>
      <c r="T124" s="65">
        <v>0</v>
      </c>
      <c r="U124" s="65">
        <v>988000</v>
      </c>
      <c r="V124" s="65">
        <v>0</v>
      </c>
      <c r="W124" s="65">
        <v>0</v>
      </c>
      <c r="X124" s="65">
        <v>0</v>
      </c>
      <c r="Y124" s="65">
        <v>0</v>
      </c>
      <c r="Z124" s="65">
        <v>0</v>
      </c>
      <c r="AA124" s="65">
        <v>0</v>
      </c>
      <c r="AB124" s="65">
        <v>0</v>
      </c>
      <c r="AC124" s="65">
        <v>0</v>
      </c>
      <c r="AD124" s="65">
        <v>0</v>
      </c>
      <c r="AE124" s="65">
        <v>0</v>
      </c>
      <c r="AF124" s="65">
        <v>0</v>
      </c>
      <c r="AG124" s="65">
        <v>0</v>
      </c>
      <c r="AH124" s="65">
        <v>0</v>
      </c>
      <c r="AI124" s="65">
        <v>0</v>
      </c>
      <c r="AJ124" s="65">
        <v>0</v>
      </c>
      <c r="AK124" s="65">
        <v>0</v>
      </c>
      <c r="AL124" s="65">
        <v>0</v>
      </c>
      <c r="AM124" s="65">
        <v>0</v>
      </c>
      <c r="AN124" s="65">
        <v>0</v>
      </c>
      <c r="AO124" s="65">
        <v>0</v>
      </c>
      <c r="AP124" s="65">
        <v>0</v>
      </c>
      <c r="AQ124" s="65">
        <v>988000</v>
      </c>
      <c r="AR124" s="65">
        <v>0</v>
      </c>
      <c r="AS124" s="65">
        <v>988000</v>
      </c>
      <c r="AT124" s="65">
        <v>0</v>
      </c>
      <c r="AU124" s="65">
        <v>0</v>
      </c>
      <c r="AV124" s="65">
        <v>0</v>
      </c>
      <c r="AW124" s="65">
        <v>988000</v>
      </c>
      <c r="AX124" s="70" t="s">
        <v>159</v>
      </c>
      <c r="AY124" s="70">
        <v>581</v>
      </c>
      <c r="AZ124" s="70">
        <v>0</v>
      </c>
      <c r="BA124" s="70">
        <v>0</v>
      </c>
      <c r="BB124" s="70">
        <v>0</v>
      </c>
      <c r="BC124" s="70">
        <v>581</v>
      </c>
      <c r="BD124" s="70">
        <v>0</v>
      </c>
      <c r="CE124" s="66"/>
      <c r="CG124" s="66"/>
      <c r="CH124" s="66"/>
    </row>
    <row r="125" spans="1:86">
      <c r="A125" s="75">
        <v>2026</v>
      </c>
      <c r="B125" s="75">
        <v>8311</v>
      </c>
      <c r="C125" s="75"/>
      <c r="D125" s="104"/>
      <c r="E125" s="75">
        <v>1</v>
      </c>
      <c r="F125" s="76">
        <v>1</v>
      </c>
      <c r="G125" s="76">
        <v>4</v>
      </c>
      <c r="H125" s="76"/>
      <c r="I125" s="76">
        <v>2000</v>
      </c>
      <c r="J125" s="62">
        <v>2700</v>
      </c>
      <c r="K125" s="62">
        <v>271</v>
      </c>
      <c r="L125" s="62">
        <v>1098</v>
      </c>
      <c r="M125" s="62">
        <v>2</v>
      </c>
      <c r="N125" s="77" t="s">
        <v>171</v>
      </c>
      <c r="O125" s="65">
        <v>407160</v>
      </c>
      <c r="P125" s="65">
        <v>0</v>
      </c>
      <c r="Q125" s="65">
        <v>407160</v>
      </c>
      <c r="R125" s="65">
        <v>0</v>
      </c>
      <c r="S125" s="65">
        <v>0</v>
      </c>
      <c r="T125" s="65">
        <v>0</v>
      </c>
      <c r="U125" s="65">
        <v>407160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407160</v>
      </c>
      <c r="AR125" s="65">
        <v>0</v>
      </c>
      <c r="AS125" s="65">
        <v>407160</v>
      </c>
      <c r="AT125" s="65">
        <v>0</v>
      </c>
      <c r="AU125" s="65">
        <v>0</v>
      </c>
      <c r="AV125" s="65">
        <v>0</v>
      </c>
      <c r="AW125" s="65">
        <v>407160</v>
      </c>
      <c r="AX125" s="70" t="s">
        <v>159</v>
      </c>
      <c r="AY125" s="70">
        <v>750</v>
      </c>
      <c r="AZ125" s="70">
        <v>0</v>
      </c>
      <c r="BA125" s="70">
        <v>0</v>
      </c>
      <c r="BB125" s="70">
        <v>0</v>
      </c>
      <c r="BC125" s="70">
        <v>750</v>
      </c>
      <c r="BD125" s="70">
        <v>0</v>
      </c>
      <c r="CE125" s="66"/>
      <c r="CG125" s="66"/>
      <c r="CH125" s="66"/>
    </row>
    <row r="126" spans="1:86">
      <c r="A126" s="67">
        <v>2026</v>
      </c>
      <c r="B126" s="67">
        <v>8311</v>
      </c>
      <c r="C126" s="67"/>
      <c r="D126" s="102"/>
      <c r="E126" s="67">
        <v>1</v>
      </c>
      <c r="F126" s="68">
        <v>1</v>
      </c>
      <c r="G126" s="68">
        <v>4</v>
      </c>
      <c r="H126" s="68"/>
      <c r="I126" s="68">
        <v>5000</v>
      </c>
      <c r="J126" s="62"/>
      <c r="K126" s="62"/>
      <c r="L126" s="62" t="s">
        <v>104</v>
      </c>
      <c r="M126" s="62"/>
      <c r="N126" s="72" t="s">
        <v>4</v>
      </c>
      <c r="O126" s="65">
        <v>628283.70000000007</v>
      </c>
      <c r="P126" s="65">
        <v>0</v>
      </c>
      <c r="Q126" s="65">
        <v>628283.70000000007</v>
      </c>
      <c r="R126" s="65">
        <v>84706.37999999999</v>
      </c>
      <c r="S126" s="65">
        <v>0</v>
      </c>
      <c r="T126" s="65">
        <v>84706.37999999999</v>
      </c>
      <c r="U126" s="65">
        <v>712990.08000000007</v>
      </c>
      <c r="V126" s="65">
        <v>0</v>
      </c>
      <c r="W126" s="65">
        <v>0</v>
      </c>
      <c r="X126" s="65">
        <v>0</v>
      </c>
      <c r="Y126" s="65">
        <v>0</v>
      </c>
      <c r="Z126" s="65">
        <v>0</v>
      </c>
      <c r="AA126" s="65">
        <v>0</v>
      </c>
      <c r="AB126" s="65">
        <v>0</v>
      </c>
      <c r="AC126" s="65">
        <v>0</v>
      </c>
      <c r="AD126" s="65">
        <v>0</v>
      </c>
      <c r="AE126" s="65">
        <v>0</v>
      </c>
      <c r="AF126" s="65">
        <v>0</v>
      </c>
      <c r="AG126" s="65">
        <v>0</v>
      </c>
      <c r="AH126" s="65">
        <v>0</v>
      </c>
      <c r="AI126" s="65">
        <v>0</v>
      </c>
      <c r="AJ126" s="65">
        <v>0</v>
      </c>
      <c r="AK126" s="65">
        <v>0</v>
      </c>
      <c r="AL126" s="65">
        <v>0</v>
      </c>
      <c r="AM126" s="65">
        <v>0</v>
      </c>
      <c r="AN126" s="65">
        <v>0</v>
      </c>
      <c r="AO126" s="65">
        <v>0</v>
      </c>
      <c r="AP126" s="65">
        <v>0</v>
      </c>
      <c r="AQ126" s="65">
        <v>628283.70000000007</v>
      </c>
      <c r="AR126" s="65">
        <v>0</v>
      </c>
      <c r="AS126" s="65">
        <v>628283.70000000007</v>
      </c>
      <c r="AT126" s="65">
        <v>84706.37999999999</v>
      </c>
      <c r="AU126" s="65">
        <v>0</v>
      </c>
      <c r="AV126" s="65">
        <v>84706.37999999999</v>
      </c>
      <c r="AW126" s="65">
        <v>712990.08000000007</v>
      </c>
      <c r="AX126" s="70"/>
      <c r="AY126" s="70"/>
      <c r="AZ126" s="70"/>
      <c r="BA126" s="70"/>
      <c r="BB126" s="70"/>
      <c r="BC126" s="70"/>
      <c r="BD126" s="70"/>
      <c r="CE126" s="66"/>
      <c r="CG126" s="66"/>
      <c r="CH126" s="66"/>
    </row>
    <row r="127" spans="1:86">
      <c r="A127" s="71">
        <v>2026</v>
      </c>
      <c r="B127" s="71">
        <v>8311</v>
      </c>
      <c r="C127" s="71"/>
      <c r="D127" s="103"/>
      <c r="E127" s="71">
        <v>1</v>
      </c>
      <c r="F127" s="68">
        <v>1</v>
      </c>
      <c r="G127" s="68">
        <v>4</v>
      </c>
      <c r="H127" s="68"/>
      <c r="I127" s="68">
        <v>5000</v>
      </c>
      <c r="J127" s="62">
        <v>5100</v>
      </c>
      <c r="K127" s="62"/>
      <c r="L127" s="62" t="s">
        <v>104</v>
      </c>
      <c r="M127" s="62"/>
      <c r="N127" s="72" t="s">
        <v>194</v>
      </c>
      <c r="O127" s="65">
        <v>628283.70000000007</v>
      </c>
      <c r="P127" s="65">
        <v>0</v>
      </c>
      <c r="Q127" s="65">
        <v>628283.70000000007</v>
      </c>
      <c r="R127" s="65">
        <v>84706.37999999999</v>
      </c>
      <c r="S127" s="65">
        <v>0</v>
      </c>
      <c r="T127" s="65">
        <v>84706.37999999999</v>
      </c>
      <c r="U127" s="65">
        <v>712990.08000000007</v>
      </c>
      <c r="V127" s="65">
        <v>0</v>
      </c>
      <c r="W127" s="65">
        <v>0</v>
      </c>
      <c r="X127" s="65">
        <v>0</v>
      </c>
      <c r="Y127" s="65">
        <v>0</v>
      </c>
      <c r="Z127" s="65">
        <v>0</v>
      </c>
      <c r="AA127" s="65">
        <v>0</v>
      </c>
      <c r="AB127" s="65">
        <v>0</v>
      </c>
      <c r="AC127" s="65">
        <v>0</v>
      </c>
      <c r="AD127" s="65">
        <v>0</v>
      </c>
      <c r="AE127" s="65">
        <v>0</v>
      </c>
      <c r="AF127" s="65">
        <v>0</v>
      </c>
      <c r="AG127" s="65">
        <v>0</v>
      </c>
      <c r="AH127" s="65">
        <v>0</v>
      </c>
      <c r="AI127" s="65">
        <v>0</v>
      </c>
      <c r="AJ127" s="65">
        <v>0</v>
      </c>
      <c r="AK127" s="65">
        <v>0</v>
      </c>
      <c r="AL127" s="65">
        <v>0</v>
      </c>
      <c r="AM127" s="65">
        <v>0</v>
      </c>
      <c r="AN127" s="65">
        <v>0</v>
      </c>
      <c r="AO127" s="65">
        <v>0</v>
      </c>
      <c r="AP127" s="65">
        <v>0</v>
      </c>
      <c r="AQ127" s="65">
        <v>628283.70000000007</v>
      </c>
      <c r="AR127" s="65">
        <v>0</v>
      </c>
      <c r="AS127" s="65">
        <v>628283.70000000007</v>
      </c>
      <c r="AT127" s="65">
        <v>84706.37999999999</v>
      </c>
      <c r="AU127" s="65">
        <v>0</v>
      </c>
      <c r="AV127" s="65">
        <v>84706.37999999999</v>
      </c>
      <c r="AW127" s="65">
        <v>712990.08000000007</v>
      </c>
      <c r="AX127" s="70"/>
      <c r="AY127" s="70"/>
      <c r="AZ127" s="70"/>
      <c r="BA127" s="70"/>
      <c r="BB127" s="70"/>
      <c r="BC127" s="70"/>
      <c r="BD127" s="70"/>
      <c r="CE127" s="66"/>
      <c r="CG127" s="66"/>
      <c r="CH127" s="66"/>
    </row>
    <row r="128" spans="1:86">
      <c r="A128" s="71">
        <v>2026</v>
      </c>
      <c r="B128" s="71">
        <v>8311</v>
      </c>
      <c r="C128" s="71"/>
      <c r="D128" s="103"/>
      <c r="E128" s="71">
        <v>1</v>
      </c>
      <c r="F128" s="68">
        <v>1</v>
      </c>
      <c r="G128" s="68">
        <v>4</v>
      </c>
      <c r="H128" s="68"/>
      <c r="I128" s="68">
        <v>5000</v>
      </c>
      <c r="J128" s="62">
        <v>5100</v>
      </c>
      <c r="K128" s="62">
        <v>511</v>
      </c>
      <c r="L128" s="62" t="s">
        <v>104</v>
      </c>
      <c r="M128" s="62"/>
      <c r="N128" s="72" t="s">
        <v>195</v>
      </c>
      <c r="O128" s="65">
        <v>0</v>
      </c>
      <c r="P128" s="65">
        <v>0</v>
      </c>
      <c r="Q128" s="65">
        <v>0</v>
      </c>
      <c r="R128" s="65">
        <v>18808.240000000002</v>
      </c>
      <c r="S128" s="65">
        <v>0</v>
      </c>
      <c r="T128" s="65">
        <v>18808.240000000002</v>
      </c>
      <c r="U128" s="65">
        <v>18808.240000000002</v>
      </c>
      <c r="V128" s="65">
        <v>0</v>
      </c>
      <c r="W128" s="65">
        <v>0</v>
      </c>
      <c r="X128" s="65">
        <v>0</v>
      </c>
      <c r="Y128" s="65">
        <v>0</v>
      </c>
      <c r="Z128" s="65">
        <v>0</v>
      </c>
      <c r="AA128" s="65">
        <v>0</v>
      </c>
      <c r="AB128" s="65">
        <v>0</v>
      </c>
      <c r="AC128" s="65">
        <v>0</v>
      </c>
      <c r="AD128" s="65">
        <v>0</v>
      </c>
      <c r="AE128" s="65">
        <v>0</v>
      </c>
      <c r="AF128" s="65">
        <v>0</v>
      </c>
      <c r="AG128" s="65">
        <v>0</v>
      </c>
      <c r="AH128" s="65">
        <v>0</v>
      </c>
      <c r="AI128" s="65">
        <v>0</v>
      </c>
      <c r="AJ128" s="65">
        <v>0</v>
      </c>
      <c r="AK128" s="65">
        <v>0</v>
      </c>
      <c r="AL128" s="65">
        <v>0</v>
      </c>
      <c r="AM128" s="65">
        <v>0</v>
      </c>
      <c r="AN128" s="65">
        <v>0</v>
      </c>
      <c r="AO128" s="65">
        <v>0</v>
      </c>
      <c r="AP128" s="65">
        <v>0</v>
      </c>
      <c r="AQ128" s="65">
        <v>0</v>
      </c>
      <c r="AR128" s="65">
        <v>0</v>
      </c>
      <c r="AS128" s="65">
        <v>0</v>
      </c>
      <c r="AT128" s="65">
        <v>18808.240000000002</v>
      </c>
      <c r="AU128" s="65">
        <v>0</v>
      </c>
      <c r="AV128" s="65">
        <v>18808.240000000002</v>
      </c>
      <c r="AW128" s="65">
        <v>18808.240000000002</v>
      </c>
      <c r="AX128" s="70"/>
      <c r="AY128" s="70"/>
      <c r="AZ128" s="70"/>
      <c r="BA128" s="70"/>
      <c r="BB128" s="70"/>
      <c r="BC128" s="70"/>
      <c r="BD128" s="70"/>
      <c r="CB128" s="66"/>
      <c r="CD128" s="66"/>
      <c r="CH128" s="66"/>
    </row>
    <row r="129" spans="1:86">
      <c r="A129" s="67">
        <v>2026</v>
      </c>
      <c r="B129" s="67">
        <v>8311</v>
      </c>
      <c r="C129" s="67"/>
      <c r="D129" s="102"/>
      <c r="E129" s="67">
        <v>1</v>
      </c>
      <c r="F129" s="68">
        <v>1</v>
      </c>
      <c r="G129" s="68">
        <v>4</v>
      </c>
      <c r="H129" s="68"/>
      <c r="I129" s="68">
        <v>5000</v>
      </c>
      <c r="J129" s="62">
        <v>5100</v>
      </c>
      <c r="K129" s="62">
        <v>511</v>
      </c>
      <c r="L129" s="62">
        <v>1301</v>
      </c>
      <c r="M129" s="62">
        <v>2</v>
      </c>
      <c r="N129" s="72" t="s">
        <v>201</v>
      </c>
      <c r="O129" s="65">
        <v>0</v>
      </c>
      <c r="P129" s="65">
        <v>0</v>
      </c>
      <c r="Q129" s="65">
        <v>0</v>
      </c>
      <c r="R129" s="65">
        <v>18808.240000000002</v>
      </c>
      <c r="S129" s="65">
        <v>0</v>
      </c>
      <c r="T129" s="65">
        <v>18808.240000000002</v>
      </c>
      <c r="U129" s="65">
        <v>18808.240000000002</v>
      </c>
      <c r="V129" s="65">
        <v>0</v>
      </c>
      <c r="W129" s="65">
        <v>0</v>
      </c>
      <c r="X129" s="65">
        <v>0</v>
      </c>
      <c r="Y129" s="65">
        <v>0</v>
      </c>
      <c r="Z129" s="65">
        <v>0</v>
      </c>
      <c r="AA129" s="65">
        <v>0</v>
      </c>
      <c r="AB129" s="65">
        <v>0</v>
      </c>
      <c r="AC129" s="65">
        <v>0</v>
      </c>
      <c r="AD129" s="65">
        <v>0</v>
      </c>
      <c r="AE129" s="65">
        <v>0</v>
      </c>
      <c r="AF129" s="65">
        <v>0</v>
      </c>
      <c r="AG129" s="65">
        <v>0</v>
      </c>
      <c r="AH129" s="65">
        <v>0</v>
      </c>
      <c r="AI129" s="65">
        <v>0</v>
      </c>
      <c r="AJ129" s="65">
        <v>0</v>
      </c>
      <c r="AK129" s="65">
        <v>0</v>
      </c>
      <c r="AL129" s="65">
        <v>0</v>
      </c>
      <c r="AM129" s="65">
        <v>0</v>
      </c>
      <c r="AN129" s="65">
        <v>0</v>
      </c>
      <c r="AO129" s="65">
        <v>0</v>
      </c>
      <c r="AP129" s="65">
        <v>0</v>
      </c>
      <c r="AQ129" s="65">
        <v>0</v>
      </c>
      <c r="AR129" s="65">
        <v>0</v>
      </c>
      <c r="AS129" s="65">
        <v>0</v>
      </c>
      <c r="AT129" s="65">
        <v>18808.240000000002</v>
      </c>
      <c r="AU129" s="65">
        <v>0</v>
      </c>
      <c r="AV129" s="65">
        <v>18808.240000000002</v>
      </c>
      <c r="AW129" s="65">
        <v>18808.240000000002</v>
      </c>
      <c r="AX129" s="70" t="s">
        <v>159</v>
      </c>
      <c r="AY129" s="70">
        <v>22</v>
      </c>
      <c r="AZ129" s="70">
        <v>0</v>
      </c>
      <c r="BA129" s="70">
        <v>0</v>
      </c>
      <c r="BB129" s="70">
        <v>0</v>
      </c>
      <c r="BC129" s="70">
        <v>22</v>
      </c>
      <c r="BD129" s="70">
        <v>0</v>
      </c>
      <c r="CB129" s="66"/>
      <c r="CD129" s="66"/>
      <c r="CH129" s="66"/>
    </row>
    <row r="130" spans="1:86">
      <c r="A130" s="71">
        <v>2026</v>
      </c>
      <c r="B130" s="71">
        <v>8311</v>
      </c>
      <c r="C130" s="71"/>
      <c r="D130" s="103"/>
      <c r="E130" s="71">
        <v>1</v>
      </c>
      <c r="F130" s="68">
        <v>1</v>
      </c>
      <c r="G130" s="68">
        <v>4</v>
      </c>
      <c r="H130" s="68"/>
      <c r="I130" s="68">
        <v>5000</v>
      </c>
      <c r="J130" s="62">
        <v>5100</v>
      </c>
      <c r="K130" s="62">
        <v>515</v>
      </c>
      <c r="L130" s="62" t="s">
        <v>104</v>
      </c>
      <c r="M130" s="62"/>
      <c r="N130" s="72" t="s">
        <v>202</v>
      </c>
      <c r="O130" s="65">
        <v>628283.70000000007</v>
      </c>
      <c r="P130" s="65">
        <v>0</v>
      </c>
      <c r="Q130" s="65">
        <v>628283.70000000007</v>
      </c>
      <c r="R130" s="65">
        <v>0</v>
      </c>
      <c r="S130" s="65">
        <v>0</v>
      </c>
      <c r="T130" s="65">
        <v>0</v>
      </c>
      <c r="U130" s="65">
        <v>628283.70000000007</v>
      </c>
      <c r="V130" s="65">
        <v>0</v>
      </c>
      <c r="W130" s="65">
        <v>0</v>
      </c>
      <c r="X130" s="65">
        <v>0</v>
      </c>
      <c r="Y130" s="65">
        <v>0</v>
      </c>
      <c r="Z130" s="65">
        <v>0</v>
      </c>
      <c r="AA130" s="65">
        <v>0</v>
      </c>
      <c r="AB130" s="65">
        <v>0</v>
      </c>
      <c r="AC130" s="65">
        <v>0</v>
      </c>
      <c r="AD130" s="65">
        <v>0</v>
      </c>
      <c r="AE130" s="65">
        <v>0</v>
      </c>
      <c r="AF130" s="65">
        <v>0</v>
      </c>
      <c r="AG130" s="65">
        <v>0</v>
      </c>
      <c r="AH130" s="65">
        <v>0</v>
      </c>
      <c r="AI130" s="65">
        <v>0</v>
      </c>
      <c r="AJ130" s="65">
        <v>0</v>
      </c>
      <c r="AK130" s="65">
        <v>0</v>
      </c>
      <c r="AL130" s="65">
        <v>0</v>
      </c>
      <c r="AM130" s="65">
        <v>0</v>
      </c>
      <c r="AN130" s="65">
        <v>0</v>
      </c>
      <c r="AO130" s="65">
        <v>0</v>
      </c>
      <c r="AP130" s="65">
        <v>0</v>
      </c>
      <c r="AQ130" s="65">
        <v>628283.70000000007</v>
      </c>
      <c r="AR130" s="65">
        <v>0</v>
      </c>
      <c r="AS130" s="65">
        <v>628283.70000000007</v>
      </c>
      <c r="AT130" s="65">
        <v>0</v>
      </c>
      <c r="AU130" s="65">
        <v>0</v>
      </c>
      <c r="AV130" s="65">
        <v>0</v>
      </c>
      <c r="AW130" s="65">
        <v>628283.70000000007</v>
      </c>
      <c r="AX130" s="70"/>
      <c r="AY130" s="70"/>
      <c r="AZ130" s="70"/>
      <c r="BA130" s="70"/>
      <c r="BB130" s="70"/>
      <c r="BC130" s="70"/>
      <c r="BD130" s="70"/>
    </row>
    <row r="131" spans="1:86" ht="30">
      <c r="A131" s="71">
        <v>2026</v>
      </c>
      <c r="B131" s="71">
        <v>8311</v>
      </c>
      <c r="C131" s="71"/>
      <c r="D131" s="103"/>
      <c r="E131" s="71">
        <v>1</v>
      </c>
      <c r="F131" s="68">
        <v>1</v>
      </c>
      <c r="G131" s="68">
        <v>4</v>
      </c>
      <c r="H131" s="68"/>
      <c r="I131" s="68">
        <v>5000</v>
      </c>
      <c r="J131" s="62">
        <v>5100</v>
      </c>
      <c r="K131" s="62">
        <v>515</v>
      </c>
      <c r="L131" s="62">
        <v>362</v>
      </c>
      <c r="M131" s="62">
        <v>2</v>
      </c>
      <c r="N131" s="72" t="s">
        <v>204</v>
      </c>
      <c r="O131" s="65">
        <v>495550</v>
      </c>
      <c r="P131" s="65">
        <v>0</v>
      </c>
      <c r="Q131" s="65">
        <v>495550</v>
      </c>
      <c r="R131" s="65">
        <v>0</v>
      </c>
      <c r="S131" s="65">
        <v>0</v>
      </c>
      <c r="T131" s="65">
        <v>0</v>
      </c>
      <c r="U131" s="65">
        <v>495550</v>
      </c>
      <c r="V131" s="65">
        <v>0</v>
      </c>
      <c r="W131" s="65">
        <v>0</v>
      </c>
      <c r="X131" s="65">
        <v>0</v>
      </c>
      <c r="Y131" s="65">
        <v>0</v>
      </c>
      <c r="Z131" s="65">
        <v>0</v>
      </c>
      <c r="AA131" s="65">
        <v>0</v>
      </c>
      <c r="AB131" s="65">
        <v>0</v>
      </c>
      <c r="AC131" s="65">
        <v>0</v>
      </c>
      <c r="AD131" s="65">
        <v>0</v>
      </c>
      <c r="AE131" s="65">
        <v>0</v>
      </c>
      <c r="AF131" s="65">
        <v>0</v>
      </c>
      <c r="AG131" s="65">
        <v>0</v>
      </c>
      <c r="AH131" s="65">
        <v>0</v>
      </c>
      <c r="AI131" s="65">
        <v>0</v>
      </c>
      <c r="AJ131" s="65">
        <v>0</v>
      </c>
      <c r="AK131" s="65">
        <v>0</v>
      </c>
      <c r="AL131" s="65">
        <v>0</v>
      </c>
      <c r="AM131" s="65">
        <v>0</v>
      </c>
      <c r="AN131" s="65">
        <v>0</v>
      </c>
      <c r="AO131" s="65">
        <v>0</v>
      </c>
      <c r="AP131" s="65">
        <v>0</v>
      </c>
      <c r="AQ131" s="65">
        <v>495550</v>
      </c>
      <c r="AR131" s="65">
        <v>0</v>
      </c>
      <c r="AS131" s="65">
        <v>495550</v>
      </c>
      <c r="AT131" s="65">
        <v>0</v>
      </c>
      <c r="AU131" s="65">
        <v>0</v>
      </c>
      <c r="AV131" s="65">
        <v>0</v>
      </c>
      <c r="AW131" s="65">
        <v>495550</v>
      </c>
      <c r="AX131" s="70" t="s">
        <v>159</v>
      </c>
      <c r="AY131" s="70">
        <v>20</v>
      </c>
      <c r="AZ131" s="70">
        <v>0</v>
      </c>
      <c r="BA131" s="70">
        <v>0</v>
      </c>
      <c r="BB131" s="70">
        <v>0</v>
      </c>
      <c r="BC131" s="70">
        <v>20</v>
      </c>
      <c r="BD131" s="70">
        <v>0</v>
      </c>
    </row>
    <row r="132" spans="1:86">
      <c r="A132" s="67">
        <v>2026</v>
      </c>
      <c r="B132" s="67">
        <v>8311</v>
      </c>
      <c r="C132" s="67"/>
      <c r="D132" s="102"/>
      <c r="E132" s="67">
        <v>1</v>
      </c>
      <c r="F132" s="68">
        <v>1</v>
      </c>
      <c r="G132" s="68">
        <v>4</v>
      </c>
      <c r="H132" s="68"/>
      <c r="I132" s="68">
        <v>5000</v>
      </c>
      <c r="J132" s="62">
        <v>5100</v>
      </c>
      <c r="K132" s="62">
        <v>515</v>
      </c>
      <c r="L132" s="62">
        <v>365</v>
      </c>
      <c r="M132" s="62">
        <v>2</v>
      </c>
      <c r="N132" s="72" t="s">
        <v>205</v>
      </c>
      <c r="O132" s="65">
        <v>110000</v>
      </c>
      <c r="P132" s="65">
        <v>0</v>
      </c>
      <c r="Q132" s="65">
        <v>110000</v>
      </c>
      <c r="R132" s="65">
        <v>0</v>
      </c>
      <c r="S132" s="65">
        <v>0</v>
      </c>
      <c r="T132" s="65">
        <v>0</v>
      </c>
      <c r="U132" s="65">
        <v>110000</v>
      </c>
      <c r="V132" s="65">
        <v>0</v>
      </c>
      <c r="W132" s="65">
        <v>0</v>
      </c>
      <c r="X132" s="65">
        <v>0</v>
      </c>
      <c r="Y132" s="65">
        <v>0</v>
      </c>
      <c r="Z132" s="65">
        <v>0</v>
      </c>
      <c r="AA132" s="65">
        <v>0</v>
      </c>
      <c r="AB132" s="65">
        <v>0</v>
      </c>
      <c r="AC132" s="65">
        <v>0</v>
      </c>
      <c r="AD132" s="65">
        <v>0</v>
      </c>
      <c r="AE132" s="65">
        <v>0</v>
      </c>
      <c r="AF132" s="65">
        <v>0</v>
      </c>
      <c r="AG132" s="65">
        <v>0</v>
      </c>
      <c r="AH132" s="65">
        <v>0</v>
      </c>
      <c r="AI132" s="65">
        <v>0</v>
      </c>
      <c r="AJ132" s="65">
        <v>0</v>
      </c>
      <c r="AK132" s="65">
        <v>0</v>
      </c>
      <c r="AL132" s="65">
        <v>0</v>
      </c>
      <c r="AM132" s="65">
        <v>0</v>
      </c>
      <c r="AN132" s="65">
        <v>0</v>
      </c>
      <c r="AO132" s="65">
        <v>0</v>
      </c>
      <c r="AP132" s="65">
        <v>0</v>
      </c>
      <c r="AQ132" s="65">
        <v>110000</v>
      </c>
      <c r="AR132" s="65">
        <v>0</v>
      </c>
      <c r="AS132" s="65">
        <v>110000</v>
      </c>
      <c r="AT132" s="65">
        <v>0</v>
      </c>
      <c r="AU132" s="65">
        <v>0</v>
      </c>
      <c r="AV132" s="65">
        <v>0</v>
      </c>
      <c r="AW132" s="65">
        <v>110000</v>
      </c>
      <c r="AX132" s="70" t="s">
        <v>159</v>
      </c>
      <c r="AY132" s="70">
        <v>5</v>
      </c>
      <c r="AZ132" s="70">
        <v>0</v>
      </c>
      <c r="BA132" s="70">
        <v>0</v>
      </c>
      <c r="BB132" s="70">
        <v>0</v>
      </c>
      <c r="BC132" s="70">
        <v>5</v>
      </c>
      <c r="BD132" s="70">
        <v>0</v>
      </c>
      <c r="CB132" s="66"/>
      <c r="CD132" s="66"/>
      <c r="CH132" s="66"/>
    </row>
    <row r="133" spans="1:86">
      <c r="A133" s="67">
        <v>2026</v>
      </c>
      <c r="B133" s="67">
        <v>8311</v>
      </c>
      <c r="C133" s="67"/>
      <c r="D133" s="102"/>
      <c r="E133" s="67">
        <v>1</v>
      </c>
      <c r="F133" s="68">
        <v>1</v>
      </c>
      <c r="G133" s="68">
        <v>4</v>
      </c>
      <c r="H133" s="68"/>
      <c r="I133" s="68">
        <v>5000</v>
      </c>
      <c r="J133" s="62">
        <v>5100</v>
      </c>
      <c r="K133" s="62">
        <v>515</v>
      </c>
      <c r="L133" s="62">
        <v>594</v>
      </c>
      <c r="M133" s="62">
        <v>2</v>
      </c>
      <c r="N133" s="72" t="s">
        <v>206</v>
      </c>
      <c r="O133" s="65">
        <v>11229.9</v>
      </c>
      <c r="P133" s="65">
        <v>0</v>
      </c>
      <c r="Q133" s="65">
        <v>11229.9</v>
      </c>
      <c r="R133" s="65">
        <v>0</v>
      </c>
      <c r="S133" s="65">
        <v>0</v>
      </c>
      <c r="T133" s="65">
        <v>0</v>
      </c>
      <c r="U133" s="65">
        <v>11229.9</v>
      </c>
      <c r="V133" s="65">
        <v>0</v>
      </c>
      <c r="W133" s="65">
        <v>0</v>
      </c>
      <c r="X133" s="65">
        <v>0</v>
      </c>
      <c r="Y133" s="65">
        <v>0</v>
      </c>
      <c r="Z133" s="65">
        <v>0</v>
      </c>
      <c r="AA133" s="65">
        <v>0</v>
      </c>
      <c r="AB133" s="65">
        <v>0</v>
      </c>
      <c r="AC133" s="65">
        <v>0</v>
      </c>
      <c r="AD133" s="65">
        <v>0</v>
      </c>
      <c r="AE133" s="65">
        <v>0</v>
      </c>
      <c r="AF133" s="65">
        <v>0</v>
      </c>
      <c r="AG133" s="65">
        <v>0</v>
      </c>
      <c r="AH133" s="65">
        <v>0</v>
      </c>
      <c r="AI133" s="65">
        <v>0</v>
      </c>
      <c r="AJ133" s="65">
        <v>0</v>
      </c>
      <c r="AK133" s="65">
        <v>0</v>
      </c>
      <c r="AL133" s="65">
        <v>0</v>
      </c>
      <c r="AM133" s="65">
        <v>0</v>
      </c>
      <c r="AN133" s="65">
        <v>0</v>
      </c>
      <c r="AO133" s="65">
        <v>0</v>
      </c>
      <c r="AP133" s="65">
        <v>0</v>
      </c>
      <c r="AQ133" s="65">
        <v>11229.9</v>
      </c>
      <c r="AR133" s="65">
        <v>0</v>
      </c>
      <c r="AS133" s="65">
        <v>11229.9</v>
      </c>
      <c r="AT133" s="65">
        <v>0</v>
      </c>
      <c r="AU133" s="65">
        <v>0</v>
      </c>
      <c r="AV133" s="65">
        <v>0</v>
      </c>
      <c r="AW133" s="65">
        <v>11229.9</v>
      </c>
      <c r="AX133" s="70" t="s">
        <v>159</v>
      </c>
      <c r="AY133" s="70">
        <v>1</v>
      </c>
      <c r="AZ133" s="70">
        <v>0</v>
      </c>
      <c r="BA133" s="70">
        <v>0</v>
      </c>
      <c r="BB133" s="70">
        <v>0</v>
      </c>
      <c r="BC133" s="70">
        <v>1</v>
      </c>
      <c r="BD133" s="70">
        <v>0</v>
      </c>
      <c r="CB133" s="66"/>
      <c r="CD133" s="66"/>
      <c r="CH133" s="66"/>
    </row>
    <row r="134" spans="1:86" ht="30">
      <c r="A134" s="67">
        <v>2026</v>
      </c>
      <c r="B134" s="67">
        <v>8311</v>
      </c>
      <c r="C134" s="67"/>
      <c r="D134" s="102"/>
      <c r="E134" s="67">
        <v>1</v>
      </c>
      <c r="F134" s="68">
        <v>1</v>
      </c>
      <c r="G134" s="68">
        <v>4</v>
      </c>
      <c r="H134" s="68"/>
      <c r="I134" s="68">
        <v>5000</v>
      </c>
      <c r="J134" s="62">
        <v>5100</v>
      </c>
      <c r="K134" s="62">
        <v>515</v>
      </c>
      <c r="L134" s="62">
        <v>1477</v>
      </c>
      <c r="M134" s="62">
        <v>2</v>
      </c>
      <c r="N134" s="69" t="s">
        <v>208</v>
      </c>
      <c r="O134" s="65">
        <v>11503.8</v>
      </c>
      <c r="P134" s="65">
        <v>0</v>
      </c>
      <c r="Q134" s="65">
        <v>11503.8</v>
      </c>
      <c r="R134" s="65">
        <v>0</v>
      </c>
      <c r="S134" s="65">
        <v>0</v>
      </c>
      <c r="T134" s="65">
        <v>0</v>
      </c>
      <c r="U134" s="65">
        <v>11503.8</v>
      </c>
      <c r="V134" s="65">
        <v>0</v>
      </c>
      <c r="W134" s="65">
        <v>0</v>
      </c>
      <c r="X134" s="65">
        <v>0</v>
      </c>
      <c r="Y134" s="65">
        <v>0</v>
      </c>
      <c r="Z134" s="65">
        <v>0</v>
      </c>
      <c r="AA134" s="65">
        <v>0</v>
      </c>
      <c r="AB134" s="65">
        <v>0</v>
      </c>
      <c r="AC134" s="65">
        <v>0</v>
      </c>
      <c r="AD134" s="65">
        <v>0</v>
      </c>
      <c r="AE134" s="65">
        <v>0</v>
      </c>
      <c r="AF134" s="65">
        <v>0</v>
      </c>
      <c r="AG134" s="65">
        <v>0</v>
      </c>
      <c r="AH134" s="65">
        <v>0</v>
      </c>
      <c r="AI134" s="65">
        <v>0</v>
      </c>
      <c r="AJ134" s="65">
        <v>0</v>
      </c>
      <c r="AK134" s="65">
        <v>0</v>
      </c>
      <c r="AL134" s="65">
        <v>0</v>
      </c>
      <c r="AM134" s="65">
        <v>0</v>
      </c>
      <c r="AN134" s="65">
        <v>0</v>
      </c>
      <c r="AO134" s="65">
        <v>0</v>
      </c>
      <c r="AP134" s="65">
        <v>0</v>
      </c>
      <c r="AQ134" s="65">
        <v>11503.8</v>
      </c>
      <c r="AR134" s="65">
        <v>0</v>
      </c>
      <c r="AS134" s="65">
        <v>11503.8</v>
      </c>
      <c r="AT134" s="65">
        <v>0</v>
      </c>
      <c r="AU134" s="65">
        <v>0</v>
      </c>
      <c r="AV134" s="65">
        <v>0</v>
      </c>
      <c r="AW134" s="65">
        <v>11503.8</v>
      </c>
      <c r="AX134" s="70" t="s">
        <v>159</v>
      </c>
      <c r="AY134" s="70">
        <v>2</v>
      </c>
      <c r="AZ134" s="70">
        <v>0</v>
      </c>
      <c r="BA134" s="70">
        <v>0</v>
      </c>
      <c r="BB134" s="70">
        <v>0</v>
      </c>
      <c r="BC134" s="70">
        <v>2</v>
      </c>
      <c r="BD134" s="70">
        <v>0</v>
      </c>
      <c r="CB134" s="66"/>
      <c r="CD134" s="66"/>
      <c r="CH134" s="66"/>
    </row>
    <row r="135" spans="1:86">
      <c r="A135" s="71">
        <v>2026</v>
      </c>
      <c r="B135" s="71">
        <v>8311</v>
      </c>
      <c r="C135" s="71"/>
      <c r="D135" s="103"/>
      <c r="E135" s="71">
        <v>1</v>
      </c>
      <c r="F135" s="68">
        <v>1</v>
      </c>
      <c r="G135" s="68">
        <v>4</v>
      </c>
      <c r="H135" s="68"/>
      <c r="I135" s="68">
        <v>5000</v>
      </c>
      <c r="J135" s="62">
        <v>5100</v>
      </c>
      <c r="K135" s="62">
        <v>519</v>
      </c>
      <c r="L135" s="62" t="s">
        <v>104</v>
      </c>
      <c r="M135" s="62"/>
      <c r="N135" s="72" t="s">
        <v>209</v>
      </c>
      <c r="O135" s="65">
        <v>0</v>
      </c>
      <c r="P135" s="65">
        <v>0</v>
      </c>
      <c r="Q135" s="65">
        <v>0</v>
      </c>
      <c r="R135" s="65">
        <v>65898.139999999985</v>
      </c>
      <c r="S135" s="65">
        <v>0</v>
      </c>
      <c r="T135" s="65">
        <v>65898.139999999985</v>
      </c>
      <c r="U135" s="65">
        <v>65898.139999999985</v>
      </c>
      <c r="V135" s="65">
        <v>0</v>
      </c>
      <c r="W135" s="65">
        <v>0</v>
      </c>
      <c r="X135" s="65">
        <v>0</v>
      </c>
      <c r="Y135" s="65">
        <v>0</v>
      </c>
      <c r="Z135" s="65">
        <v>0</v>
      </c>
      <c r="AA135" s="65">
        <v>0</v>
      </c>
      <c r="AB135" s="65">
        <v>0</v>
      </c>
      <c r="AC135" s="65">
        <v>0</v>
      </c>
      <c r="AD135" s="65">
        <v>0</v>
      </c>
      <c r="AE135" s="65">
        <v>0</v>
      </c>
      <c r="AF135" s="65">
        <v>0</v>
      </c>
      <c r="AG135" s="65">
        <v>0</v>
      </c>
      <c r="AH135" s="65">
        <v>0</v>
      </c>
      <c r="AI135" s="65">
        <v>0</v>
      </c>
      <c r="AJ135" s="65">
        <v>0</v>
      </c>
      <c r="AK135" s="65">
        <v>0</v>
      </c>
      <c r="AL135" s="65">
        <v>0</v>
      </c>
      <c r="AM135" s="65">
        <v>0</v>
      </c>
      <c r="AN135" s="65">
        <v>0</v>
      </c>
      <c r="AO135" s="65">
        <v>0</v>
      </c>
      <c r="AP135" s="65">
        <v>0</v>
      </c>
      <c r="AQ135" s="65">
        <v>0</v>
      </c>
      <c r="AR135" s="65">
        <v>0</v>
      </c>
      <c r="AS135" s="65">
        <v>0</v>
      </c>
      <c r="AT135" s="65">
        <v>65898.139999999985</v>
      </c>
      <c r="AU135" s="65">
        <v>0</v>
      </c>
      <c r="AV135" s="65">
        <v>65898.139999999985</v>
      </c>
      <c r="AW135" s="65">
        <v>65898.139999999985</v>
      </c>
      <c r="AX135" s="70"/>
      <c r="AY135" s="74"/>
      <c r="AZ135" s="70"/>
      <c r="BA135" s="70"/>
      <c r="BB135" s="70"/>
      <c r="BC135" s="74"/>
      <c r="BD135" s="70"/>
      <c r="CB135" s="66"/>
      <c r="CD135" s="66"/>
      <c r="CH135" s="66"/>
    </row>
    <row r="136" spans="1:86">
      <c r="A136" s="71">
        <v>2026</v>
      </c>
      <c r="B136" s="71">
        <v>8311</v>
      </c>
      <c r="C136" s="71"/>
      <c r="D136" s="103"/>
      <c r="E136" s="71">
        <v>1</v>
      </c>
      <c r="F136" s="68">
        <v>1</v>
      </c>
      <c r="G136" s="68">
        <v>4</v>
      </c>
      <c r="H136" s="68"/>
      <c r="I136" s="68">
        <v>5000</v>
      </c>
      <c r="J136" s="62">
        <v>5100</v>
      </c>
      <c r="K136" s="62">
        <v>519</v>
      </c>
      <c r="L136" s="62">
        <v>17</v>
      </c>
      <c r="M136" s="62">
        <v>2</v>
      </c>
      <c r="N136" s="72" t="s">
        <v>222</v>
      </c>
      <c r="O136" s="65">
        <v>0</v>
      </c>
      <c r="P136" s="65">
        <v>0</v>
      </c>
      <c r="Q136" s="65">
        <v>0</v>
      </c>
      <c r="R136" s="65">
        <v>65898.139999999985</v>
      </c>
      <c r="S136" s="65">
        <v>0</v>
      </c>
      <c r="T136" s="65">
        <v>65898.139999999985</v>
      </c>
      <c r="U136" s="65">
        <v>65898.139999999985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65">
        <v>0</v>
      </c>
      <c r="AJ136" s="65">
        <v>0</v>
      </c>
      <c r="AK136" s="65">
        <v>0</v>
      </c>
      <c r="AL136" s="65">
        <v>0</v>
      </c>
      <c r="AM136" s="65">
        <v>0</v>
      </c>
      <c r="AN136" s="65">
        <v>0</v>
      </c>
      <c r="AO136" s="65">
        <v>0</v>
      </c>
      <c r="AP136" s="65">
        <v>0</v>
      </c>
      <c r="AQ136" s="65">
        <v>0</v>
      </c>
      <c r="AR136" s="65">
        <v>0</v>
      </c>
      <c r="AS136" s="65">
        <v>0</v>
      </c>
      <c r="AT136" s="65">
        <v>65898.139999999985</v>
      </c>
      <c r="AU136" s="65">
        <v>0</v>
      </c>
      <c r="AV136" s="65">
        <v>65898.139999999985</v>
      </c>
      <c r="AW136" s="65">
        <v>65898.139999999985</v>
      </c>
      <c r="AX136" s="70" t="s">
        <v>159</v>
      </c>
      <c r="AY136" s="74">
        <v>3</v>
      </c>
      <c r="AZ136" s="70">
        <v>0</v>
      </c>
      <c r="BA136" s="70">
        <v>0</v>
      </c>
      <c r="BB136" s="70">
        <v>0</v>
      </c>
      <c r="BC136" s="74">
        <v>3</v>
      </c>
      <c r="BD136" s="70">
        <v>0</v>
      </c>
      <c r="CB136" s="66"/>
      <c r="CD136" s="66"/>
      <c r="CH136" s="66"/>
    </row>
    <row r="137" spans="1:86">
      <c r="A137" s="71">
        <v>2026</v>
      </c>
      <c r="B137" s="71">
        <v>8311</v>
      </c>
      <c r="C137" s="71"/>
      <c r="D137" s="103"/>
      <c r="E137" s="71">
        <v>1</v>
      </c>
      <c r="F137" s="68">
        <v>2</v>
      </c>
      <c r="G137" s="68"/>
      <c r="H137" s="68"/>
      <c r="I137" s="68"/>
      <c r="J137" s="62"/>
      <c r="K137" s="62"/>
      <c r="L137" s="62"/>
      <c r="M137" s="62"/>
      <c r="N137" s="72" t="s">
        <v>34</v>
      </c>
      <c r="O137" s="65">
        <v>1302475</v>
      </c>
      <c r="P137" s="65">
        <v>0</v>
      </c>
      <c r="Q137" s="65">
        <v>1302475</v>
      </c>
      <c r="R137" s="65">
        <v>0</v>
      </c>
      <c r="S137" s="65">
        <v>0</v>
      </c>
      <c r="T137" s="65">
        <v>0</v>
      </c>
      <c r="U137" s="65">
        <v>1302475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65">
        <v>0</v>
      </c>
      <c r="AJ137" s="65">
        <v>0</v>
      </c>
      <c r="AK137" s="65">
        <v>0</v>
      </c>
      <c r="AL137" s="65">
        <v>0</v>
      </c>
      <c r="AM137" s="65">
        <v>0</v>
      </c>
      <c r="AN137" s="65">
        <v>0</v>
      </c>
      <c r="AO137" s="65">
        <v>0</v>
      </c>
      <c r="AP137" s="65">
        <v>0</v>
      </c>
      <c r="AQ137" s="65">
        <v>1302475</v>
      </c>
      <c r="AR137" s="65">
        <v>0</v>
      </c>
      <c r="AS137" s="65">
        <v>1302475</v>
      </c>
      <c r="AT137" s="65">
        <v>0</v>
      </c>
      <c r="AU137" s="65">
        <v>0</v>
      </c>
      <c r="AV137" s="65">
        <v>0</v>
      </c>
      <c r="AW137" s="65">
        <v>1302475</v>
      </c>
      <c r="AX137" s="70" t="s">
        <v>104</v>
      </c>
      <c r="AY137" s="74"/>
      <c r="AZ137" s="70"/>
      <c r="BA137" s="70"/>
      <c r="BB137" s="70"/>
      <c r="BC137" s="74"/>
      <c r="BD137" s="70"/>
      <c r="CB137" s="66"/>
      <c r="CD137" s="66"/>
      <c r="CH137" s="66"/>
    </row>
    <row r="138" spans="1:86" ht="30">
      <c r="A138" s="67">
        <v>2026</v>
      </c>
      <c r="B138" s="67">
        <v>8311</v>
      </c>
      <c r="C138" s="67"/>
      <c r="D138" s="102"/>
      <c r="E138" s="67">
        <v>1</v>
      </c>
      <c r="F138" s="68">
        <v>2</v>
      </c>
      <c r="G138" s="68">
        <v>8</v>
      </c>
      <c r="H138" s="68"/>
      <c r="I138" s="68"/>
      <c r="J138" s="62"/>
      <c r="K138" s="62"/>
      <c r="L138" s="62" t="s">
        <v>104</v>
      </c>
      <c r="M138" s="62"/>
      <c r="N138" s="72" t="s">
        <v>37</v>
      </c>
      <c r="O138" s="65">
        <v>1302475</v>
      </c>
      <c r="P138" s="65">
        <v>0</v>
      </c>
      <c r="Q138" s="65">
        <v>1302475</v>
      </c>
      <c r="R138" s="65">
        <v>0</v>
      </c>
      <c r="S138" s="65">
        <v>0</v>
      </c>
      <c r="T138" s="65">
        <v>0</v>
      </c>
      <c r="U138" s="65">
        <v>1302475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65">
        <v>0</v>
      </c>
      <c r="AJ138" s="65">
        <v>0</v>
      </c>
      <c r="AK138" s="65">
        <v>0</v>
      </c>
      <c r="AL138" s="65">
        <v>0</v>
      </c>
      <c r="AM138" s="65">
        <v>0</v>
      </c>
      <c r="AN138" s="65">
        <v>0</v>
      </c>
      <c r="AO138" s="65">
        <v>0</v>
      </c>
      <c r="AP138" s="65">
        <v>0</v>
      </c>
      <c r="AQ138" s="65">
        <v>1302475</v>
      </c>
      <c r="AR138" s="65">
        <v>0</v>
      </c>
      <c r="AS138" s="65">
        <v>1302475</v>
      </c>
      <c r="AT138" s="65">
        <v>0</v>
      </c>
      <c r="AU138" s="65">
        <v>0</v>
      </c>
      <c r="AV138" s="65">
        <v>0</v>
      </c>
      <c r="AW138" s="65">
        <v>1302475</v>
      </c>
      <c r="AX138" s="70"/>
      <c r="AY138" s="74"/>
      <c r="AZ138" s="70"/>
      <c r="BA138" s="70"/>
      <c r="BB138" s="70"/>
      <c r="BC138" s="74"/>
      <c r="BD138" s="70"/>
      <c r="CB138" s="66"/>
      <c r="CD138" s="66"/>
      <c r="CH138" s="66"/>
    </row>
    <row r="139" spans="1:86">
      <c r="A139" s="71">
        <v>2026</v>
      </c>
      <c r="B139" s="71">
        <v>8311</v>
      </c>
      <c r="C139" s="71"/>
      <c r="D139" s="103"/>
      <c r="E139" s="71">
        <v>1</v>
      </c>
      <c r="F139" s="68">
        <v>2</v>
      </c>
      <c r="G139" s="68">
        <v>8</v>
      </c>
      <c r="H139" s="68"/>
      <c r="I139" s="68">
        <v>2000</v>
      </c>
      <c r="J139" s="62"/>
      <c r="K139" s="62"/>
      <c r="L139" s="62" t="s">
        <v>104</v>
      </c>
      <c r="M139" s="62"/>
      <c r="N139" s="72" t="s">
        <v>5</v>
      </c>
      <c r="O139" s="65">
        <v>1181475</v>
      </c>
      <c r="P139" s="65">
        <v>0</v>
      </c>
      <c r="Q139" s="65">
        <v>1181475</v>
      </c>
      <c r="R139" s="65">
        <v>0</v>
      </c>
      <c r="S139" s="65">
        <v>0</v>
      </c>
      <c r="T139" s="65">
        <v>0</v>
      </c>
      <c r="U139" s="65">
        <v>1181475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65">
        <v>0</v>
      </c>
      <c r="AJ139" s="65">
        <v>0</v>
      </c>
      <c r="AK139" s="65">
        <v>0</v>
      </c>
      <c r="AL139" s="65">
        <v>0</v>
      </c>
      <c r="AM139" s="65">
        <v>0</v>
      </c>
      <c r="AN139" s="65">
        <v>0</v>
      </c>
      <c r="AO139" s="65">
        <v>0</v>
      </c>
      <c r="AP139" s="65">
        <v>0</v>
      </c>
      <c r="AQ139" s="65">
        <v>1181475</v>
      </c>
      <c r="AR139" s="65">
        <v>0</v>
      </c>
      <c r="AS139" s="65">
        <v>1181475</v>
      </c>
      <c r="AT139" s="65">
        <v>0</v>
      </c>
      <c r="AU139" s="65">
        <v>0</v>
      </c>
      <c r="AV139" s="65">
        <v>0</v>
      </c>
      <c r="AW139" s="65">
        <v>1181475</v>
      </c>
      <c r="AX139" s="65"/>
      <c r="AY139" s="74"/>
      <c r="AZ139" s="70"/>
      <c r="BA139" s="70"/>
      <c r="BB139" s="70"/>
      <c r="BC139" s="74"/>
      <c r="BD139" s="70"/>
      <c r="CB139" s="66"/>
      <c r="CD139" s="66"/>
      <c r="CH139" s="66"/>
    </row>
    <row r="140" spans="1:86">
      <c r="A140" s="67">
        <v>2026</v>
      </c>
      <c r="B140" s="67">
        <v>8311</v>
      </c>
      <c r="C140" s="67"/>
      <c r="D140" s="102"/>
      <c r="E140" s="67">
        <v>1</v>
      </c>
      <c r="F140" s="68">
        <v>2</v>
      </c>
      <c r="G140" s="68">
        <v>8</v>
      </c>
      <c r="H140" s="68"/>
      <c r="I140" s="68">
        <v>2000</v>
      </c>
      <c r="J140" s="62">
        <v>2500</v>
      </c>
      <c r="K140" s="62"/>
      <c r="L140" s="62" t="s">
        <v>104</v>
      </c>
      <c r="M140" s="62"/>
      <c r="N140" s="72" t="s">
        <v>223</v>
      </c>
      <c r="O140" s="65">
        <v>1181475</v>
      </c>
      <c r="P140" s="65">
        <v>0</v>
      </c>
      <c r="Q140" s="65">
        <v>1181475</v>
      </c>
      <c r="R140" s="65">
        <v>0</v>
      </c>
      <c r="S140" s="65">
        <v>0</v>
      </c>
      <c r="T140" s="65">
        <v>0</v>
      </c>
      <c r="U140" s="65">
        <v>1181475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65">
        <v>0</v>
      </c>
      <c r="AJ140" s="65">
        <v>0</v>
      </c>
      <c r="AK140" s="65">
        <v>0</v>
      </c>
      <c r="AL140" s="65">
        <v>0</v>
      </c>
      <c r="AM140" s="65">
        <v>0</v>
      </c>
      <c r="AN140" s="65">
        <v>0</v>
      </c>
      <c r="AO140" s="65">
        <v>0</v>
      </c>
      <c r="AP140" s="65">
        <v>0</v>
      </c>
      <c r="AQ140" s="65">
        <v>1181475</v>
      </c>
      <c r="AR140" s="65">
        <v>0</v>
      </c>
      <c r="AS140" s="65">
        <v>1181475</v>
      </c>
      <c r="AT140" s="65">
        <v>0</v>
      </c>
      <c r="AU140" s="65">
        <v>0</v>
      </c>
      <c r="AV140" s="65">
        <v>0</v>
      </c>
      <c r="AW140" s="65">
        <v>1181475</v>
      </c>
      <c r="AX140" s="70"/>
      <c r="AY140" s="74"/>
      <c r="AZ140" s="70"/>
      <c r="BA140" s="70"/>
      <c r="BB140" s="70"/>
      <c r="BC140" s="74"/>
      <c r="BD140" s="70"/>
      <c r="BG140" s="66"/>
      <c r="BH140" s="66"/>
      <c r="BI140" s="66"/>
      <c r="BJ140" s="66"/>
      <c r="BL140" s="66"/>
      <c r="BM140" s="66"/>
      <c r="CB140" s="66"/>
      <c r="CC140" s="66"/>
      <c r="CD140" s="66"/>
      <c r="CE140" s="66"/>
      <c r="CG140" s="66"/>
      <c r="CH140" s="66"/>
    </row>
    <row r="141" spans="1:86">
      <c r="A141" s="71">
        <v>2026</v>
      </c>
      <c r="B141" s="71">
        <v>8311</v>
      </c>
      <c r="C141" s="71"/>
      <c r="D141" s="103"/>
      <c r="E141" s="71">
        <v>1</v>
      </c>
      <c r="F141" s="68">
        <v>2</v>
      </c>
      <c r="G141" s="68">
        <v>8</v>
      </c>
      <c r="H141" s="68"/>
      <c r="I141" s="68">
        <v>2000</v>
      </c>
      <c r="J141" s="62">
        <v>2500</v>
      </c>
      <c r="K141" s="62">
        <v>255</v>
      </c>
      <c r="L141" s="62" t="s">
        <v>104</v>
      </c>
      <c r="M141" s="62"/>
      <c r="N141" s="72" t="s">
        <v>224</v>
      </c>
      <c r="O141" s="65">
        <v>261249.1</v>
      </c>
      <c r="P141" s="65">
        <v>0</v>
      </c>
      <c r="Q141" s="65">
        <v>261249.1</v>
      </c>
      <c r="R141" s="65">
        <v>0</v>
      </c>
      <c r="S141" s="65">
        <v>0</v>
      </c>
      <c r="T141" s="65">
        <v>0</v>
      </c>
      <c r="U141" s="65">
        <v>261249.1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261249.1</v>
      </c>
      <c r="AR141" s="65">
        <v>0</v>
      </c>
      <c r="AS141" s="65">
        <v>261249.1</v>
      </c>
      <c r="AT141" s="65">
        <v>0</v>
      </c>
      <c r="AU141" s="65">
        <v>0</v>
      </c>
      <c r="AV141" s="65">
        <v>0</v>
      </c>
      <c r="AW141" s="65">
        <v>261249.1</v>
      </c>
      <c r="AX141" s="70"/>
      <c r="AY141" s="74"/>
      <c r="AZ141" s="70"/>
      <c r="BA141" s="70"/>
      <c r="BB141" s="70"/>
      <c r="BC141" s="74"/>
      <c r="BD141" s="70"/>
      <c r="BJ141" s="66"/>
      <c r="BL141" s="66"/>
      <c r="BM141" s="66"/>
      <c r="CE141" s="66"/>
      <c r="CG141" s="66"/>
      <c r="CH141" s="66"/>
    </row>
    <row r="142" spans="1:86">
      <c r="A142" s="67">
        <v>2026</v>
      </c>
      <c r="B142" s="67">
        <v>8311</v>
      </c>
      <c r="C142" s="67"/>
      <c r="D142" s="102"/>
      <c r="E142" s="67">
        <v>1</v>
      </c>
      <c r="F142" s="68">
        <v>2</v>
      </c>
      <c r="G142" s="68">
        <v>8</v>
      </c>
      <c r="H142" s="68"/>
      <c r="I142" s="68">
        <v>2000</v>
      </c>
      <c r="J142" s="62">
        <v>2500</v>
      </c>
      <c r="K142" s="62">
        <v>255</v>
      </c>
      <c r="L142" s="62">
        <v>918</v>
      </c>
      <c r="M142" s="62">
        <v>2</v>
      </c>
      <c r="N142" s="72" t="s">
        <v>224</v>
      </c>
      <c r="O142" s="65">
        <v>261249.1</v>
      </c>
      <c r="P142" s="65">
        <v>0</v>
      </c>
      <c r="Q142" s="65">
        <v>261249.1</v>
      </c>
      <c r="R142" s="65">
        <v>0</v>
      </c>
      <c r="S142" s="65">
        <v>0</v>
      </c>
      <c r="T142" s="65">
        <v>0</v>
      </c>
      <c r="U142" s="65">
        <v>261249.1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65">
        <v>0</v>
      </c>
      <c r="AJ142" s="65">
        <v>0</v>
      </c>
      <c r="AK142" s="65">
        <v>0</v>
      </c>
      <c r="AL142" s="65">
        <v>0</v>
      </c>
      <c r="AM142" s="65">
        <v>0</v>
      </c>
      <c r="AN142" s="65">
        <v>0</v>
      </c>
      <c r="AO142" s="65">
        <v>0</v>
      </c>
      <c r="AP142" s="65">
        <v>0</v>
      </c>
      <c r="AQ142" s="65">
        <v>261249.1</v>
      </c>
      <c r="AR142" s="65">
        <v>0</v>
      </c>
      <c r="AS142" s="65">
        <v>261249.1</v>
      </c>
      <c r="AT142" s="65">
        <v>0</v>
      </c>
      <c r="AU142" s="65">
        <v>0</v>
      </c>
      <c r="AV142" s="65">
        <v>0</v>
      </c>
      <c r="AW142" s="65">
        <v>261249.1</v>
      </c>
      <c r="AX142" s="70" t="s">
        <v>225</v>
      </c>
      <c r="AY142" s="74">
        <v>22</v>
      </c>
      <c r="AZ142" s="70">
        <v>13186</v>
      </c>
      <c r="BA142" s="70">
        <v>0</v>
      </c>
      <c r="BB142" s="70">
        <v>0</v>
      </c>
      <c r="BC142" s="74">
        <v>22</v>
      </c>
      <c r="BD142" s="70">
        <v>13186</v>
      </c>
      <c r="BJ142" s="66"/>
      <c r="BL142" s="66"/>
      <c r="BM142" s="66"/>
      <c r="CE142" s="66"/>
      <c r="CG142" s="66"/>
      <c r="CH142" s="66"/>
    </row>
    <row r="143" spans="1:86">
      <c r="A143" s="71">
        <v>2026</v>
      </c>
      <c r="B143" s="71">
        <v>8311</v>
      </c>
      <c r="C143" s="71"/>
      <c r="D143" s="103"/>
      <c r="E143" s="71">
        <v>1</v>
      </c>
      <c r="F143" s="68">
        <v>2</v>
      </c>
      <c r="G143" s="68">
        <v>8</v>
      </c>
      <c r="H143" s="68"/>
      <c r="I143" s="68">
        <v>2000</v>
      </c>
      <c r="J143" s="62">
        <v>2500</v>
      </c>
      <c r="K143" s="62">
        <v>259</v>
      </c>
      <c r="L143" s="62" t="s">
        <v>104</v>
      </c>
      <c r="M143" s="62"/>
      <c r="N143" s="72" t="s">
        <v>226</v>
      </c>
      <c r="O143" s="65">
        <v>920225.89999999991</v>
      </c>
      <c r="P143" s="65">
        <v>0</v>
      </c>
      <c r="Q143" s="65">
        <v>920225.89999999991</v>
      </c>
      <c r="R143" s="65">
        <v>0</v>
      </c>
      <c r="S143" s="65">
        <v>0</v>
      </c>
      <c r="T143" s="65">
        <v>0</v>
      </c>
      <c r="U143" s="65">
        <v>920225.89999999991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920225.89999999991</v>
      </c>
      <c r="AR143" s="65">
        <v>0</v>
      </c>
      <c r="AS143" s="65">
        <v>920225.89999999991</v>
      </c>
      <c r="AT143" s="65">
        <v>0</v>
      </c>
      <c r="AU143" s="65">
        <v>0</v>
      </c>
      <c r="AV143" s="65">
        <v>0</v>
      </c>
      <c r="AW143" s="65">
        <v>920225.89999999991</v>
      </c>
      <c r="AX143" s="70"/>
      <c r="AY143" s="74"/>
      <c r="AZ143" s="70"/>
      <c r="BA143" s="70"/>
      <c r="BB143" s="70"/>
      <c r="BC143" s="74"/>
      <c r="BD143" s="70"/>
      <c r="BJ143" s="66"/>
      <c r="BL143" s="66"/>
      <c r="BM143" s="66"/>
      <c r="CE143" s="66"/>
      <c r="CG143" s="66"/>
      <c r="CH143" s="66"/>
    </row>
    <row r="144" spans="1:86">
      <c r="A144" s="71">
        <v>2026</v>
      </c>
      <c r="B144" s="71">
        <v>8311</v>
      </c>
      <c r="C144" s="71"/>
      <c r="D144" s="103"/>
      <c r="E144" s="71">
        <v>1</v>
      </c>
      <c r="F144" s="68">
        <v>2</v>
      </c>
      <c r="G144" s="68">
        <v>8</v>
      </c>
      <c r="H144" s="68"/>
      <c r="I144" s="68">
        <v>2000</v>
      </c>
      <c r="J144" s="62">
        <v>2500</v>
      </c>
      <c r="K144" s="62">
        <v>259</v>
      </c>
      <c r="L144" s="62">
        <v>1024</v>
      </c>
      <c r="M144" s="62">
        <v>2</v>
      </c>
      <c r="N144" s="72" t="s">
        <v>226</v>
      </c>
      <c r="O144" s="65">
        <v>920225.89999999991</v>
      </c>
      <c r="P144" s="65">
        <v>0</v>
      </c>
      <c r="Q144" s="65">
        <v>920225.89999999991</v>
      </c>
      <c r="R144" s="65">
        <v>0</v>
      </c>
      <c r="S144" s="65">
        <v>0</v>
      </c>
      <c r="T144" s="65">
        <v>0</v>
      </c>
      <c r="U144" s="65">
        <v>920225.89999999991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65">
        <v>0</v>
      </c>
      <c r="AJ144" s="65">
        <v>0</v>
      </c>
      <c r="AK144" s="65">
        <v>0</v>
      </c>
      <c r="AL144" s="65">
        <v>0</v>
      </c>
      <c r="AM144" s="65">
        <v>0</v>
      </c>
      <c r="AN144" s="65">
        <v>0</v>
      </c>
      <c r="AO144" s="65">
        <v>0</v>
      </c>
      <c r="AP144" s="65">
        <v>0</v>
      </c>
      <c r="AQ144" s="65">
        <v>920225.89999999991</v>
      </c>
      <c r="AR144" s="65">
        <v>0</v>
      </c>
      <c r="AS144" s="65">
        <v>920225.89999999991</v>
      </c>
      <c r="AT144" s="65">
        <v>0</v>
      </c>
      <c r="AU144" s="65">
        <v>0</v>
      </c>
      <c r="AV144" s="65">
        <v>0</v>
      </c>
      <c r="AW144" s="65">
        <v>920225.89999999991</v>
      </c>
      <c r="AX144" s="70" t="s">
        <v>225</v>
      </c>
      <c r="AY144" s="74">
        <v>27</v>
      </c>
      <c r="AZ144" s="70">
        <v>297</v>
      </c>
      <c r="BA144" s="70">
        <v>0</v>
      </c>
      <c r="BB144" s="70">
        <v>0</v>
      </c>
      <c r="BC144" s="74">
        <v>27</v>
      </c>
      <c r="BD144" s="70">
        <v>297</v>
      </c>
      <c r="BJ144" s="66"/>
      <c r="BL144" s="66"/>
      <c r="BM144" s="66"/>
      <c r="CE144" s="66"/>
      <c r="CG144" s="66"/>
      <c r="CH144" s="66"/>
    </row>
    <row r="145" spans="1:93">
      <c r="A145" s="67">
        <v>2026</v>
      </c>
      <c r="B145" s="67">
        <v>8311</v>
      </c>
      <c r="C145" s="67"/>
      <c r="D145" s="102"/>
      <c r="E145" s="67">
        <v>1</v>
      </c>
      <c r="F145" s="68">
        <v>2</v>
      </c>
      <c r="G145" s="68">
        <v>8</v>
      </c>
      <c r="H145" s="68"/>
      <c r="I145" s="68">
        <v>5000</v>
      </c>
      <c r="J145" s="62"/>
      <c r="K145" s="62"/>
      <c r="L145" s="62" t="s">
        <v>104</v>
      </c>
      <c r="M145" s="62"/>
      <c r="N145" s="73" t="s">
        <v>4</v>
      </c>
      <c r="O145" s="65">
        <v>121000</v>
      </c>
      <c r="P145" s="65">
        <v>0</v>
      </c>
      <c r="Q145" s="65">
        <v>121000</v>
      </c>
      <c r="R145" s="65">
        <v>0</v>
      </c>
      <c r="S145" s="65">
        <v>0</v>
      </c>
      <c r="T145" s="65">
        <v>0</v>
      </c>
      <c r="U145" s="65">
        <v>121000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121000</v>
      </c>
      <c r="AR145" s="65">
        <v>0</v>
      </c>
      <c r="AS145" s="65">
        <v>121000</v>
      </c>
      <c r="AT145" s="65">
        <v>0</v>
      </c>
      <c r="AU145" s="65">
        <v>0</v>
      </c>
      <c r="AV145" s="65">
        <v>0</v>
      </c>
      <c r="AW145" s="65">
        <v>121000</v>
      </c>
      <c r="AX145" s="65"/>
      <c r="AY145" s="74"/>
      <c r="AZ145" s="70"/>
      <c r="BA145" s="70"/>
      <c r="BB145" s="70"/>
      <c r="BC145" s="74"/>
      <c r="BD145" s="70"/>
      <c r="BJ145" s="66"/>
      <c r="BL145" s="66"/>
      <c r="BM145" s="66"/>
      <c r="CE145" s="66"/>
      <c r="CG145" s="66"/>
      <c r="CH145" s="66"/>
    </row>
    <row r="146" spans="1:93">
      <c r="A146" s="67">
        <v>2026</v>
      </c>
      <c r="B146" s="67">
        <v>8311</v>
      </c>
      <c r="C146" s="67"/>
      <c r="D146" s="102"/>
      <c r="E146" s="67">
        <v>1</v>
      </c>
      <c r="F146" s="68">
        <v>2</v>
      </c>
      <c r="G146" s="68">
        <v>8</v>
      </c>
      <c r="H146" s="68"/>
      <c r="I146" s="68">
        <v>5000</v>
      </c>
      <c r="J146" s="62">
        <v>5100</v>
      </c>
      <c r="K146" s="62"/>
      <c r="L146" s="62" t="s">
        <v>104</v>
      </c>
      <c r="M146" s="62"/>
      <c r="N146" s="72" t="s">
        <v>194</v>
      </c>
      <c r="O146" s="65">
        <v>121000</v>
      </c>
      <c r="P146" s="65">
        <v>0</v>
      </c>
      <c r="Q146" s="65">
        <v>121000</v>
      </c>
      <c r="R146" s="65">
        <v>0</v>
      </c>
      <c r="S146" s="65">
        <v>0</v>
      </c>
      <c r="T146" s="65">
        <v>0</v>
      </c>
      <c r="U146" s="65">
        <v>121000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65">
        <v>0</v>
      </c>
      <c r="AJ146" s="65">
        <v>0</v>
      </c>
      <c r="AK146" s="65">
        <v>0</v>
      </c>
      <c r="AL146" s="65">
        <v>0</v>
      </c>
      <c r="AM146" s="65">
        <v>0</v>
      </c>
      <c r="AN146" s="65">
        <v>0</v>
      </c>
      <c r="AO146" s="65">
        <v>0</v>
      </c>
      <c r="AP146" s="65">
        <v>0</v>
      </c>
      <c r="AQ146" s="65">
        <v>121000</v>
      </c>
      <c r="AR146" s="65">
        <v>0</v>
      </c>
      <c r="AS146" s="65">
        <v>121000</v>
      </c>
      <c r="AT146" s="65">
        <v>0</v>
      </c>
      <c r="AU146" s="65">
        <v>0</v>
      </c>
      <c r="AV146" s="65">
        <v>0</v>
      </c>
      <c r="AW146" s="65">
        <v>121000</v>
      </c>
      <c r="AX146" s="70"/>
      <c r="AY146" s="74"/>
      <c r="AZ146" s="70"/>
      <c r="BA146" s="70"/>
      <c r="BB146" s="70"/>
      <c r="BC146" s="74"/>
      <c r="BD146" s="70"/>
      <c r="BG146" s="66"/>
      <c r="BH146" s="66"/>
      <c r="BI146" s="66"/>
      <c r="BJ146" s="66"/>
      <c r="BL146" s="66"/>
      <c r="BM146" s="66"/>
      <c r="CB146" s="66"/>
      <c r="CC146" s="66"/>
      <c r="CD146" s="66"/>
      <c r="CE146" s="66"/>
      <c r="CG146" s="66"/>
      <c r="CH146" s="66"/>
    </row>
    <row r="147" spans="1:93">
      <c r="A147" s="67">
        <v>2026</v>
      </c>
      <c r="B147" s="67">
        <v>8311</v>
      </c>
      <c r="C147" s="67"/>
      <c r="D147" s="102"/>
      <c r="E147" s="67">
        <v>1</v>
      </c>
      <c r="F147" s="68">
        <v>2</v>
      </c>
      <c r="G147" s="68">
        <v>8</v>
      </c>
      <c r="H147" s="68"/>
      <c r="I147" s="68">
        <v>5000</v>
      </c>
      <c r="J147" s="62">
        <v>5100</v>
      </c>
      <c r="K147" s="62">
        <v>515</v>
      </c>
      <c r="L147" s="62" t="s">
        <v>104</v>
      </c>
      <c r="M147" s="62"/>
      <c r="N147" s="73" t="s">
        <v>202</v>
      </c>
      <c r="O147" s="65">
        <v>121000</v>
      </c>
      <c r="P147" s="65">
        <v>0</v>
      </c>
      <c r="Q147" s="65">
        <v>121000</v>
      </c>
      <c r="R147" s="65">
        <v>0</v>
      </c>
      <c r="S147" s="65">
        <v>0</v>
      </c>
      <c r="T147" s="65">
        <v>0</v>
      </c>
      <c r="U147" s="65">
        <v>121000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65">
        <v>0</v>
      </c>
      <c r="AJ147" s="65">
        <v>0</v>
      </c>
      <c r="AK147" s="65">
        <v>0</v>
      </c>
      <c r="AL147" s="65">
        <v>0</v>
      </c>
      <c r="AM147" s="65">
        <v>0</v>
      </c>
      <c r="AN147" s="65">
        <v>0</v>
      </c>
      <c r="AO147" s="65">
        <v>0</v>
      </c>
      <c r="AP147" s="65">
        <v>0</v>
      </c>
      <c r="AQ147" s="65">
        <v>121000</v>
      </c>
      <c r="AR147" s="65">
        <v>0</v>
      </c>
      <c r="AS147" s="65">
        <v>121000</v>
      </c>
      <c r="AT147" s="65">
        <v>0</v>
      </c>
      <c r="AU147" s="65">
        <v>0</v>
      </c>
      <c r="AV147" s="65">
        <v>0</v>
      </c>
      <c r="AW147" s="65">
        <v>121000</v>
      </c>
      <c r="AX147" s="70"/>
      <c r="AY147" s="74"/>
      <c r="AZ147" s="70"/>
      <c r="BA147" s="70"/>
      <c r="BB147" s="70"/>
      <c r="BC147" s="74"/>
      <c r="BD147" s="70"/>
      <c r="CC147" s="66"/>
      <c r="CD147" s="66"/>
      <c r="CH147" s="66"/>
    </row>
    <row r="148" spans="1:93">
      <c r="A148" s="67">
        <v>2026</v>
      </c>
      <c r="B148" s="67">
        <v>8311</v>
      </c>
      <c r="C148" s="67"/>
      <c r="D148" s="102"/>
      <c r="E148" s="67">
        <v>1</v>
      </c>
      <c r="F148" s="68">
        <v>2</v>
      </c>
      <c r="G148" s="68">
        <v>8</v>
      </c>
      <c r="H148" s="68"/>
      <c r="I148" s="68">
        <v>5000</v>
      </c>
      <c r="J148" s="62">
        <v>5100</v>
      </c>
      <c r="K148" s="62">
        <v>515</v>
      </c>
      <c r="L148" s="62">
        <v>364</v>
      </c>
      <c r="M148" s="62">
        <v>2</v>
      </c>
      <c r="N148" s="72" t="s">
        <v>227</v>
      </c>
      <c r="O148" s="65">
        <v>59400</v>
      </c>
      <c r="P148" s="65">
        <v>0</v>
      </c>
      <c r="Q148" s="65">
        <v>59400</v>
      </c>
      <c r="R148" s="65">
        <v>0</v>
      </c>
      <c r="S148" s="65">
        <v>0</v>
      </c>
      <c r="T148" s="65">
        <v>0</v>
      </c>
      <c r="U148" s="65">
        <v>59400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59400</v>
      </c>
      <c r="AR148" s="65">
        <v>0</v>
      </c>
      <c r="AS148" s="65">
        <v>59400</v>
      </c>
      <c r="AT148" s="65">
        <v>0</v>
      </c>
      <c r="AU148" s="65">
        <v>0</v>
      </c>
      <c r="AV148" s="65">
        <v>0</v>
      </c>
      <c r="AW148" s="65">
        <v>59400</v>
      </c>
      <c r="AX148" s="70" t="s">
        <v>159</v>
      </c>
      <c r="AY148" s="74">
        <v>3</v>
      </c>
      <c r="AZ148" s="70">
        <v>0</v>
      </c>
      <c r="BA148" s="70">
        <v>0</v>
      </c>
      <c r="BB148" s="70">
        <v>0</v>
      </c>
      <c r="BC148" s="74">
        <v>3</v>
      </c>
      <c r="BD148" s="70">
        <v>0</v>
      </c>
      <c r="CC148" s="66"/>
      <c r="CD148" s="66"/>
      <c r="CH148" s="66"/>
    </row>
    <row r="149" spans="1:93">
      <c r="A149" s="71">
        <v>2026</v>
      </c>
      <c r="B149" s="71">
        <v>8311</v>
      </c>
      <c r="C149" s="71"/>
      <c r="D149" s="103"/>
      <c r="E149" s="71">
        <v>1</v>
      </c>
      <c r="F149" s="68">
        <v>2</v>
      </c>
      <c r="G149" s="68">
        <v>8</v>
      </c>
      <c r="H149" s="68"/>
      <c r="I149" s="68">
        <v>5000</v>
      </c>
      <c r="J149" s="62">
        <v>5100</v>
      </c>
      <c r="K149" s="62">
        <v>515</v>
      </c>
      <c r="L149" s="62">
        <v>593</v>
      </c>
      <c r="M149" s="62">
        <v>2</v>
      </c>
      <c r="N149" s="72" t="s">
        <v>228</v>
      </c>
      <c r="O149" s="65">
        <v>8800</v>
      </c>
      <c r="P149" s="65">
        <v>0</v>
      </c>
      <c r="Q149" s="65">
        <v>8800</v>
      </c>
      <c r="R149" s="65">
        <v>0</v>
      </c>
      <c r="S149" s="65">
        <v>0</v>
      </c>
      <c r="T149" s="65">
        <v>0</v>
      </c>
      <c r="U149" s="65">
        <v>8800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65">
        <v>0</v>
      </c>
      <c r="AJ149" s="65">
        <v>0</v>
      </c>
      <c r="AK149" s="65">
        <v>0</v>
      </c>
      <c r="AL149" s="65">
        <v>0</v>
      </c>
      <c r="AM149" s="65">
        <v>0</v>
      </c>
      <c r="AN149" s="65">
        <v>0</v>
      </c>
      <c r="AO149" s="65">
        <v>0</v>
      </c>
      <c r="AP149" s="65">
        <v>0</v>
      </c>
      <c r="AQ149" s="65">
        <v>8800</v>
      </c>
      <c r="AR149" s="65">
        <v>0</v>
      </c>
      <c r="AS149" s="65">
        <v>8800</v>
      </c>
      <c r="AT149" s="65">
        <v>0</v>
      </c>
      <c r="AU149" s="65">
        <v>0</v>
      </c>
      <c r="AV149" s="65">
        <v>0</v>
      </c>
      <c r="AW149" s="65">
        <v>8800</v>
      </c>
      <c r="AX149" s="70" t="s">
        <v>159</v>
      </c>
      <c r="AY149" s="74">
        <v>2</v>
      </c>
      <c r="AZ149" s="70">
        <v>0</v>
      </c>
      <c r="BA149" s="70">
        <v>0</v>
      </c>
      <c r="BB149" s="70">
        <v>0</v>
      </c>
      <c r="BC149" s="74">
        <v>2</v>
      </c>
      <c r="BD149" s="70">
        <v>0</v>
      </c>
      <c r="CC149" s="66"/>
      <c r="CD149" s="66"/>
      <c r="CH149" s="66"/>
    </row>
    <row r="150" spans="1:93">
      <c r="A150" s="71">
        <v>2026</v>
      </c>
      <c r="B150" s="71">
        <v>8311</v>
      </c>
      <c r="C150" s="71"/>
      <c r="D150" s="103"/>
      <c r="E150" s="71">
        <v>1</v>
      </c>
      <c r="F150" s="68">
        <v>2</v>
      </c>
      <c r="G150" s="68">
        <v>8</v>
      </c>
      <c r="H150" s="68"/>
      <c r="I150" s="68">
        <v>5000</v>
      </c>
      <c r="J150" s="62">
        <v>5100</v>
      </c>
      <c r="K150" s="62">
        <v>515</v>
      </c>
      <c r="L150" s="62">
        <v>768</v>
      </c>
      <c r="M150" s="62">
        <v>2</v>
      </c>
      <c r="N150" s="72" t="s">
        <v>229</v>
      </c>
      <c r="O150" s="65">
        <v>52800</v>
      </c>
      <c r="P150" s="65">
        <v>0</v>
      </c>
      <c r="Q150" s="65">
        <v>52800</v>
      </c>
      <c r="R150" s="65">
        <v>0</v>
      </c>
      <c r="S150" s="65">
        <v>0</v>
      </c>
      <c r="T150" s="65">
        <v>0</v>
      </c>
      <c r="U150" s="65">
        <v>52800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65">
        <v>0</v>
      </c>
      <c r="AJ150" s="65">
        <v>0</v>
      </c>
      <c r="AK150" s="65">
        <v>0</v>
      </c>
      <c r="AL150" s="65">
        <v>0</v>
      </c>
      <c r="AM150" s="65">
        <v>0</v>
      </c>
      <c r="AN150" s="65">
        <v>0</v>
      </c>
      <c r="AO150" s="65">
        <v>0</v>
      </c>
      <c r="AP150" s="65">
        <v>0</v>
      </c>
      <c r="AQ150" s="65">
        <v>52800</v>
      </c>
      <c r="AR150" s="65">
        <v>0</v>
      </c>
      <c r="AS150" s="65">
        <v>52800</v>
      </c>
      <c r="AT150" s="65">
        <v>0</v>
      </c>
      <c r="AU150" s="65">
        <v>0</v>
      </c>
      <c r="AV150" s="65">
        <v>0</v>
      </c>
      <c r="AW150" s="65">
        <v>52800</v>
      </c>
      <c r="AX150" s="70" t="s">
        <v>159</v>
      </c>
      <c r="AY150" s="74">
        <v>4</v>
      </c>
      <c r="AZ150" s="70">
        <v>0</v>
      </c>
      <c r="BA150" s="70">
        <v>0</v>
      </c>
      <c r="BB150" s="70">
        <v>0</v>
      </c>
      <c r="BC150" s="74">
        <v>4</v>
      </c>
      <c r="BD150" s="70">
        <v>0</v>
      </c>
      <c r="CC150" s="66"/>
      <c r="CD150" s="66"/>
      <c r="CH150" s="66"/>
    </row>
    <row r="151" spans="1:93">
      <c r="A151" s="71">
        <v>2026</v>
      </c>
      <c r="B151" s="71">
        <v>8311</v>
      </c>
      <c r="C151" s="71"/>
      <c r="D151" s="103"/>
      <c r="E151" s="71">
        <v>2</v>
      </c>
      <c r="F151" s="68"/>
      <c r="G151" s="68"/>
      <c r="H151" s="68"/>
      <c r="I151" s="68"/>
      <c r="J151" s="62"/>
      <c r="K151" s="62"/>
      <c r="L151" s="62"/>
      <c r="M151" s="62"/>
      <c r="N151" s="72" t="s">
        <v>230</v>
      </c>
      <c r="O151" s="65">
        <v>198910619.12</v>
      </c>
      <c r="P151" s="65">
        <v>64454936.359999992</v>
      </c>
      <c r="Q151" s="65">
        <v>263365555.47999999</v>
      </c>
      <c r="R151" s="65">
        <v>53556155.109999999</v>
      </c>
      <c r="S151" s="65">
        <v>0</v>
      </c>
      <c r="T151" s="65">
        <v>53556155.109999999</v>
      </c>
      <c r="U151" s="65">
        <v>316921710.58999997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14900</v>
      </c>
      <c r="AD151" s="65">
        <v>0</v>
      </c>
      <c r="AE151" s="65">
        <v>14900</v>
      </c>
      <c r="AF151" s="65">
        <v>0</v>
      </c>
      <c r="AG151" s="65">
        <v>0</v>
      </c>
      <c r="AH151" s="65">
        <v>0</v>
      </c>
      <c r="AI151" s="65">
        <v>14900</v>
      </c>
      <c r="AJ151" s="65">
        <v>4878294.75</v>
      </c>
      <c r="AK151" s="65">
        <v>0</v>
      </c>
      <c r="AL151" s="65">
        <v>4878294.75</v>
      </c>
      <c r="AM151" s="65">
        <v>1153117.4300000002</v>
      </c>
      <c r="AN151" s="65">
        <v>0</v>
      </c>
      <c r="AO151" s="65">
        <v>1153117.4300000002</v>
      </c>
      <c r="AP151" s="65">
        <v>6031412.1799999997</v>
      </c>
      <c r="AQ151" s="65">
        <v>194017424.37</v>
      </c>
      <c r="AR151" s="65">
        <v>64454936.359999992</v>
      </c>
      <c r="AS151" s="65">
        <v>258472360.72999999</v>
      </c>
      <c r="AT151" s="65">
        <v>52403037.68</v>
      </c>
      <c r="AU151" s="65">
        <v>0</v>
      </c>
      <c r="AV151" s="65">
        <v>52403037.68</v>
      </c>
      <c r="AW151" s="65">
        <v>310875398.40999997</v>
      </c>
      <c r="AX151" s="70"/>
      <c r="AY151" s="74"/>
      <c r="AZ151" s="70"/>
      <c r="BA151" s="70"/>
      <c r="BB151" s="70"/>
      <c r="BC151" s="70"/>
      <c r="BD151" s="70"/>
      <c r="CC151" s="66"/>
      <c r="CD151" s="66"/>
      <c r="CH151" s="66"/>
    </row>
    <row r="152" spans="1:93">
      <c r="A152" s="67">
        <v>2026</v>
      </c>
      <c r="B152" s="67">
        <v>8311</v>
      </c>
      <c r="C152" s="67"/>
      <c r="D152" s="102"/>
      <c r="E152" s="67">
        <v>2</v>
      </c>
      <c r="F152" s="68">
        <v>3</v>
      </c>
      <c r="G152" s="68"/>
      <c r="H152" s="68"/>
      <c r="I152" s="68"/>
      <c r="J152" s="62"/>
      <c r="K152" s="62"/>
      <c r="L152" s="62"/>
      <c r="M152" s="62"/>
      <c r="N152" s="72" t="s">
        <v>41</v>
      </c>
      <c r="O152" s="65">
        <v>40581867.57</v>
      </c>
      <c r="P152" s="65">
        <v>64454936.359999992</v>
      </c>
      <c r="Q152" s="65">
        <v>105036803.92999999</v>
      </c>
      <c r="R152" s="65">
        <v>8190600</v>
      </c>
      <c r="S152" s="65">
        <v>0</v>
      </c>
      <c r="T152" s="65">
        <v>8190600</v>
      </c>
      <c r="U152" s="65">
        <v>113227403.92999999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65">
        <v>0</v>
      </c>
      <c r="AJ152" s="65">
        <v>0</v>
      </c>
      <c r="AK152" s="65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>
        <v>40581867.57</v>
      </c>
      <c r="AR152" s="65">
        <v>64454936.359999992</v>
      </c>
      <c r="AS152" s="65">
        <v>105036803.92999999</v>
      </c>
      <c r="AT152" s="65">
        <v>8190600</v>
      </c>
      <c r="AU152" s="65">
        <v>0</v>
      </c>
      <c r="AV152" s="65">
        <v>8190600</v>
      </c>
      <c r="AW152" s="65">
        <v>113227403.92999999</v>
      </c>
      <c r="AX152" s="70" t="s">
        <v>104</v>
      </c>
      <c r="AY152" s="74"/>
      <c r="AZ152" s="70"/>
      <c r="BA152" s="70"/>
      <c r="BB152" s="70"/>
      <c r="BC152" s="74"/>
      <c r="BD152" s="70"/>
      <c r="CC152" s="66"/>
      <c r="CD152" s="66"/>
      <c r="CH152" s="66"/>
    </row>
    <row r="153" spans="1:93">
      <c r="A153" s="71">
        <v>2026</v>
      </c>
      <c r="B153" s="71">
        <v>8311</v>
      </c>
      <c r="C153" s="71"/>
      <c r="D153" s="103"/>
      <c r="E153" s="71">
        <v>2</v>
      </c>
      <c r="F153" s="68">
        <v>3</v>
      </c>
      <c r="G153" s="68">
        <v>12</v>
      </c>
      <c r="H153" s="68"/>
      <c r="I153" s="68"/>
      <c r="J153" s="62"/>
      <c r="K153" s="62"/>
      <c r="L153" s="62" t="s">
        <v>104</v>
      </c>
      <c r="M153" s="62"/>
      <c r="N153" s="69" t="s">
        <v>42</v>
      </c>
      <c r="O153" s="65">
        <v>40581867.57</v>
      </c>
      <c r="P153" s="65">
        <v>64454936.359999992</v>
      </c>
      <c r="Q153" s="65">
        <v>105036803.92999999</v>
      </c>
      <c r="R153" s="65">
        <v>8190600</v>
      </c>
      <c r="S153" s="65">
        <v>0</v>
      </c>
      <c r="T153" s="65">
        <v>8190600</v>
      </c>
      <c r="U153" s="65">
        <v>113227403.92999999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65">
        <v>0</v>
      </c>
      <c r="AJ153" s="65">
        <v>0</v>
      </c>
      <c r="AK153" s="65">
        <v>0</v>
      </c>
      <c r="AL153" s="65">
        <v>0</v>
      </c>
      <c r="AM153" s="65">
        <v>0</v>
      </c>
      <c r="AN153" s="65">
        <v>0</v>
      </c>
      <c r="AO153" s="65">
        <v>0</v>
      </c>
      <c r="AP153" s="65">
        <v>0</v>
      </c>
      <c r="AQ153" s="65">
        <v>40581867.57</v>
      </c>
      <c r="AR153" s="65">
        <v>64454936.359999992</v>
      </c>
      <c r="AS153" s="65">
        <v>105036803.92999999</v>
      </c>
      <c r="AT153" s="65">
        <v>8190600</v>
      </c>
      <c r="AU153" s="65">
        <v>0</v>
      </c>
      <c r="AV153" s="65">
        <v>8190600</v>
      </c>
      <c r="AW153" s="65">
        <v>113227403.92999999</v>
      </c>
      <c r="AX153" s="70"/>
      <c r="AY153" s="74"/>
      <c r="AZ153" s="70"/>
      <c r="BA153" s="70"/>
      <c r="BB153" s="70"/>
      <c r="BC153" s="74"/>
      <c r="BD153" s="70"/>
      <c r="CC153" s="66"/>
      <c r="CD153" s="66"/>
      <c r="CH153" s="66"/>
    </row>
    <row r="154" spans="1:93">
      <c r="A154" s="67">
        <v>2026</v>
      </c>
      <c r="B154" s="67">
        <v>8311</v>
      </c>
      <c r="C154" s="67"/>
      <c r="D154" s="102"/>
      <c r="E154" s="67">
        <v>2</v>
      </c>
      <c r="F154" s="68">
        <v>3</v>
      </c>
      <c r="G154" s="68">
        <v>12</v>
      </c>
      <c r="H154" s="68"/>
      <c r="I154" s="68">
        <v>2000</v>
      </c>
      <c r="J154" s="62"/>
      <c r="K154" s="62"/>
      <c r="L154" s="62"/>
      <c r="M154" s="62"/>
      <c r="N154" s="69" t="s">
        <v>5</v>
      </c>
      <c r="O154" s="65">
        <v>27771867.57</v>
      </c>
      <c r="P154" s="65">
        <v>26022100</v>
      </c>
      <c r="Q154" s="65">
        <v>53793967.57</v>
      </c>
      <c r="R154" s="65">
        <v>0</v>
      </c>
      <c r="S154" s="65">
        <v>0</v>
      </c>
      <c r="T154" s="65">
        <v>0</v>
      </c>
      <c r="U154" s="65">
        <v>53793967.57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65">
        <v>0</v>
      </c>
      <c r="AJ154" s="65">
        <v>0</v>
      </c>
      <c r="AK154" s="65">
        <v>0</v>
      </c>
      <c r="AL154" s="65">
        <v>0</v>
      </c>
      <c r="AM154" s="65">
        <v>0</v>
      </c>
      <c r="AN154" s="65">
        <v>0</v>
      </c>
      <c r="AO154" s="65">
        <v>0</v>
      </c>
      <c r="AP154" s="65">
        <v>0</v>
      </c>
      <c r="AQ154" s="65">
        <v>27771867.57</v>
      </c>
      <c r="AR154" s="65">
        <v>26022100</v>
      </c>
      <c r="AS154" s="65">
        <v>53793967.57</v>
      </c>
      <c r="AT154" s="65">
        <v>0</v>
      </c>
      <c r="AU154" s="65">
        <v>0</v>
      </c>
      <c r="AV154" s="65">
        <v>0</v>
      </c>
      <c r="AW154" s="65">
        <v>53793967.57</v>
      </c>
      <c r="AX154" s="70"/>
      <c r="AY154" s="74"/>
      <c r="AZ154" s="70"/>
      <c r="BA154" s="70"/>
      <c r="BB154" s="70"/>
      <c r="BC154" s="74"/>
      <c r="BD154" s="70"/>
      <c r="CC154" s="66"/>
      <c r="CD154" s="66"/>
      <c r="CH154" s="66"/>
    </row>
    <row r="155" spans="1:93">
      <c r="A155" s="71">
        <v>2026</v>
      </c>
      <c r="B155" s="71">
        <v>8311</v>
      </c>
      <c r="C155" s="71"/>
      <c r="D155" s="103"/>
      <c r="E155" s="71">
        <v>2</v>
      </c>
      <c r="F155" s="68">
        <v>3</v>
      </c>
      <c r="G155" s="68">
        <v>12</v>
      </c>
      <c r="H155" s="68"/>
      <c r="I155" s="68">
        <v>2000</v>
      </c>
      <c r="J155" s="62">
        <v>2700</v>
      </c>
      <c r="K155" s="62"/>
      <c r="L155" s="62" t="s">
        <v>104</v>
      </c>
      <c r="M155" s="62"/>
      <c r="N155" s="72" t="s">
        <v>154</v>
      </c>
      <c r="O155" s="65">
        <v>13451867.57</v>
      </c>
      <c r="P155" s="65">
        <v>13022100</v>
      </c>
      <c r="Q155" s="65">
        <v>26473967.57</v>
      </c>
      <c r="R155" s="65">
        <v>0</v>
      </c>
      <c r="S155" s="65">
        <v>0</v>
      </c>
      <c r="T155" s="65">
        <v>0</v>
      </c>
      <c r="U155" s="65">
        <v>26473967.57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65">
        <v>0</v>
      </c>
      <c r="AJ155" s="65">
        <v>0</v>
      </c>
      <c r="AK155" s="65">
        <v>0</v>
      </c>
      <c r="AL155" s="65">
        <v>0</v>
      </c>
      <c r="AM155" s="65">
        <v>0</v>
      </c>
      <c r="AN155" s="65">
        <v>0</v>
      </c>
      <c r="AO155" s="65">
        <v>0</v>
      </c>
      <c r="AP155" s="65">
        <v>0</v>
      </c>
      <c r="AQ155" s="65">
        <v>13451867.57</v>
      </c>
      <c r="AR155" s="65">
        <v>13022100</v>
      </c>
      <c r="AS155" s="65">
        <v>26473967.57</v>
      </c>
      <c r="AT155" s="65">
        <v>0</v>
      </c>
      <c r="AU155" s="65">
        <v>0</v>
      </c>
      <c r="AV155" s="65">
        <v>0</v>
      </c>
      <c r="AW155" s="65">
        <v>26473967.57</v>
      </c>
      <c r="AX155" s="70"/>
      <c r="AY155" s="74"/>
      <c r="AZ155" s="70"/>
      <c r="BA155" s="70"/>
      <c r="BB155" s="70"/>
      <c r="BC155" s="70"/>
      <c r="BD155" s="70"/>
      <c r="CC155" s="66"/>
      <c r="CD155" s="66"/>
      <c r="CH155" s="66"/>
    </row>
    <row r="156" spans="1:93">
      <c r="A156" s="71">
        <v>2026</v>
      </c>
      <c r="B156" s="71">
        <v>8311</v>
      </c>
      <c r="C156" s="71"/>
      <c r="D156" s="103"/>
      <c r="E156" s="71">
        <v>2</v>
      </c>
      <c r="F156" s="68">
        <v>3</v>
      </c>
      <c r="G156" s="68">
        <v>12</v>
      </c>
      <c r="H156" s="68"/>
      <c r="I156" s="68">
        <v>2000</v>
      </c>
      <c r="J156" s="62">
        <v>2700</v>
      </c>
      <c r="K156" s="62">
        <v>271</v>
      </c>
      <c r="L156" s="62" t="s">
        <v>104</v>
      </c>
      <c r="M156" s="62"/>
      <c r="N156" s="72" t="s">
        <v>155</v>
      </c>
      <c r="O156" s="65">
        <v>13451867.57</v>
      </c>
      <c r="P156" s="65">
        <v>0</v>
      </c>
      <c r="Q156" s="65">
        <v>13451867.57</v>
      </c>
      <c r="R156" s="65">
        <v>0</v>
      </c>
      <c r="S156" s="65">
        <v>0</v>
      </c>
      <c r="T156" s="65">
        <v>0</v>
      </c>
      <c r="U156" s="65">
        <v>13451867.57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65">
        <v>0</v>
      </c>
      <c r="AJ156" s="65">
        <v>0</v>
      </c>
      <c r="AK156" s="65">
        <v>0</v>
      </c>
      <c r="AL156" s="65">
        <v>0</v>
      </c>
      <c r="AM156" s="65">
        <v>0</v>
      </c>
      <c r="AN156" s="65">
        <v>0</v>
      </c>
      <c r="AO156" s="65">
        <v>0</v>
      </c>
      <c r="AP156" s="65">
        <v>0</v>
      </c>
      <c r="AQ156" s="65">
        <v>13451867.57</v>
      </c>
      <c r="AR156" s="65">
        <v>0</v>
      </c>
      <c r="AS156" s="65">
        <v>13451867.57</v>
      </c>
      <c r="AT156" s="65">
        <v>0</v>
      </c>
      <c r="AU156" s="65">
        <v>0</v>
      </c>
      <c r="AV156" s="65">
        <v>0</v>
      </c>
      <c r="AW156" s="65">
        <v>13451867.57</v>
      </c>
      <c r="AX156" s="70"/>
      <c r="AY156" s="74"/>
      <c r="AZ156" s="70"/>
      <c r="BA156" s="70"/>
      <c r="BB156" s="70"/>
      <c r="BC156" s="74"/>
      <c r="BD156" s="70"/>
      <c r="BG156" s="66"/>
      <c r="BH156" s="66"/>
      <c r="BI156" s="66"/>
      <c r="BJ156" s="66"/>
      <c r="BL156" s="66"/>
      <c r="BM156" s="66"/>
      <c r="CB156" s="66"/>
      <c r="CC156" s="66"/>
      <c r="CD156" s="66"/>
      <c r="CE156" s="66"/>
      <c r="CG156" s="66"/>
      <c r="CH156" s="66"/>
    </row>
    <row r="157" spans="1:93">
      <c r="A157" s="71">
        <v>2026</v>
      </c>
      <c r="B157" s="71">
        <v>8311</v>
      </c>
      <c r="C157" s="71"/>
      <c r="D157" s="103"/>
      <c r="E157" s="71">
        <v>2</v>
      </c>
      <c r="F157" s="68">
        <v>3</v>
      </c>
      <c r="G157" s="68">
        <v>12</v>
      </c>
      <c r="H157" s="68"/>
      <c r="I157" s="68">
        <v>2000</v>
      </c>
      <c r="J157" s="62">
        <v>2700</v>
      </c>
      <c r="K157" s="62">
        <v>271</v>
      </c>
      <c r="L157" s="62">
        <v>162</v>
      </c>
      <c r="M157" s="62">
        <v>1</v>
      </c>
      <c r="N157" s="72" t="s">
        <v>231</v>
      </c>
      <c r="O157" s="65">
        <v>6500000</v>
      </c>
      <c r="P157" s="65">
        <v>0</v>
      </c>
      <c r="Q157" s="65">
        <v>6500000</v>
      </c>
      <c r="R157" s="65">
        <v>0</v>
      </c>
      <c r="S157" s="65">
        <v>0</v>
      </c>
      <c r="T157" s="65">
        <v>0</v>
      </c>
      <c r="U157" s="65">
        <v>6500000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65">
        <v>0</v>
      </c>
      <c r="AJ157" s="65">
        <v>0</v>
      </c>
      <c r="AK157" s="65">
        <v>0</v>
      </c>
      <c r="AL157" s="65">
        <v>0</v>
      </c>
      <c r="AM157" s="65">
        <v>0</v>
      </c>
      <c r="AN157" s="65">
        <v>0</v>
      </c>
      <c r="AO157" s="65">
        <v>0</v>
      </c>
      <c r="AP157" s="65">
        <v>0</v>
      </c>
      <c r="AQ157" s="65">
        <v>6500000</v>
      </c>
      <c r="AR157" s="65">
        <v>0</v>
      </c>
      <c r="AS157" s="65">
        <v>6500000</v>
      </c>
      <c r="AT157" s="65">
        <v>0</v>
      </c>
      <c r="AU157" s="65">
        <v>0</v>
      </c>
      <c r="AV157" s="65">
        <v>0</v>
      </c>
      <c r="AW157" s="65">
        <v>6500000</v>
      </c>
      <c r="AX157" s="70" t="s">
        <v>157</v>
      </c>
      <c r="AY157" s="74">
        <v>5000</v>
      </c>
      <c r="AZ157" s="70">
        <v>0</v>
      </c>
      <c r="BA157" s="70">
        <v>0</v>
      </c>
      <c r="BB157" s="70">
        <v>0</v>
      </c>
      <c r="BC157" s="74">
        <v>5000</v>
      </c>
      <c r="BD157" s="70">
        <v>0</v>
      </c>
      <c r="BG157" s="66"/>
      <c r="BI157" s="66"/>
      <c r="BJ157" s="66"/>
      <c r="BL157" s="66"/>
      <c r="BM157" s="66"/>
      <c r="CB157" s="66"/>
      <c r="CD157" s="66"/>
      <c r="CE157" s="66"/>
      <c r="CG157" s="66"/>
      <c r="CH157" s="66"/>
    </row>
    <row r="158" spans="1:93">
      <c r="A158" s="67">
        <v>2026</v>
      </c>
      <c r="B158" s="67">
        <v>8311</v>
      </c>
      <c r="C158" s="67"/>
      <c r="D158" s="102"/>
      <c r="E158" s="67">
        <v>2</v>
      </c>
      <c r="F158" s="68">
        <v>3</v>
      </c>
      <c r="G158" s="68">
        <v>12</v>
      </c>
      <c r="H158" s="68"/>
      <c r="I158" s="68">
        <v>2000</v>
      </c>
      <c r="J158" s="62">
        <v>2700</v>
      </c>
      <c r="K158" s="62">
        <v>271</v>
      </c>
      <c r="L158" s="62">
        <v>230</v>
      </c>
      <c r="M158" s="62">
        <v>1</v>
      </c>
      <c r="N158" s="72" t="s">
        <v>232</v>
      </c>
      <c r="O158" s="65">
        <v>6951867.5700000003</v>
      </c>
      <c r="P158" s="65">
        <v>0</v>
      </c>
      <c r="Q158" s="65">
        <v>6951867.5700000003</v>
      </c>
      <c r="R158" s="65">
        <v>0</v>
      </c>
      <c r="S158" s="65">
        <v>0</v>
      </c>
      <c r="T158" s="65">
        <v>0</v>
      </c>
      <c r="U158" s="65">
        <v>6951867.5700000003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65">
        <v>0</v>
      </c>
      <c r="AJ158" s="65">
        <v>0</v>
      </c>
      <c r="AK158" s="65">
        <v>0</v>
      </c>
      <c r="AL158" s="65">
        <v>0</v>
      </c>
      <c r="AM158" s="65">
        <v>0</v>
      </c>
      <c r="AN158" s="65">
        <v>0</v>
      </c>
      <c r="AO158" s="65">
        <v>0</v>
      </c>
      <c r="AP158" s="65">
        <v>0</v>
      </c>
      <c r="AQ158" s="65">
        <v>6951867.5700000003</v>
      </c>
      <c r="AR158" s="65">
        <v>0</v>
      </c>
      <c r="AS158" s="65">
        <v>6951867.5700000003</v>
      </c>
      <c r="AT158" s="65">
        <v>0</v>
      </c>
      <c r="AU158" s="65">
        <v>0</v>
      </c>
      <c r="AV158" s="65">
        <v>0</v>
      </c>
      <c r="AW158" s="65">
        <v>6951867.5700000003</v>
      </c>
      <c r="AX158" s="70" t="s">
        <v>159</v>
      </c>
      <c r="AY158" s="74">
        <v>4895</v>
      </c>
      <c r="AZ158" s="70">
        <v>0</v>
      </c>
      <c r="BA158" s="70">
        <v>0</v>
      </c>
      <c r="BB158" s="70">
        <v>0</v>
      </c>
      <c r="BC158" s="70">
        <v>4895</v>
      </c>
      <c r="BD158" s="70">
        <v>0</v>
      </c>
      <c r="BG158" s="66"/>
      <c r="BI158" s="66"/>
      <c r="BJ158" s="66"/>
      <c r="BL158" s="66"/>
      <c r="BM158" s="66"/>
      <c r="CB158" s="66"/>
      <c r="CD158" s="66"/>
      <c r="CE158" s="66"/>
      <c r="CG158" s="66"/>
      <c r="CH158" s="66"/>
    </row>
    <row r="159" spans="1:93">
      <c r="A159" s="67">
        <v>2026</v>
      </c>
      <c r="B159" s="68">
        <v>8311</v>
      </c>
      <c r="C159" s="68"/>
      <c r="D159" s="105"/>
      <c r="E159" s="68">
        <v>2</v>
      </c>
      <c r="F159" s="68">
        <v>3</v>
      </c>
      <c r="G159" s="68">
        <v>12</v>
      </c>
      <c r="H159" s="68"/>
      <c r="I159" s="68">
        <v>2000</v>
      </c>
      <c r="J159" s="62">
        <v>2700</v>
      </c>
      <c r="K159" s="62">
        <v>272</v>
      </c>
      <c r="L159" s="62" t="s">
        <v>104</v>
      </c>
      <c r="M159" s="62"/>
      <c r="N159" s="80" t="s">
        <v>172</v>
      </c>
      <c r="O159" s="65">
        <v>0</v>
      </c>
      <c r="P159" s="65">
        <v>13022100</v>
      </c>
      <c r="Q159" s="65">
        <v>13022100</v>
      </c>
      <c r="R159" s="65">
        <v>0</v>
      </c>
      <c r="S159" s="65">
        <v>0</v>
      </c>
      <c r="T159" s="65">
        <v>0</v>
      </c>
      <c r="U159" s="65">
        <v>13022100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65">
        <v>0</v>
      </c>
      <c r="AJ159" s="65">
        <v>0</v>
      </c>
      <c r="AK159" s="65">
        <v>0</v>
      </c>
      <c r="AL159" s="65">
        <v>0</v>
      </c>
      <c r="AM159" s="65">
        <v>0</v>
      </c>
      <c r="AN159" s="65">
        <v>0</v>
      </c>
      <c r="AO159" s="65">
        <v>0</v>
      </c>
      <c r="AP159" s="65">
        <v>0</v>
      </c>
      <c r="AQ159" s="65">
        <v>0</v>
      </c>
      <c r="AR159" s="65">
        <v>13022100</v>
      </c>
      <c r="AS159" s="65">
        <v>13022100</v>
      </c>
      <c r="AT159" s="65">
        <v>0</v>
      </c>
      <c r="AU159" s="65">
        <v>0</v>
      </c>
      <c r="AV159" s="65">
        <v>0</v>
      </c>
      <c r="AW159" s="65">
        <v>13022100</v>
      </c>
      <c r="AX159" s="70"/>
      <c r="AY159" s="70"/>
      <c r="AZ159" s="70"/>
      <c r="BA159" s="70"/>
      <c r="BB159" s="70"/>
      <c r="BC159" s="74"/>
      <c r="BD159" s="70"/>
      <c r="BG159" s="66"/>
      <c r="BI159" s="66"/>
      <c r="BJ159" s="66"/>
      <c r="BL159" s="66"/>
      <c r="BM159" s="66"/>
      <c r="CB159" s="66"/>
      <c r="CD159" s="66"/>
      <c r="CE159" s="66"/>
      <c r="CG159" s="66"/>
      <c r="CH159" s="66"/>
      <c r="CI159" s="78"/>
      <c r="CO159" s="78"/>
    </row>
    <row r="160" spans="1:93">
      <c r="A160" s="67">
        <v>2026</v>
      </c>
      <c r="B160" s="67">
        <v>8311</v>
      </c>
      <c r="C160" s="67" t="s">
        <v>118</v>
      </c>
      <c r="D160" s="102" t="s">
        <v>119</v>
      </c>
      <c r="E160" s="67">
        <v>2</v>
      </c>
      <c r="F160" s="68">
        <v>3</v>
      </c>
      <c r="G160" s="68">
        <v>12</v>
      </c>
      <c r="H160" s="68"/>
      <c r="I160" s="68">
        <v>2000</v>
      </c>
      <c r="J160" s="62">
        <v>2700</v>
      </c>
      <c r="K160" s="62">
        <v>272</v>
      </c>
      <c r="L160" s="62">
        <v>675</v>
      </c>
      <c r="M160" s="62">
        <v>1</v>
      </c>
      <c r="N160" s="81" t="s">
        <v>233</v>
      </c>
      <c r="O160" s="65">
        <v>0</v>
      </c>
      <c r="P160" s="65">
        <v>657783</v>
      </c>
      <c r="Q160" s="65">
        <v>657783</v>
      </c>
      <c r="R160" s="65">
        <v>0</v>
      </c>
      <c r="S160" s="65">
        <v>0</v>
      </c>
      <c r="T160" s="65">
        <v>0</v>
      </c>
      <c r="U160" s="65">
        <v>657783</v>
      </c>
      <c r="V160" s="65">
        <v>0</v>
      </c>
      <c r="W160" s="65">
        <v>0</v>
      </c>
      <c r="X160" s="65">
        <v>0</v>
      </c>
      <c r="Y160" s="65">
        <v>0</v>
      </c>
      <c r="Z160" s="65">
        <v>0</v>
      </c>
      <c r="AA160" s="65">
        <v>0</v>
      </c>
      <c r="AB160" s="65">
        <v>0</v>
      </c>
      <c r="AC160" s="65">
        <v>0</v>
      </c>
      <c r="AD160" s="65">
        <v>0</v>
      </c>
      <c r="AE160" s="65">
        <v>0</v>
      </c>
      <c r="AF160" s="65">
        <v>0</v>
      </c>
      <c r="AG160" s="65">
        <v>0</v>
      </c>
      <c r="AH160" s="65">
        <v>0</v>
      </c>
      <c r="AI160" s="65">
        <v>0</v>
      </c>
      <c r="AJ160" s="65">
        <v>0</v>
      </c>
      <c r="AK160" s="65">
        <v>0</v>
      </c>
      <c r="AL160" s="65">
        <v>0</v>
      </c>
      <c r="AM160" s="65">
        <v>0</v>
      </c>
      <c r="AN160" s="65">
        <v>0</v>
      </c>
      <c r="AO160" s="65">
        <v>0</v>
      </c>
      <c r="AP160" s="65">
        <v>0</v>
      </c>
      <c r="AQ160" s="65">
        <v>0</v>
      </c>
      <c r="AR160" s="65">
        <v>657783</v>
      </c>
      <c r="AS160" s="65">
        <v>657783</v>
      </c>
      <c r="AT160" s="65">
        <v>0</v>
      </c>
      <c r="AU160" s="65">
        <v>0</v>
      </c>
      <c r="AV160" s="65">
        <v>0</v>
      </c>
      <c r="AW160" s="65">
        <v>657783</v>
      </c>
      <c r="AX160" s="70" t="s">
        <v>159</v>
      </c>
      <c r="AY160" s="70">
        <v>197</v>
      </c>
      <c r="AZ160" s="70">
        <v>0</v>
      </c>
      <c r="BA160" s="70">
        <v>0</v>
      </c>
      <c r="BB160" s="70">
        <v>0</v>
      </c>
      <c r="BC160" s="74">
        <v>197</v>
      </c>
      <c r="BD160" s="70">
        <v>0</v>
      </c>
      <c r="BG160" s="66"/>
      <c r="BI160" s="66"/>
      <c r="BM160" s="66"/>
      <c r="CI160" s="78"/>
      <c r="CO160" s="78"/>
    </row>
    <row r="161" spans="1:93">
      <c r="A161" s="67">
        <v>2026</v>
      </c>
      <c r="B161" s="67">
        <v>8311</v>
      </c>
      <c r="C161" s="67" t="s">
        <v>234</v>
      </c>
      <c r="D161" s="102" t="s">
        <v>235</v>
      </c>
      <c r="E161" s="67">
        <v>2</v>
      </c>
      <c r="F161" s="68">
        <v>3</v>
      </c>
      <c r="G161" s="68">
        <v>12</v>
      </c>
      <c r="H161" s="68"/>
      <c r="I161" s="68">
        <v>2000</v>
      </c>
      <c r="J161" s="62">
        <v>2700</v>
      </c>
      <c r="K161" s="62">
        <v>272</v>
      </c>
      <c r="L161" s="62">
        <v>675</v>
      </c>
      <c r="M161" s="62">
        <v>1</v>
      </c>
      <c r="N161" s="81" t="s">
        <v>233</v>
      </c>
      <c r="O161" s="65">
        <v>0</v>
      </c>
      <c r="P161" s="65">
        <v>1128582</v>
      </c>
      <c r="Q161" s="65">
        <v>1128582</v>
      </c>
      <c r="R161" s="65">
        <v>0</v>
      </c>
      <c r="S161" s="65">
        <v>0</v>
      </c>
      <c r="T161" s="65">
        <v>0</v>
      </c>
      <c r="U161" s="65">
        <v>1128582</v>
      </c>
      <c r="V161" s="65">
        <v>0</v>
      </c>
      <c r="W161" s="65">
        <v>0</v>
      </c>
      <c r="X161" s="65">
        <v>0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1128582</v>
      </c>
      <c r="AS161" s="65">
        <v>1128582</v>
      </c>
      <c r="AT161" s="65">
        <v>0</v>
      </c>
      <c r="AU161" s="65">
        <v>0</v>
      </c>
      <c r="AV161" s="65">
        <v>0</v>
      </c>
      <c r="AW161" s="65">
        <v>1128582</v>
      </c>
      <c r="AX161" s="70" t="s">
        <v>159</v>
      </c>
      <c r="AY161" s="70">
        <v>338</v>
      </c>
      <c r="AZ161" s="70">
        <v>0</v>
      </c>
      <c r="BA161" s="70">
        <v>0</v>
      </c>
      <c r="BB161" s="70">
        <v>0</v>
      </c>
      <c r="BC161" s="74">
        <v>338</v>
      </c>
      <c r="BD161" s="70">
        <v>0</v>
      </c>
      <c r="BG161" s="66"/>
      <c r="BI161" s="66"/>
      <c r="BM161" s="66"/>
      <c r="CB161" s="66"/>
      <c r="CD161" s="66"/>
      <c r="CH161" s="66"/>
      <c r="CI161" s="78"/>
      <c r="CO161" s="78"/>
    </row>
    <row r="162" spans="1:93">
      <c r="A162" s="71">
        <v>2026</v>
      </c>
      <c r="B162" s="71">
        <v>8311</v>
      </c>
      <c r="C162" s="71" t="s">
        <v>139</v>
      </c>
      <c r="D162" s="103" t="s">
        <v>140</v>
      </c>
      <c r="E162" s="71">
        <v>2</v>
      </c>
      <c r="F162" s="68">
        <v>3</v>
      </c>
      <c r="G162" s="68">
        <v>12</v>
      </c>
      <c r="H162" s="68"/>
      <c r="I162" s="68">
        <v>2000</v>
      </c>
      <c r="J162" s="62">
        <v>2700</v>
      </c>
      <c r="K162" s="62">
        <v>272</v>
      </c>
      <c r="L162" s="62">
        <v>675</v>
      </c>
      <c r="M162" s="62">
        <v>1</v>
      </c>
      <c r="N162" s="72" t="s">
        <v>233</v>
      </c>
      <c r="O162" s="65">
        <v>0</v>
      </c>
      <c r="P162" s="65">
        <v>848106</v>
      </c>
      <c r="Q162" s="65">
        <v>848106</v>
      </c>
      <c r="R162" s="65">
        <v>0</v>
      </c>
      <c r="S162" s="65">
        <v>0</v>
      </c>
      <c r="T162" s="65">
        <v>0</v>
      </c>
      <c r="U162" s="65">
        <v>848106</v>
      </c>
      <c r="V162" s="65">
        <v>0</v>
      </c>
      <c r="W162" s="65">
        <v>0</v>
      </c>
      <c r="X162" s="65">
        <v>0</v>
      </c>
      <c r="Y162" s="65">
        <v>0</v>
      </c>
      <c r="Z162" s="65">
        <v>0</v>
      </c>
      <c r="AA162" s="65">
        <v>0</v>
      </c>
      <c r="AB162" s="65">
        <v>0</v>
      </c>
      <c r="AC162" s="65">
        <v>0</v>
      </c>
      <c r="AD162" s="65">
        <v>0</v>
      </c>
      <c r="AE162" s="65">
        <v>0</v>
      </c>
      <c r="AF162" s="65">
        <v>0</v>
      </c>
      <c r="AG162" s="65">
        <v>0</v>
      </c>
      <c r="AH162" s="65">
        <v>0</v>
      </c>
      <c r="AI162" s="65">
        <v>0</v>
      </c>
      <c r="AJ162" s="65">
        <v>0</v>
      </c>
      <c r="AK162" s="65">
        <v>0</v>
      </c>
      <c r="AL162" s="65">
        <v>0</v>
      </c>
      <c r="AM162" s="65">
        <v>0</v>
      </c>
      <c r="AN162" s="65">
        <v>0</v>
      </c>
      <c r="AO162" s="65">
        <v>0</v>
      </c>
      <c r="AP162" s="65">
        <v>0</v>
      </c>
      <c r="AQ162" s="65">
        <v>0</v>
      </c>
      <c r="AR162" s="65">
        <v>848106</v>
      </c>
      <c r="AS162" s="65">
        <v>848106</v>
      </c>
      <c r="AT162" s="65">
        <v>0</v>
      </c>
      <c r="AU162" s="65">
        <v>0</v>
      </c>
      <c r="AV162" s="65">
        <v>0</v>
      </c>
      <c r="AW162" s="65">
        <v>848106</v>
      </c>
      <c r="AX162" s="70" t="s">
        <v>159</v>
      </c>
      <c r="AY162" s="70">
        <v>254</v>
      </c>
      <c r="AZ162" s="70">
        <v>0</v>
      </c>
      <c r="BA162" s="70">
        <v>0</v>
      </c>
      <c r="BB162" s="70">
        <v>0</v>
      </c>
      <c r="BC162" s="74">
        <v>254</v>
      </c>
      <c r="BD162" s="70">
        <v>0</v>
      </c>
      <c r="BG162" s="66"/>
      <c r="BI162" s="66"/>
      <c r="BM162" s="66"/>
      <c r="CB162" s="66"/>
      <c r="CD162" s="66"/>
      <c r="CH162" s="66"/>
      <c r="CI162" s="78"/>
      <c r="CO162" s="78"/>
    </row>
    <row r="163" spans="1:93">
      <c r="A163" s="71">
        <v>2026</v>
      </c>
      <c r="B163" s="71">
        <v>8311</v>
      </c>
      <c r="C163" s="71" t="s">
        <v>236</v>
      </c>
      <c r="D163" s="103" t="s">
        <v>237</v>
      </c>
      <c r="E163" s="71">
        <v>2</v>
      </c>
      <c r="F163" s="68">
        <v>3</v>
      </c>
      <c r="G163" s="68">
        <v>12</v>
      </c>
      <c r="H163" s="68"/>
      <c r="I163" s="68">
        <v>2000</v>
      </c>
      <c r="J163" s="62">
        <v>2700</v>
      </c>
      <c r="K163" s="62">
        <v>272</v>
      </c>
      <c r="L163" s="62">
        <v>675</v>
      </c>
      <c r="M163" s="62">
        <v>1</v>
      </c>
      <c r="N163" s="72" t="s">
        <v>233</v>
      </c>
      <c r="O163" s="65">
        <v>0</v>
      </c>
      <c r="P163" s="65">
        <v>337239</v>
      </c>
      <c r="Q163" s="65">
        <v>337239</v>
      </c>
      <c r="R163" s="65">
        <v>0</v>
      </c>
      <c r="S163" s="65">
        <v>0</v>
      </c>
      <c r="T163" s="65">
        <v>0</v>
      </c>
      <c r="U163" s="65">
        <v>337239</v>
      </c>
      <c r="V163" s="65">
        <v>0</v>
      </c>
      <c r="W163" s="65">
        <v>0</v>
      </c>
      <c r="X163" s="65">
        <v>0</v>
      </c>
      <c r="Y163" s="65">
        <v>0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337239</v>
      </c>
      <c r="AS163" s="65">
        <v>337239</v>
      </c>
      <c r="AT163" s="65">
        <v>0</v>
      </c>
      <c r="AU163" s="65">
        <v>0</v>
      </c>
      <c r="AV163" s="65">
        <v>0</v>
      </c>
      <c r="AW163" s="65">
        <v>337239</v>
      </c>
      <c r="AX163" s="70" t="s">
        <v>159</v>
      </c>
      <c r="AY163" s="70">
        <v>101</v>
      </c>
      <c r="AZ163" s="70">
        <v>0</v>
      </c>
      <c r="BA163" s="70">
        <v>0</v>
      </c>
      <c r="BB163" s="70">
        <v>0</v>
      </c>
      <c r="BC163" s="74">
        <v>101</v>
      </c>
      <c r="BD163" s="70">
        <v>0</v>
      </c>
      <c r="BG163" s="66"/>
      <c r="BI163" s="66"/>
      <c r="BM163" s="66"/>
      <c r="CB163" s="66"/>
      <c r="CD163" s="66"/>
      <c r="CH163" s="66"/>
      <c r="CI163" s="78"/>
      <c r="CO163" s="78"/>
    </row>
    <row r="164" spans="1:93">
      <c r="A164" s="71">
        <v>2026</v>
      </c>
      <c r="B164" s="71">
        <v>8311</v>
      </c>
      <c r="C164" s="71" t="s">
        <v>142</v>
      </c>
      <c r="D164" s="103" t="s">
        <v>143</v>
      </c>
      <c r="E164" s="71">
        <v>2</v>
      </c>
      <c r="F164" s="68">
        <v>3</v>
      </c>
      <c r="G164" s="68">
        <v>12</v>
      </c>
      <c r="H164" s="68"/>
      <c r="I164" s="68">
        <v>2000</v>
      </c>
      <c r="J164" s="62">
        <v>2700</v>
      </c>
      <c r="K164" s="62">
        <v>272</v>
      </c>
      <c r="L164" s="62">
        <v>675</v>
      </c>
      <c r="M164" s="62">
        <v>1</v>
      </c>
      <c r="N164" s="72" t="s">
        <v>233</v>
      </c>
      <c r="O164" s="65">
        <v>0</v>
      </c>
      <c r="P164" s="65">
        <v>427392</v>
      </c>
      <c r="Q164" s="65">
        <v>427392</v>
      </c>
      <c r="R164" s="65">
        <v>0</v>
      </c>
      <c r="S164" s="65">
        <v>0</v>
      </c>
      <c r="T164" s="65">
        <v>0</v>
      </c>
      <c r="U164" s="65">
        <v>427392</v>
      </c>
      <c r="V164" s="65">
        <v>0</v>
      </c>
      <c r="W164" s="65">
        <v>0</v>
      </c>
      <c r="X164" s="65">
        <v>0</v>
      </c>
      <c r="Y164" s="65">
        <v>0</v>
      </c>
      <c r="Z164" s="65">
        <v>0</v>
      </c>
      <c r="AA164" s="65">
        <v>0</v>
      </c>
      <c r="AB164" s="65">
        <v>0</v>
      </c>
      <c r="AC164" s="65">
        <v>0</v>
      </c>
      <c r="AD164" s="65">
        <v>0</v>
      </c>
      <c r="AE164" s="65">
        <v>0</v>
      </c>
      <c r="AF164" s="65">
        <v>0</v>
      </c>
      <c r="AG164" s="65">
        <v>0</v>
      </c>
      <c r="AH164" s="65">
        <v>0</v>
      </c>
      <c r="AI164" s="65">
        <v>0</v>
      </c>
      <c r="AJ164" s="65">
        <v>0</v>
      </c>
      <c r="AK164" s="65">
        <v>0</v>
      </c>
      <c r="AL164" s="65">
        <v>0</v>
      </c>
      <c r="AM164" s="65">
        <v>0</v>
      </c>
      <c r="AN164" s="65">
        <v>0</v>
      </c>
      <c r="AO164" s="65">
        <v>0</v>
      </c>
      <c r="AP164" s="65">
        <v>0</v>
      </c>
      <c r="AQ164" s="65">
        <v>0</v>
      </c>
      <c r="AR164" s="65">
        <v>427392</v>
      </c>
      <c r="AS164" s="65">
        <v>427392</v>
      </c>
      <c r="AT164" s="65">
        <v>0</v>
      </c>
      <c r="AU164" s="65">
        <v>0</v>
      </c>
      <c r="AV164" s="65">
        <v>0</v>
      </c>
      <c r="AW164" s="65">
        <v>427392</v>
      </c>
      <c r="AX164" s="70" t="s">
        <v>159</v>
      </c>
      <c r="AY164" s="70">
        <v>128</v>
      </c>
      <c r="AZ164" s="70">
        <v>0</v>
      </c>
      <c r="BA164" s="70">
        <v>0</v>
      </c>
      <c r="BB164" s="70">
        <v>0</v>
      </c>
      <c r="BC164" s="74">
        <v>128</v>
      </c>
      <c r="BD164" s="70">
        <v>0</v>
      </c>
      <c r="BG164" s="66"/>
      <c r="BI164" s="66"/>
      <c r="BJ164" s="66"/>
      <c r="BL164" s="66"/>
      <c r="BM164" s="66"/>
      <c r="CB164" s="66"/>
      <c r="CD164" s="66"/>
      <c r="CE164" s="66"/>
      <c r="CG164" s="66"/>
      <c r="CH164" s="66"/>
      <c r="CI164" s="78"/>
      <c r="CO164" s="78"/>
    </row>
    <row r="165" spans="1:93">
      <c r="A165" s="71">
        <v>2026</v>
      </c>
      <c r="B165" s="71">
        <v>8311</v>
      </c>
      <c r="C165" s="71" t="s">
        <v>238</v>
      </c>
      <c r="D165" s="103" t="s">
        <v>239</v>
      </c>
      <c r="E165" s="71">
        <v>2</v>
      </c>
      <c r="F165" s="68">
        <v>3</v>
      </c>
      <c r="G165" s="68">
        <v>12</v>
      </c>
      <c r="H165" s="68"/>
      <c r="I165" s="68">
        <v>2000</v>
      </c>
      <c r="J165" s="62">
        <v>2700</v>
      </c>
      <c r="K165" s="62">
        <v>272</v>
      </c>
      <c r="L165" s="62">
        <v>675</v>
      </c>
      <c r="M165" s="62">
        <v>1</v>
      </c>
      <c r="N165" s="72" t="s">
        <v>233</v>
      </c>
      <c r="O165" s="65">
        <v>0</v>
      </c>
      <c r="P165" s="65">
        <v>1849806</v>
      </c>
      <c r="Q165" s="65">
        <v>1849806</v>
      </c>
      <c r="R165" s="65">
        <v>0</v>
      </c>
      <c r="S165" s="65">
        <v>0</v>
      </c>
      <c r="T165" s="65">
        <v>0</v>
      </c>
      <c r="U165" s="65">
        <v>1849806</v>
      </c>
      <c r="V165" s="65">
        <v>0</v>
      </c>
      <c r="W165" s="65">
        <v>0</v>
      </c>
      <c r="X165" s="65">
        <v>0</v>
      </c>
      <c r="Y165" s="65">
        <v>0</v>
      </c>
      <c r="Z165" s="65">
        <v>0</v>
      </c>
      <c r="AA165" s="65">
        <v>0</v>
      </c>
      <c r="AB165" s="65">
        <v>0</v>
      </c>
      <c r="AC165" s="65">
        <v>0</v>
      </c>
      <c r="AD165" s="65">
        <v>0</v>
      </c>
      <c r="AE165" s="65">
        <v>0</v>
      </c>
      <c r="AF165" s="65">
        <v>0</v>
      </c>
      <c r="AG165" s="65">
        <v>0</v>
      </c>
      <c r="AH165" s="65">
        <v>0</v>
      </c>
      <c r="AI165" s="65">
        <v>0</v>
      </c>
      <c r="AJ165" s="65">
        <v>0</v>
      </c>
      <c r="AK165" s="65">
        <v>0</v>
      </c>
      <c r="AL165" s="65">
        <v>0</v>
      </c>
      <c r="AM165" s="65">
        <v>0</v>
      </c>
      <c r="AN165" s="65">
        <v>0</v>
      </c>
      <c r="AO165" s="65">
        <v>0</v>
      </c>
      <c r="AP165" s="65">
        <v>0</v>
      </c>
      <c r="AQ165" s="65">
        <v>0</v>
      </c>
      <c r="AR165" s="65">
        <v>1849806</v>
      </c>
      <c r="AS165" s="65">
        <v>1849806</v>
      </c>
      <c r="AT165" s="65">
        <v>0</v>
      </c>
      <c r="AU165" s="65">
        <v>0</v>
      </c>
      <c r="AV165" s="65">
        <v>0</v>
      </c>
      <c r="AW165" s="65">
        <v>1849806</v>
      </c>
      <c r="AX165" s="70" t="s">
        <v>159</v>
      </c>
      <c r="AY165" s="70">
        <v>554</v>
      </c>
      <c r="AZ165" s="70">
        <v>0</v>
      </c>
      <c r="BA165" s="70">
        <v>0</v>
      </c>
      <c r="BB165" s="70">
        <v>0</v>
      </c>
      <c r="BC165" s="74">
        <v>554</v>
      </c>
      <c r="BD165" s="70">
        <v>0</v>
      </c>
      <c r="BG165" s="66"/>
      <c r="BI165" s="66"/>
      <c r="BM165" s="66"/>
      <c r="CB165" s="66"/>
      <c r="CD165" s="66"/>
      <c r="CH165" s="66"/>
    </row>
    <row r="166" spans="1:93">
      <c r="A166" s="67">
        <v>2026</v>
      </c>
      <c r="B166" s="67">
        <v>8311</v>
      </c>
      <c r="C166" s="67" t="s">
        <v>127</v>
      </c>
      <c r="D166" s="102" t="s">
        <v>128</v>
      </c>
      <c r="E166" s="67">
        <v>2</v>
      </c>
      <c r="F166" s="68">
        <v>3</v>
      </c>
      <c r="G166" s="68">
        <v>12</v>
      </c>
      <c r="H166" s="68"/>
      <c r="I166" s="68">
        <v>2000</v>
      </c>
      <c r="J166" s="62">
        <v>2700</v>
      </c>
      <c r="K166" s="62">
        <v>272</v>
      </c>
      <c r="L166" s="62">
        <v>675</v>
      </c>
      <c r="M166" s="62">
        <v>1</v>
      </c>
      <c r="N166" s="72" t="s">
        <v>233</v>
      </c>
      <c r="O166" s="65">
        <v>0</v>
      </c>
      <c r="P166" s="65">
        <v>377307</v>
      </c>
      <c r="Q166" s="65">
        <v>377307</v>
      </c>
      <c r="R166" s="65">
        <v>0</v>
      </c>
      <c r="S166" s="65">
        <v>0</v>
      </c>
      <c r="T166" s="65">
        <v>0</v>
      </c>
      <c r="U166" s="65">
        <v>377307</v>
      </c>
      <c r="V166" s="65">
        <v>0</v>
      </c>
      <c r="W166" s="65">
        <v>0</v>
      </c>
      <c r="X166" s="65">
        <v>0</v>
      </c>
      <c r="Y166" s="65">
        <v>0</v>
      </c>
      <c r="Z166" s="65">
        <v>0</v>
      </c>
      <c r="AA166" s="65">
        <v>0</v>
      </c>
      <c r="AB166" s="65">
        <v>0</v>
      </c>
      <c r="AC166" s="65">
        <v>0</v>
      </c>
      <c r="AD166" s="65">
        <v>0</v>
      </c>
      <c r="AE166" s="65">
        <v>0</v>
      </c>
      <c r="AF166" s="65">
        <v>0</v>
      </c>
      <c r="AG166" s="65">
        <v>0</v>
      </c>
      <c r="AH166" s="65">
        <v>0</v>
      </c>
      <c r="AI166" s="65">
        <v>0</v>
      </c>
      <c r="AJ166" s="65">
        <v>0</v>
      </c>
      <c r="AK166" s="65">
        <v>0</v>
      </c>
      <c r="AL166" s="65">
        <v>0</v>
      </c>
      <c r="AM166" s="65">
        <v>0</v>
      </c>
      <c r="AN166" s="65">
        <v>0</v>
      </c>
      <c r="AO166" s="65">
        <v>0</v>
      </c>
      <c r="AP166" s="65">
        <v>0</v>
      </c>
      <c r="AQ166" s="65">
        <v>0</v>
      </c>
      <c r="AR166" s="65">
        <v>377307</v>
      </c>
      <c r="AS166" s="65">
        <v>377307</v>
      </c>
      <c r="AT166" s="65">
        <v>0</v>
      </c>
      <c r="AU166" s="65">
        <v>0</v>
      </c>
      <c r="AV166" s="65">
        <v>0</v>
      </c>
      <c r="AW166" s="65">
        <v>377307</v>
      </c>
      <c r="AX166" s="70" t="s">
        <v>159</v>
      </c>
      <c r="AY166" s="70">
        <v>113</v>
      </c>
      <c r="AZ166" s="70">
        <v>0</v>
      </c>
      <c r="BA166" s="70">
        <v>0</v>
      </c>
      <c r="BB166" s="70">
        <v>0</v>
      </c>
      <c r="BC166" s="70">
        <v>113</v>
      </c>
      <c r="BD166" s="70">
        <v>0</v>
      </c>
      <c r="BG166" s="66"/>
      <c r="BI166" s="66"/>
      <c r="BM166" s="66"/>
    </row>
    <row r="167" spans="1:93">
      <c r="A167" s="67">
        <v>2026</v>
      </c>
      <c r="B167" s="67">
        <v>8311</v>
      </c>
      <c r="C167" s="67" t="s">
        <v>114</v>
      </c>
      <c r="D167" s="102" t="s">
        <v>115</v>
      </c>
      <c r="E167" s="67">
        <v>2</v>
      </c>
      <c r="F167" s="68">
        <v>3</v>
      </c>
      <c r="G167" s="68">
        <v>12</v>
      </c>
      <c r="H167" s="68"/>
      <c r="I167" s="68">
        <v>2000</v>
      </c>
      <c r="J167" s="62">
        <v>2700</v>
      </c>
      <c r="K167" s="62">
        <v>272</v>
      </c>
      <c r="L167" s="62">
        <v>675</v>
      </c>
      <c r="M167" s="62">
        <v>1</v>
      </c>
      <c r="N167" s="72" t="s">
        <v>233</v>
      </c>
      <c r="O167" s="65">
        <v>0</v>
      </c>
      <c r="P167" s="65">
        <v>1729602</v>
      </c>
      <c r="Q167" s="65">
        <v>1729602</v>
      </c>
      <c r="R167" s="65">
        <v>0</v>
      </c>
      <c r="S167" s="65">
        <v>0</v>
      </c>
      <c r="T167" s="65">
        <v>0</v>
      </c>
      <c r="U167" s="65">
        <v>1729602</v>
      </c>
      <c r="V167" s="65">
        <v>0</v>
      </c>
      <c r="W167" s="65">
        <v>0</v>
      </c>
      <c r="X167" s="65">
        <v>0</v>
      </c>
      <c r="Y167" s="65">
        <v>0</v>
      </c>
      <c r="Z167" s="65">
        <v>0</v>
      </c>
      <c r="AA167" s="65">
        <v>0</v>
      </c>
      <c r="AB167" s="65">
        <v>0</v>
      </c>
      <c r="AC167" s="65">
        <v>0</v>
      </c>
      <c r="AD167" s="65">
        <v>0</v>
      </c>
      <c r="AE167" s="65">
        <v>0</v>
      </c>
      <c r="AF167" s="65">
        <v>0</v>
      </c>
      <c r="AG167" s="65">
        <v>0</v>
      </c>
      <c r="AH167" s="65">
        <v>0</v>
      </c>
      <c r="AI167" s="65">
        <v>0</v>
      </c>
      <c r="AJ167" s="65">
        <v>0</v>
      </c>
      <c r="AK167" s="65">
        <v>0</v>
      </c>
      <c r="AL167" s="65">
        <v>0</v>
      </c>
      <c r="AM167" s="65">
        <v>0</v>
      </c>
      <c r="AN167" s="65">
        <v>0</v>
      </c>
      <c r="AO167" s="65">
        <v>0</v>
      </c>
      <c r="AP167" s="65">
        <v>0</v>
      </c>
      <c r="AQ167" s="65">
        <v>0</v>
      </c>
      <c r="AR167" s="65">
        <v>1729602</v>
      </c>
      <c r="AS167" s="65">
        <v>1729602</v>
      </c>
      <c r="AT167" s="65">
        <v>0</v>
      </c>
      <c r="AU167" s="65">
        <v>0</v>
      </c>
      <c r="AV167" s="65">
        <v>0</v>
      </c>
      <c r="AW167" s="65">
        <v>1729602</v>
      </c>
      <c r="AX167" s="70" t="s">
        <v>159</v>
      </c>
      <c r="AY167" s="70">
        <v>518</v>
      </c>
      <c r="AZ167" s="70">
        <v>0</v>
      </c>
      <c r="BA167" s="70">
        <v>0</v>
      </c>
      <c r="BB167" s="70">
        <v>0</v>
      </c>
      <c r="BC167" s="74">
        <v>518</v>
      </c>
      <c r="BD167" s="70">
        <v>0</v>
      </c>
      <c r="BG167" s="66"/>
      <c r="BI167" s="66"/>
      <c r="BM167" s="66"/>
      <c r="CB167" s="66"/>
      <c r="CD167" s="66"/>
      <c r="CH167" s="66"/>
      <c r="CI167" s="78"/>
      <c r="CO167" s="78"/>
    </row>
    <row r="168" spans="1:93">
      <c r="A168" s="68">
        <v>2026</v>
      </c>
      <c r="B168" s="71">
        <v>8311</v>
      </c>
      <c r="C168" s="71" t="s">
        <v>240</v>
      </c>
      <c r="D168" s="103" t="s">
        <v>241</v>
      </c>
      <c r="E168" s="71">
        <v>2</v>
      </c>
      <c r="F168" s="68">
        <v>3</v>
      </c>
      <c r="G168" s="68">
        <v>12</v>
      </c>
      <c r="H168" s="68"/>
      <c r="I168" s="68">
        <v>2000</v>
      </c>
      <c r="J168" s="62">
        <v>2700</v>
      </c>
      <c r="K168" s="62">
        <v>272</v>
      </c>
      <c r="L168" s="62">
        <v>675</v>
      </c>
      <c r="M168" s="62">
        <v>1</v>
      </c>
      <c r="N168" s="81" t="s">
        <v>233</v>
      </c>
      <c r="O168" s="65">
        <v>0</v>
      </c>
      <c r="P168" s="65">
        <v>1158633</v>
      </c>
      <c r="Q168" s="65">
        <v>1158633</v>
      </c>
      <c r="R168" s="65">
        <v>0</v>
      </c>
      <c r="S168" s="65">
        <v>0</v>
      </c>
      <c r="T168" s="65">
        <v>0</v>
      </c>
      <c r="U168" s="65">
        <v>1158633</v>
      </c>
      <c r="V168" s="65">
        <v>0</v>
      </c>
      <c r="W168" s="65">
        <v>0</v>
      </c>
      <c r="X168" s="65">
        <v>0</v>
      </c>
      <c r="Y168" s="65">
        <v>0</v>
      </c>
      <c r="Z168" s="65">
        <v>0</v>
      </c>
      <c r="AA168" s="65">
        <v>0</v>
      </c>
      <c r="AB168" s="65">
        <v>0</v>
      </c>
      <c r="AC168" s="65">
        <v>0</v>
      </c>
      <c r="AD168" s="65">
        <v>0</v>
      </c>
      <c r="AE168" s="65">
        <v>0</v>
      </c>
      <c r="AF168" s="65">
        <v>0</v>
      </c>
      <c r="AG168" s="65">
        <v>0</v>
      </c>
      <c r="AH168" s="65">
        <v>0</v>
      </c>
      <c r="AI168" s="65">
        <v>0</v>
      </c>
      <c r="AJ168" s="65">
        <v>0</v>
      </c>
      <c r="AK168" s="65">
        <v>0</v>
      </c>
      <c r="AL168" s="65">
        <v>0</v>
      </c>
      <c r="AM168" s="65">
        <v>0</v>
      </c>
      <c r="AN168" s="65">
        <v>0</v>
      </c>
      <c r="AO168" s="65">
        <v>0</v>
      </c>
      <c r="AP168" s="65">
        <v>0</v>
      </c>
      <c r="AQ168" s="65">
        <v>0</v>
      </c>
      <c r="AR168" s="65">
        <v>1158633</v>
      </c>
      <c r="AS168" s="65">
        <v>1158633</v>
      </c>
      <c r="AT168" s="65">
        <v>0</v>
      </c>
      <c r="AU168" s="65">
        <v>0</v>
      </c>
      <c r="AV168" s="65">
        <v>0</v>
      </c>
      <c r="AW168" s="65">
        <v>1158633</v>
      </c>
      <c r="AX168" s="70" t="s">
        <v>159</v>
      </c>
      <c r="AY168" s="70">
        <v>347</v>
      </c>
      <c r="AZ168" s="70">
        <v>0</v>
      </c>
      <c r="BA168" s="70">
        <v>0</v>
      </c>
      <c r="BB168" s="70">
        <v>0</v>
      </c>
      <c r="BC168" s="74">
        <v>347</v>
      </c>
      <c r="BD168" s="70">
        <v>0</v>
      </c>
      <c r="CB168" s="66"/>
      <c r="CD168" s="66"/>
      <c r="CH168" s="66"/>
      <c r="CI168" s="78"/>
      <c r="CO168" s="78"/>
    </row>
    <row r="169" spans="1:93">
      <c r="A169" s="71">
        <v>2026</v>
      </c>
      <c r="B169" s="71">
        <v>8311</v>
      </c>
      <c r="C169" s="71" t="s">
        <v>129</v>
      </c>
      <c r="D169" s="103" t="s">
        <v>130</v>
      </c>
      <c r="E169" s="71">
        <v>2</v>
      </c>
      <c r="F169" s="68">
        <v>3</v>
      </c>
      <c r="G169" s="68">
        <v>12</v>
      </c>
      <c r="H169" s="68"/>
      <c r="I169" s="68">
        <v>2000</v>
      </c>
      <c r="J169" s="62">
        <v>2700</v>
      </c>
      <c r="K169" s="62">
        <v>272</v>
      </c>
      <c r="L169" s="62">
        <v>675</v>
      </c>
      <c r="M169" s="62">
        <v>1</v>
      </c>
      <c r="N169" s="72" t="s">
        <v>233</v>
      </c>
      <c r="O169" s="65">
        <v>0</v>
      </c>
      <c r="P169" s="65">
        <v>447426</v>
      </c>
      <c r="Q169" s="65">
        <v>447426</v>
      </c>
      <c r="R169" s="65">
        <v>0</v>
      </c>
      <c r="S169" s="65">
        <v>0</v>
      </c>
      <c r="T169" s="65">
        <v>0</v>
      </c>
      <c r="U169" s="65">
        <v>447426</v>
      </c>
      <c r="V169" s="65">
        <v>0</v>
      </c>
      <c r="W169" s="65">
        <v>0</v>
      </c>
      <c r="X169" s="65">
        <v>0</v>
      </c>
      <c r="Y169" s="65">
        <v>0</v>
      </c>
      <c r="Z169" s="65">
        <v>0</v>
      </c>
      <c r="AA169" s="65">
        <v>0</v>
      </c>
      <c r="AB169" s="65">
        <v>0</v>
      </c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5">
        <v>0</v>
      </c>
      <c r="AI169" s="65">
        <v>0</v>
      </c>
      <c r="AJ169" s="65">
        <v>0</v>
      </c>
      <c r="AK169" s="65">
        <v>0</v>
      </c>
      <c r="AL169" s="65">
        <v>0</v>
      </c>
      <c r="AM169" s="65">
        <v>0</v>
      </c>
      <c r="AN169" s="65">
        <v>0</v>
      </c>
      <c r="AO169" s="65">
        <v>0</v>
      </c>
      <c r="AP169" s="65">
        <v>0</v>
      </c>
      <c r="AQ169" s="65">
        <v>0</v>
      </c>
      <c r="AR169" s="65">
        <v>447426</v>
      </c>
      <c r="AS169" s="65">
        <v>447426</v>
      </c>
      <c r="AT169" s="65">
        <v>0</v>
      </c>
      <c r="AU169" s="65">
        <v>0</v>
      </c>
      <c r="AV169" s="65">
        <v>0</v>
      </c>
      <c r="AW169" s="65">
        <v>447426</v>
      </c>
      <c r="AX169" s="70" t="s">
        <v>159</v>
      </c>
      <c r="AY169" s="70">
        <v>134</v>
      </c>
      <c r="AZ169" s="70">
        <v>0</v>
      </c>
      <c r="BA169" s="70">
        <v>0</v>
      </c>
      <c r="BB169" s="70">
        <v>0</v>
      </c>
      <c r="BC169" s="74">
        <v>134</v>
      </c>
      <c r="BD169" s="70">
        <v>0</v>
      </c>
      <c r="BG169" s="66"/>
      <c r="BI169" s="66"/>
      <c r="BM169" s="66"/>
      <c r="CB169" s="66"/>
      <c r="CD169" s="66"/>
      <c r="CH169" s="66"/>
    </row>
    <row r="170" spans="1:93">
      <c r="A170" s="71">
        <v>2026</v>
      </c>
      <c r="B170" s="71">
        <v>8311</v>
      </c>
      <c r="C170" s="71" t="s">
        <v>242</v>
      </c>
      <c r="D170" s="103" t="s">
        <v>243</v>
      </c>
      <c r="E170" s="71">
        <v>2</v>
      </c>
      <c r="F170" s="68">
        <v>3</v>
      </c>
      <c r="G170" s="68">
        <v>12</v>
      </c>
      <c r="H170" s="68"/>
      <c r="I170" s="68">
        <v>2000</v>
      </c>
      <c r="J170" s="62">
        <v>2700</v>
      </c>
      <c r="K170" s="62">
        <v>272</v>
      </c>
      <c r="L170" s="62">
        <v>675</v>
      </c>
      <c r="M170" s="62">
        <v>1</v>
      </c>
      <c r="N170" s="72" t="s">
        <v>233</v>
      </c>
      <c r="O170" s="65">
        <v>0</v>
      </c>
      <c r="P170" s="65">
        <v>427392</v>
      </c>
      <c r="Q170" s="65">
        <v>427392</v>
      </c>
      <c r="R170" s="65">
        <v>0</v>
      </c>
      <c r="S170" s="65">
        <v>0</v>
      </c>
      <c r="T170" s="65">
        <v>0</v>
      </c>
      <c r="U170" s="65">
        <v>427392</v>
      </c>
      <c r="V170" s="65">
        <v>0</v>
      </c>
      <c r="W170" s="65">
        <v>0</v>
      </c>
      <c r="X170" s="65">
        <v>0</v>
      </c>
      <c r="Y170" s="65">
        <v>0</v>
      </c>
      <c r="Z170" s="65">
        <v>0</v>
      </c>
      <c r="AA170" s="65">
        <v>0</v>
      </c>
      <c r="AB170" s="65">
        <v>0</v>
      </c>
      <c r="AC170" s="65">
        <v>0</v>
      </c>
      <c r="AD170" s="65">
        <v>0</v>
      </c>
      <c r="AE170" s="65">
        <v>0</v>
      </c>
      <c r="AF170" s="65">
        <v>0</v>
      </c>
      <c r="AG170" s="65">
        <v>0</v>
      </c>
      <c r="AH170" s="65">
        <v>0</v>
      </c>
      <c r="AI170" s="65">
        <v>0</v>
      </c>
      <c r="AJ170" s="65">
        <v>0</v>
      </c>
      <c r="AK170" s="65">
        <v>0</v>
      </c>
      <c r="AL170" s="65">
        <v>0</v>
      </c>
      <c r="AM170" s="65">
        <v>0</v>
      </c>
      <c r="AN170" s="65">
        <v>0</v>
      </c>
      <c r="AO170" s="65">
        <v>0</v>
      </c>
      <c r="AP170" s="65">
        <v>0</v>
      </c>
      <c r="AQ170" s="65">
        <v>0</v>
      </c>
      <c r="AR170" s="65">
        <v>427392</v>
      </c>
      <c r="AS170" s="65">
        <v>427392</v>
      </c>
      <c r="AT170" s="65">
        <v>0</v>
      </c>
      <c r="AU170" s="65">
        <v>0</v>
      </c>
      <c r="AV170" s="65">
        <v>0</v>
      </c>
      <c r="AW170" s="65">
        <v>427392</v>
      </c>
      <c r="AX170" s="70" t="s">
        <v>159</v>
      </c>
      <c r="AY170" s="70">
        <v>128</v>
      </c>
      <c r="AZ170" s="70">
        <v>0</v>
      </c>
      <c r="BA170" s="70">
        <v>0</v>
      </c>
      <c r="BB170" s="70">
        <v>0</v>
      </c>
      <c r="BC170" s="74">
        <v>128</v>
      </c>
      <c r="BD170" s="70">
        <v>0</v>
      </c>
      <c r="CB170" s="66"/>
      <c r="CD170" s="66"/>
      <c r="CH170" s="66"/>
      <c r="CI170" s="78"/>
      <c r="CO170" s="78"/>
    </row>
    <row r="171" spans="1:93">
      <c r="A171" s="71">
        <v>2026</v>
      </c>
      <c r="B171" s="71">
        <v>8311</v>
      </c>
      <c r="C171" s="71" t="s">
        <v>144</v>
      </c>
      <c r="D171" s="103" t="s">
        <v>145</v>
      </c>
      <c r="E171" s="71">
        <v>2</v>
      </c>
      <c r="F171" s="68">
        <v>3</v>
      </c>
      <c r="G171" s="68">
        <v>12</v>
      </c>
      <c r="H171" s="68"/>
      <c r="I171" s="68">
        <v>2000</v>
      </c>
      <c r="J171" s="62">
        <v>2700</v>
      </c>
      <c r="K171" s="62">
        <v>272</v>
      </c>
      <c r="L171" s="62">
        <v>675</v>
      </c>
      <c r="M171" s="62">
        <v>1</v>
      </c>
      <c r="N171" s="72" t="s">
        <v>233</v>
      </c>
      <c r="O171" s="65">
        <v>0</v>
      </c>
      <c r="P171" s="65">
        <v>2170350</v>
      </c>
      <c r="Q171" s="65">
        <v>2170350</v>
      </c>
      <c r="R171" s="65">
        <v>0</v>
      </c>
      <c r="S171" s="65">
        <v>0</v>
      </c>
      <c r="T171" s="65">
        <v>0</v>
      </c>
      <c r="U171" s="65">
        <v>2170350</v>
      </c>
      <c r="V171" s="65">
        <v>0</v>
      </c>
      <c r="W171" s="65">
        <v>0</v>
      </c>
      <c r="X171" s="65">
        <v>0</v>
      </c>
      <c r="Y171" s="65">
        <v>0</v>
      </c>
      <c r="Z171" s="65">
        <v>0</v>
      </c>
      <c r="AA171" s="65">
        <v>0</v>
      </c>
      <c r="AB171" s="65">
        <v>0</v>
      </c>
      <c r="AC171" s="65">
        <v>0</v>
      </c>
      <c r="AD171" s="65">
        <v>0</v>
      </c>
      <c r="AE171" s="65">
        <v>0</v>
      </c>
      <c r="AF171" s="65">
        <v>0</v>
      </c>
      <c r="AG171" s="65">
        <v>0</v>
      </c>
      <c r="AH171" s="65">
        <v>0</v>
      </c>
      <c r="AI171" s="65">
        <v>0</v>
      </c>
      <c r="AJ171" s="65">
        <v>0</v>
      </c>
      <c r="AK171" s="65">
        <v>0</v>
      </c>
      <c r="AL171" s="65">
        <v>0</v>
      </c>
      <c r="AM171" s="65">
        <v>0</v>
      </c>
      <c r="AN171" s="65">
        <v>0</v>
      </c>
      <c r="AO171" s="65">
        <v>0</v>
      </c>
      <c r="AP171" s="65">
        <v>0</v>
      </c>
      <c r="AQ171" s="65">
        <v>0</v>
      </c>
      <c r="AR171" s="65">
        <v>2170350</v>
      </c>
      <c r="AS171" s="65">
        <v>2170350</v>
      </c>
      <c r="AT171" s="65">
        <v>0</v>
      </c>
      <c r="AU171" s="65">
        <v>0</v>
      </c>
      <c r="AV171" s="65">
        <v>0</v>
      </c>
      <c r="AW171" s="65">
        <v>2170350</v>
      </c>
      <c r="AX171" s="70" t="s">
        <v>159</v>
      </c>
      <c r="AY171" s="70">
        <v>650</v>
      </c>
      <c r="AZ171" s="70">
        <v>0</v>
      </c>
      <c r="BA171" s="70">
        <v>0</v>
      </c>
      <c r="BB171" s="70">
        <v>0</v>
      </c>
      <c r="BC171" s="74">
        <v>650</v>
      </c>
      <c r="BD171" s="70">
        <v>0</v>
      </c>
      <c r="CB171" s="66"/>
      <c r="CD171" s="66"/>
      <c r="CH171" s="66"/>
      <c r="CI171" s="78"/>
      <c r="CO171" s="78"/>
    </row>
    <row r="172" spans="1:93">
      <c r="A172" s="67">
        <v>2026</v>
      </c>
      <c r="B172" s="67">
        <v>8311</v>
      </c>
      <c r="C172" s="67" t="s">
        <v>244</v>
      </c>
      <c r="D172" s="102" t="s">
        <v>245</v>
      </c>
      <c r="E172" s="67">
        <v>2</v>
      </c>
      <c r="F172" s="68">
        <v>3</v>
      </c>
      <c r="G172" s="68">
        <v>12</v>
      </c>
      <c r="H172" s="68"/>
      <c r="I172" s="68">
        <v>2000</v>
      </c>
      <c r="J172" s="62">
        <v>2700</v>
      </c>
      <c r="K172" s="62">
        <v>272</v>
      </c>
      <c r="L172" s="62">
        <v>675</v>
      </c>
      <c r="M172" s="62">
        <v>1</v>
      </c>
      <c r="N172" s="72" t="s">
        <v>233</v>
      </c>
      <c r="O172" s="65">
        <v>0</v>
      </c>
      <c r="P172" s="65">
        <v>367290</v>
      </c>
      <c r="Q172" s="65">
        <v>367290</v>
      </c>
      <c r="R172" s="65">
        <v>0</v>
      </c>
      <c r="S172" s="65">
        <v>0</v>
      </c>
      <c r="T172" s="65">
        <v>0</v>
      </c>
      <c r="U172" s="65">
        <v>367290</v>
      </c>
      <c r="V172" s="65">
        <v>0</v>
      </c>
      <c r="W172" s="65">
        <v>0</v>
      </c>
      <c r="X172" s="65">
        <v>0</v>
      </c>
      <c r="Y172" s="65">
        <v>0</v>
      </c>
      <c r="Z172" s="65">
        <v>0</v>
      </c>
      <c r="AA172" s="65">
        <v>0</v>
      </c>
      <c r="AB172" s="65">
        <v>0</v>
      </c>
      <c r="AC172" s="65">
        <v>0</v>
      </c>
      <c r="AD172" s="65">
        <v>0</v>
      </c>
      <c r="AE172" s="65">
        <v>0</v>
      </c>
      <c r="AF172" s="65">
        <v>0</v>
      </c>
      <c r="AG172" s="65">
        <v>0</v>
      </c>
      <c r="AH172" s="65">
        <v>0</v>
      </c>
      <c r="AI172" s="65">
        <v>0</v>
      </c>
      <c r="AJ172" s="65">
        <v>0</v>
      </c>
      <c r="AK172" s="65">
        <v>0</v>
      </c>
      <c r="AL172" s="65">
        <v>0</v>
      </c>
      <c r="AM172" s="65">
        <v>0</v>
      </c>
      <c r="AN172" s="65">
        <v>0</v>
      </c>
      <c r="AO172" s="65">
        <v>0</v>
      </c>
      <c r="AP172" s="65">
        <v>0</v>
      </c>
      <c r="AQ172" s="65">
        <v>0</v>
      </c>
      <c r="AR172" s="65">
        <v>367290</v>
      </c>
      <c r="AS172" s="65">
        <v>367290</v>
      </c>
      <c r="AT172" s="65">
        <v>0</v>
      </c>
      <c r="AU172" s="65">
        <v>0</v>
      </c>
      <c r="AV172" s="65">
        <v>0</v>
      </c>
      <c r="AW172" s="65">
        <v>367290</v>
      </c>
      <c r="AX172" s="70" t="s">
        <v>159</v>
      </c>
      <c r="AY172" s="70">
        <v>110</v>
      </c>
      <c r="AZ172" s="70">
        <v>0</v>
      </c>
      <c r="BA172" s="70">
        <v>0</v>
      </c>
      <c r="BB172" s="70">
        <v>0</v>
      </c>
      <c r="BC172" s="74">
        <v>110</v>
      </c>
      <c r="BD172" s="70">
        <v>0</v>
      </c>
      <c r="BG172" s="66"/>
      <c r="BH172" s="66"/>
      <c r="BI172" s="66"/>
      <c r="BM172" s="66"/>
      <c r="CB172" s="66"/>
      <c r="CC172" s="66"/>
      <c r="CD172" s="66"/>
      <c r="CH172" s="66"/>
    </row>
    <row r="173" spans="1:93">
      <c r="A173" s="71">
        <v>2026</v>
      </c>
      <c r="B173" s="71">
        <v>8311</v>
      </c>
      <c r="C173" s="71" t="s">
        <v>133</v>
      </c>
      <c r="D173" s="103" t="s">
        <v>134</v>
      </c>
      <c r="E173" s="71">
        <v>2</v>
      </c>
      <c r="F173" s="68">
        <v>3</v>
      </c>
      <c r="G173" s="68">
        <v>12</v>
      </c>
      <c r="H173" s="68"/>
      <c r="I173" s="68">
        <v>2000</v>
      </c>
      <c r="J173" s="62">
        <v>2700</v>
      </c>
      <c r="K173" s="62">
        <v>272</v>
      </c>
      <c r="L173" s="62">
        <v>675</v>
      </c>
      <c r="M173" s="62">
        <v>1</v>
      </c>
      <c r="N173" s="72" t="s">
        <v>233</v>
      </c>
      <c r="O173" s="65">
        <v>0</v>
      </c>
      <c r="P173" s="65">
        <v>106848</v>
      </c>
      <c r="Q173" s="65">
        <v>106848</v>
      </c>
      <c r="R173" s="65">
        <v>0</v>
      </c>
      <c r="S173" s="65">
        <v>0</v>
      </c>
      <c r="T173" s="65">
        <v>0</v>
      </c>
      <c r="U173" s="65">
        <v>106848</v>
      </c>
      <c r="V173" s="65">
        <v>0</v>
      </c>
      <c r="W173" s="65">
        <v>0</v>
      </c>
      <c r="X173" s="65">
        <v>0</v>
      </c>
      <c r="Y173" s="65">
        <v>0</v>
      </c>
      <c r="Z173" s="65">
        <v>0</v>
      </c>
      <c r="AA173" s="65">
        <v>0</v>
      </c>
      <c r="AB173" s="65">
        <v>0</v>
      </c>
      <c r="AC173" s="65">
        <v>0</v>
      </c>
      <c r="AD173" s="65">
        <v>0</v>
      </c>
      <c r="AE173" s="65">
        <v>0</v>
      </c>
      <c r="AF173" s="65">
        <v>0</v>
      </c>
      <c r="AG173" s="65">
        <v>0</v>
      </c>
      <c r="AH173" s="65">
        <v>0</v>
      </c>
      <c r="AI173" s="65">
        <v>0</v>
      </c>
      <c r="AJ173" s="65">
        <v>0</v>
      </c>
      <c r="AK173" s="65">
        <v>0</v>
      </c>
      <c r="AL173" s="65">
        <v>0</v>
      </c>
      <c r="AM173" s="65">
        <v>0</v>
      </c>
      <c r="AN173" s="65">
        <v>0</v>
      </c>
      <c r="AO173" s="65">
        <v>0</v>
      </c>
      <c r="AP173" s="65">
        <v>0</v>
      </c>
      <c r="AQ173" s="65">
        <v>0</v>
      </c>
      <c r="AR173" s="65">
        <v>106848</v>
      </c>
      <c r="AS173" s="65">
        <v>106848</v>
      </c>
      <c r="AT173" s="65">
        <v>0</v>
      </c>
      <c r="AU173" s="65">
        <v>0</v>
      </c>
      <c r="AV173" s="65">
        <v>0</v>
      </c>
      <c r="AW173" s="65">
        <v>106848</v>
      </c>
      <c r="AX173" s="70" t="s">
        <v>159</v>
      </c>
      <c r="AY173" s="70">
        <v>32</v>
      </c>
      <c r="AZ173" s="70">
        <v>0</v>
      </c>
      <c r="BA173" s="70">
        <v>0</v>
      </c>
      <c r="BB173" s="70">
        <v>0</v>
      </c>
      <c r="BC173" s="70">
        <v>32</v>
      </c>
      <c r="BD173" s="70">
        <v>0</v>
      </c>
      <c r="BG173" s="66"/>
      <c r="BH173" s="66"/>
      <c r="BI173" s="66"/>
      <c r="BM173" s="66"/>
      <c r="CB173" s="66"/>
      <c r="CC173" s="66"/>
      <c r="CD173" s="66"/>
      <c r="CH173" s="66"/>
    </row>
    <row r="174" spans="1:93">
      <c r="A174" s="67">
        <v>2026</v>
      </c>
      <c r="B174" s="67">
        <v>8311</v>
      </c>
      <c r="C174" s="67" t="s">
        <v>137</v>
      </c>
      <c r="D174" s="102" t="s">
        <v>138</v>
      </c>
      <c r="E174" s="67">
        <v>2</v>
      </c>
      <c r="F174" s="68">
        <v>3</v>
      </c>
      <c r="G174" s="68">
        <v>12</v>
      </c>
      <c r="H174" s="68"/>
      <c r="I174" s="68">
        <v>2000</v>
      </c>
      <c r="J174" s="62">
        <v>2700</v>
      </c>
      <c r="K174" s="62">
        <v>272</v>
      </c>
      <c r="L174" s="62">
        <v>675</v>
      </c>
      <c r="M174" s="62">
        <v>1</v>
      </c>
      <c r="N174" s="72" t="s">
        <v>233</v>
      </c>
      <c r="O174" s="65">
        <v>0</v>
      </c>
      <c r="P174" s="65">
        <v>988344</v>
      </c>
      <c r="Q174" s="65">
        <v>988344</v>
      </c>
      <c r="R174" s="65">
        <v>0</v>
      </c>
      <c r="S174" s="65">
        <v>0</v>
      </c>
      <c r="T174" s="65">
        <v>0</v>
      </c>
      <c r="U174" s="65">
        <v>988344</v>
      </c>
      <c r="V174" s="65">
        <v>0</v>
      </c>
      <c r="W174" s="65">
        <v>0</v>
      </c>
      <c r="X174" s="65">
        <v>0</v>
      </c>
      <c r="Y174" s="65">
        <v>0</v>
      </c>
      <c r="Z174" s="65">
        <v>0</v>
      </c>
      <c r="AA174" s="65">
        <v>0</v>
      </c>
      <c r="AB174" s="65">
        <v>0</v>
      </c>
      <c r="AC174" s="65">
        <v>0</v>
      </c>
      <c r="AD174" s="65">
        <v>0</v>
      </c>
      <c r="AE174" s="65">
        <v>0</v>
      </c>
      <c r="AF174" s="65">
        <v>0</v>
      </c>
      <c r="AG174" s="65">
        <v>0</v>
      </c>
      <c r="AH174" s="65">
        <v>0</v>
      </c>
      <c r="AI174" s="65">
        <v>0</v>
      </c>
      <c r="AJ174" s="65">
        <v>0</v>
      </c>
      <c r="AK174" s="65">
        <v>0</v>
      </c>
      <c r="AL174" s="65">
        <v>0</v>
      </c>
      <c r="AM174" s="65">
        <v>0</v>
      </c>
      <c r="AN174" s="65">
        <v>0</v>
      </c>
      <c r="AO174" s="65">
        <v>0</v>
      </c>
      <c r="AP174" s="65">
        <v>0</v>
      </c>
      <c r="AQ174" s="65">
        <v>0</v>
      </c>
      <c r="AR174" s="65">
        <v>988344</v>
      </c>
      <c r="AS174" s="65">
        <v>988344</v>
      </c>
      <c r="AT174" s="65">
        <v>0</v>
      </c>
      <c r="AU174" s="65">
        <v>0</v>
      </c>
      <c r="AV174" s="65">
        <v>0</v>
      </c>
      <c r="AW174" s="65">
        <v>988344</v>
      </c>
      <c r="AX174" s="70" t="s">
        <v>159</v>
      </c>
      <c r="AY174" s="70">
        <v>296</v>
      </c>
      <c r="AZ174" s="70">
        <v>0</v>
      </c>
      <c r="BA174" s="70">
        <v>0</v>
      </c>
      <c r="BB174" s="70">
        <v>0</v>
      </c>
      <c r="BC174" s="70">
        <v>296</v>
      </c>
      <c r="BD174" s="70">
        <v>0</v>
      </c>
      <c r="BG174" s="66"/>
      <c r="BI174" s="66"/>
      <c r="BM174" s="66"/>
      <c r="CB174" s="66"/>
      <c r="CD174" s="66"/>
      <c r="CH174" s="66"/>
    </row>
    <row r="175" spans="1:93">
      <c r="A175" s="71">
        <v>2026</v>
      </c>
      <c r="B175" s="71">
        <v>8311</v>
      </c>
      <c r="C175" s="71"/>
      <c r="D175" s="103"/>
      <c r="E175" s="71">
        <v>2</v>
      </c>
      <c r="F175" s="68">
        <v>3</v>
      </c>
      <c r="G175" s="68">
        <v>12</v>
      </c>
      <c r="H175" s="68"/>
      <c r="I175" s="68">
        <v>2000</v>
      </c>
      <c r="J175" s="62">
        <v>2800</v>
      </c>
      <c r="K175" s="62"/>
      <c r="L175" s="62" t="s">
        <v>104</v>
      </c>
      <c r="M175" s="62"/>
      <c r="N175" s="72" t="s">
        <v>177</v>
      </c>
      <c r="O175" s="65">
        <v>14320000</v>
      </c>
      <c r="P175" s="65">
        <v>13000000</v>
      </c>
      <c r="Q175" s="65">
        <v>27320000</v>
      </c>
      <c r="R175" s="65">
        <v>0</v>
      </c>
      <c r="S175" s="65">
        <v>0</v>
      </c>
      <c r="T175" s="65">
        <v>0</v>
      </c>
      <c r="U175" s="65">
        <v>27320000</v>
      </c>
      <c r="V175" s="65">
        <v>0</v>
      </c>
      <c r="W175" s="65">
        <v>0</v>
      </c>
      <c r="X175" s="65">
        <v>0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14320000</v>
      </c>
      <c r="AR175" s="65">
        <v>13000000</v>
      </c>
      <c r="AS175" s="65">
        <v>27320000</v>
      </c>
      <c r="AT175" s="65">
        <v>0</v>
      </c>
      <c r="AU175" s="65">
        <v>0</v>
      </c>
      <c r="AV175" s="65">
        <v>0</v>
      </c>
      <c r="AW175" s="65">
        <v>27320000</v>
      </c>
      <c r="AX175" s="70"/>
      <c r="AY175" s="70"/>
      <c r="AZ175" s="70"/>
      <c r="BA175" s="70"/>
      <c r="BB175" s="70"/>
      <c r="BC175" s="70"/>
      <c r="BD175" s="70"/>
      <c r="BG175" s="66"/>
      <c r="BI175" s="66"/>
      <c r="BM175" s="66"/>
      <c r="CB175" s="66"/>
      <c r="CD175" s="66"/>
      <c r="CH175" s="66"/>
    </row>
    <row r="176" spans="1:93">
      <c r="A176" s="67">
        <v>2026</v>
      </c>
      <c r="B176" s="67">
        <v>8311</v>
      </c>
      <c r="C176" s="67"/>
      <c r="D176" s="102"/>
      <c r="E176" s="67">
        <v>2</v>
      </c>
      <c r="F176" s="68">
        <v>3</v>
      </c>
      <c r="G176" s="68">
        <v>12</v>
      </c>
      <c r="H176" s="68"/>
      <c r="I176" s="68">
        <v>2000</v>
      </c>
      <c r="J176" s="62">
        <v>2800</v>
      </c>
      <c r="K176" s="62">
        <v>283</v>
      </c>
      <c r="L176" s="62" t="s">
        <v>104</v>
      </c>
      <c r="M176" s="62"/>
      <c r="N176" s="72" t="s">
        <v>178</v>
      </c>
      <c r="O176" s="65">
        <v>14320000</v>
      </c>
      <c r="P176" s="65">
        <v>13000000</v>
      </c>
      <c r="Q176" s="65">
        <v>27320000</v>
      </c>
      <c r="R176" s="65">
        <v>0</v>
      </c>
      <c r="S176" s="65">
        <v>0</v>
      </c>
      <c r="T176" s="65">
        <v>0</v>
      </c>
      <c r="U176" s="65">
        <v>27320000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65">
        <v>0</v>
      </c>
      <c r="AJ176" s="65">
        <v>0</v>
      </c>
      <c r="AK176" s="65">
        <v>0</v>
      </c>
      <c r="AL176" s="65">
        <v>0</v>
      </c>
      <c r="AM176" s="65">
        <v>0</v>
      </c>
      <c r="AN176" s="65">
        <v>0</v>
      </c>
      <c r="AO176" s="65">
        <v>0</v>
      </c>
      <c r="AP176" s="65">
        <v>0</v>
      </c>
      <c r="AQ176" s="65">
        <v>14320000</v>
      </c>
      <c r="AR176" s="65">
        <v>13000000</v>
      </c>
      <c r="AS176" s="65">
        <v>27320000</v>
      </c>
      <c r="AT176" s="65">
        <v>0</v>
      </c>
      <c r="AU176" s="65">
        <v>0</v>
      </c>
      <c r="AV176" s="65">
        <v>0</v>
      </c>
      <c r="AW176" s="65">
        <v>27320000</v>
      </c>
      <c r="AX176" s="70"/>
      <c r="AY176" s="70"/>
      <c r="AZ176" s="70"/>
      <c r="BA176" s="70"/>
      <c r="BB176" s="70"/>
      <c r="BC176" s="70"/>
      <c r="BD176" s="70"/>
      <c r="BH176" s="66"/>
      <c r="BI176" s="66"/>
      <c r="BM176" s="66"/>
      <c r="CC176" s="66"/>
      <c r="CD176" s="66"/>
      <c r="CH176" s="66"/>
    </row>
    <row r="177" spans="1:86" ht="30">
      <c r="A177" s="71">
        <v>2026</v>
      </c>
      <c r="B177" s="71">
        <v>8311</v>
      </c>
      <c r="C177" s="71"/>
      <c r="D177" s="103"/>
      <c r="E177" s="71">
        <v>2</v>
      </c>
      <c r="F177" s="68">
        <v>3</v>
      </c>
      <c r="G177" s="68">
        <v>12</v>
      </c>
      <c r="H177" s="68"/>
      <c r="I177" s="68">
        <v>2000</v>
      </c>
      <c r="J177" s="62">
        <v>2800</v>
      </c>
      <c r="K177" s="62">
        <v>283</v>
      </c>
      <c r="L177" s="62">
        <v>306</v>
      </c>
      <c r="M177" s="62">
        <v>1</v>
      </c>
      <c r="N177" s="72" t="s">
        <v>246</v>
      </c>
      <c r="O177" s="65">
        <v>14320000</v>
      </c>
      <c r="P177" s="65">
        <v>0</v>
      </c>
      <c r="Q177" s="65">
        <v>14320000</v>
      </c>
      <c r="R177" s="65">
        <v>0</v>
      </c>
      <c r="S177" s="65">
        <v>0</v>
      </c>
      <c r="T177" s="65">
        <v>0</v>
      </c>
      <c r="U177" s="65">
        <v>14320000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14320000</v>
      </c>
      <c r="AR177" s="65">
        <v>0</v>
      </c>
      <c r="AS177" s="65">
        <v>14320000</v>
      </c>
      <c r="AT177" s="65">
        <v>0</v>
      </c>
      <c r="AU177" s="65">
        <v>0</v>
      </c>
      <c r="AV177" s="65">
        <v>0</v>
      </c>
      <c r="AW177" s="65">
        <v>14320000</v>
      </c>
      <c r="AX177" s="70" t="s">
        <v>159</v>
      </c>
      <c r="AY177" s="70">
        <v>503</v>
      </c>
      <c r="AZ177" s="70">
        <v>0</v>
      </c>
      <c r="BA177" s="70">
        <v>0</v>
      </c>
      <c r="BB177" s="70">
        <v>0</v>
      </c>
      <c r="BC177" s="70">
        <v>503</v>
      </c>
      <c r="BD177" s="70">
        <v>0</v>
      </c>
      <c r="CC177" s="66"/>
      <c r="CD177" s="66"/>
      <c r="CH177" s="66"/>
    </row>
    <row r="178" spans="1:86">
      <c r="A178" s="71">
        <v>2026</v>
      </c>
      <c r="B178" s="71">
        <v>8311</v>
      </c>
      <c r="C178" s="71" t="s">
        <v>118</v>
      </c>
      <c r="D178" s="103" t="s">
        <v>119</v>
      </c>
      <c r="E178" s="71">
        <v>2</v>
      </c>
      <c r="F178" s="68">
        <v>3</v>
      </c>
      <c r="G178" s="68">
        <v>12</v>
      </c>
      <c r="H178" s="68"/>
      <c r="I178" s="68">
        <v>2000</v>
      </c>
      <c r="J178" s="62">
        <v>2800</v>
      </c>
      <c r="K178" s="62">
        <v>283</v>
      </c>
      <c r="L178" s="62">
        <v>284</v>
      </c>
      <c r="M178" s="62">
        <v>1</v>
      </c>
      <c r="N178" s="72" t="s">
        <v>247</v>
      </c>
      <c r="O178" s="65">
        <v>0</v>
      </c>
      <c r="P178" s="65">
        <v>204000</v>
      </c>
      <c r="Q178" s="65">
        <v>204000</v>
      </c>
      <c r="R178" s="65">
        <v>0</v>
      </c>
      <c r="S178" s="65">
        <v>0</v>
      </c>
      <c r="T178" s="65">
        <v>0</v>
      </c>
      <c r="U178" s="65">
        <v>204000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  <c r="AI178" s="65">
        <v>0</v>
      </c>
      <c r="AJ178" s="65">
        <v>0</v>
      </c>
      <c r="AK178" s="65">
        <v>0</v>
      </c>
      <c r="AL178" s="65">
        <v>0</v>
      </c>
      <c r="AM178" s="65">
        <v>0</v>
      </c>
      <c r="AN178" s="65">
        <v>0</v>
      </c>
      <c r="AO178" s="65">
        <v>0</v>
      </c>
      <c r="AP178" s="65">
        <v>0</v>
      </c>
      <c r="AQ178" s="65">
        <v>0</v>
      </c>
      <c r="AR178" s="65">
        <v>204000</v>
      </c>
      <c r="AS178" s="65">
        <v>204000</v>
      </c>
      <c r="AT178" s="65">
        <v>0</v>
      </c>
      <c r="AU178" s="65">
        <v>0</v>
      </c>
      <c r="AV178" s="65">
        <v>0</v>
      </c>
      <c r="AW178" s="65">
        <v>204000</v>
      </c>
      <c r="AX178" s="70" t="s">
        <v>159</v>
      </c>
      <c r="AY178" s="70">
        <v>20</v>
      </c>
      <c r="AZ178" s="70">
        <v>0</v>
      </c>
      <c r="BA178" s="70">
        <v>0</v>
      </c>
      <c r="BB178" s="70">
        <v>0</v>
      </c>
      <c r="BC178" s="70">
        <v>20</v>
      </c>
      <c r="BD178" s="70">
        <v>0</v>
      </c>
      <c r="BH178" s="66"/>
      <c r="BI178" s="66"/>
      <c r="BM178" s="66"/>
      <c r="CC178" s="66"/>
      <c r="CD178" s="66"/>
      <c r="CH178" s="66"/>
    </row>
    <row r="179" spans="1:86">
      <c r="A179" s="71">
        <v>2026</v>
      </c>
      <c r="B179" s="71">
        <v>8311</v>
      </c>
      <c r="C179" s="71" t="s">
        <v>234</v>
      </c>
      <c r="D179" s="103" t="s">
        <v>235</v>
      </c>
      <c r="E179" s="71">
        <v>2</v>
      </c>
      <c r="F179" s="68">
        <v>3</v>
      </c>
      <c r="G179" s="68">
        <v>12</v>
      </c>
      <c r="H179" s="68"/>
      <c r="I179" s="68">
        <v>2000</v>
      </c>
      <c r="J179" s="62">
        <v>2800</v>
      </c>
      <c r="K179" s="62">
        <v>283</v>
      </c>
      <c r="L179" s="62">
        <v>284</v>
      </c>
      <c r="M179" s="62">
        <v>1</v>
      </c>
      <c r="N179" s="72" t="s">
        <v>247</v>
      </c>
      <c r="O179" s="65">
        <v>0</v>
      </c>
      <c r="P179" s="65">
        <v>234600</v>
      </c>
      <c r="Q179" s="65">
        <v>234600</v>
      </c>
      <c r="R179" s="65">
        <v>0</v>
      </c>
      <c r="S179" s="65">
        <v>0</v>
      </c>
      <c r="T179" s="65">
        <v>0</v>
      </c>
      <c r="U179" s="65">
        <v>234600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  <c r="AI179" s="65">
        <v>0</v>
      </c>
      <c r="AJ179" s="65">
        <v>0</v>
      </c>
      <c r="AK179" s="65">
        <v>0</v>
      </c>
      <c r="AL179" s="65">
        <v>0</v>
      </c>
      <c r="AM179" s="65">
        <v>0</v>
      </c>
      <c r="AN179" s="65">
        <v>0</v>
      </c>
      <c r="AO179" s="65">
        <v>0</v>
      </c>
      <c r="AP179" s="65">
        <v>0</v>
      </c>
      <c r="AQ179" s="65">
        <v>0</v>
      </c>
      <c r="AR179" s="65">
        <v>234600</v>
      </c>
      <c r="AS179" s="65">
        <v>234600</v>
      </c>
      <c r="AT179" s="65">
        <v>0</v>
      </c>
      <c r="AU179" s="65">
        <v>0</v>
      </c>
      <c r="AV179" s="65">
        <v>0</v>
      </c>
      <c r="AW179" s="65">
        <v>234600</v>
      </c>
      <c r="AX179" s="70" t="s">
        <v>159</v>
      </c>
      <c r="AY179" s="70">
        <v>23</v>
      </c>
      <c r="AZ179" s="70">
        <v>0</v>
      </c>
      <c r="BA179" s="70">
        <v>0</v>
      </c>
      <c r="BB179" s="70">
        <v>0</v>
      </c>
      <c r="BC179" s="70">
        <v>23</v>
      </c>
      <c r="BD179" s="70">
        <v>0</v>
      </c>
      <c r="BG179" s="66"/>
      <c r="BH179" s="66"/>
      <c r="BI179" s="66"/>
      <c r="BM179" s="66"/>
      <c r="CB179" s="66"/>
      <c r="CC179" s="66"/>
      <c r="CD179" s="66"/>
      <c r="CH179" s="66"/>
    </row>
    <row r="180" spans="1:86">
      <c r="A180" s="67">
        <v>2026</v>
      </c>
      <c r="B180" s="67">
        <v>8311</v>
      </c>
      <c r="C180" s="67" t="s">
        <v>139</v>
      </c>
      <c r="D180" s="102" t="s">
        <v>140</v>
      </c>
      <c r="E180" s="67">
        <v>2</v>
      </c>
      <c r="F180" s="68">
        <v>3</v>
      </c>
      <c r="G180" s="68">
        <v>12</v>
      </c>
      <c r="H180" s="68"/>
      <c r="I180" s="68">
        <v>2000</v>
      </c>
      <c r="J180" s="62">
        <v>2800</v>
      </c>
      <c r="K180" s="62">
        <v>283</v>
      </c>
      <c r="L180" s="62">
        <v>284</v>
      </c>
      <c r="M180" s="62">
        <v>1</v>
      </c>
      <c r="N180" s="79" t="s">
        <v>247</v>
      </c>
      <c r="O180" s="65">
        <v>0</v>
      </c>
      <c r="P180" s="65">
        <v>204000</v>
      </c>
      <c r="Q180" s="65">
        <v>204000</v>
      </c>
      <c r="R180" s="65">
        <v>0</v>
      </c>
      <c r="S180" s="65">
        <v>0</v>
      </c>
      <c r="T180" s="65">
        <v>0</v>
      </c>
      <c r="U180" s="65">
        <v>204000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  <c r="AI180" s="65">
        <v>0</v>
      </c>
      <c r="AJ180" s="65">
        <v>0</v>
      </c>
      <c r="AK180" s="65">
        <v>0</v>
      </c>
      <c r="AL180" s="65">
        <v>0</v>
      </c>
      <c r="AM180" s="65">
        <v>0</v>
      </c>
      <c r="AN180" s="65">
        <v>0</v>
      </c>
      <c r="AO180" s="65">
        <v>0</v>
      </c>
      <c r="AP180" s="65">
        <v>0</v>
      </c>
      <c r="AQ180" s="65">
        <v>0</v>
      </c>
      <c r="AR180" s="65">
        <v>204000</v>
      </c>
      <c r="AS180" s="65">
        <v>204000</v>
      </c>
      <c r="AT180" s="65">
        <v>0</v>
      </c>
      <c r="AU180" s="65">
        <v>0</v>
      </c>
      <c r="AV180" s="65">
        <v>0</v>
      </c>
      <c r="AW180" s="65">
        <v>204000</v>
      </c>
      <c r="AX180" s="70" t="s">
        <v>159</v>
      </c>
      <c r="AY180" s="70">
        <v>20</v>
      </c>
      <c r="AZ180" s="70">
        <v>0</v>
      </c>
      <c r="BA180" s="70">
        <v>0</v>
      </c>
      <c r="BB180" s="70">
        <v>0</v>
      </c>
      <c r="BC180" s="70">
        <v>20</v>
      </c>
      <c r="BD180" s="70">
        <v>0</v>
      </c>
      <c r="BG180" s="66"/>
      <c r="BH180" s="66"/>
      <c r="BI180" s="66"/>
      <c r="BM180" s="66"/>
      <c r="CB180" s="66"/>
      <c r="CC180" s="66"/>
      <c r="CD180" s="66"/>
      <c r="CH180" s="66"/>
    </row>
    <row r="181" spans="1:86">
      <c r="A181" s="67">
        <v>2026</v>
      </c>
      <c r="B181" s="67">
        <v>8311</v>
      </c>
      <c r="C181" s="67" t="s">
        <v>236</v>
      </c>
      <c r="D181" s="102" t="s">
        <v>237</v>
      </c>
      <c r="E181" s="67">
        <v>2</v>
      </c>
      <c r="F181" s="68">
        <v>3</v>
      </c>
      <c r="G181" s="68">
        <v>12</v>
      </c>
      <c r="H181" s="68"/>
      <c r="I181" s="68">
        <v>2000</v>
      </c>
      <c r="J181" s="62">
        <v>2800</v>
      </c>
      <c r="K181" s="62">
        <v>283</v>
      </c>
      <c r="L181" s="62">
        <v>284</v>
      </c>
      <c r="M181" s="62">
        <v>1</v>
      </c>
      <c r="N181" s="79" t="s">
        <v>247</v>
      </c>
      <c r="O181" s="65">
        <v>0</v>
      </c>
      <c r="P181" s="65">
        <v>204000</v>
      </c>
      <c r="Q181" s="65">
        <v>204000</v>
      </c>
      <c r="R181" s="65">
        <v>0</v>
      </c>
      <c r="S181" s="65">
        <v>0</v>
      </c>
      <c r="T181" s="65">
        <v>0</v>
      </c>
      <c r="U181" s="65">
        <v>204000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  <c r="AI181" s="65">
        <v>0</v>
      </c>
      <c r="AJ181" s="65">
        <v>0</v>
      </c>
      <c r="AK181" s="65">
        <v>0</v>
      </c>
      <c r="AL181" s="65">
        <v>0</v>
      </c>
      <c r="AM181" s="65">
        <v>0</v>
      </c>
      <c r="AN181" s="65">
        <v>0</v>
      </c>
      <c r="AO181" s="65">
        <v>0</v>
      </c>
      <c r="AP181" s="65">
        <v>0</v>
      </c>
      <c r="AQ181" s="65">
        <v>0</v>
      </c>
      <c r="AR181" s="65">
        <v>204000</v>
      </c>
      <c r="AS181" s="65">
        <v>204000</v>
      </c>
      <c r="AT181" s="65">
        <v>0</v>
      </c>
      <c r="AU181" s="65">
        <v>0</v>
      </c>
      <c r="AV181" s="65">
        <v>0</v>
      </c>
      <c r="AW181" s="65">
        <v>204000</v>
      </c>
      <c r="AX181" s="70" t="s">
        <v>159</v>
      </c>
      <c r="AY181" s="70">
        <v>20</v>
      </c>
      <c r="AZ181" s="70">
        <v>0</v>
      </c>
      <c r="BA181" s="70">
        <v>0</v>
      </c>
      <c r="BB181" s="70">
        <v>0</v>
      </c>
      <c r="BC181" s="70">
        <v>20</v>
      </c>
      <c r="BD181" s="70">
        <v>0</v>
      </c>
      <c r="BG181" s="66"/>
      <c r="BH181" s="66"/>
      <c r="BI181" s="66"/>
      <c r="BM181" s="66"/>
      <c r="CB181" s="66"/>
      <c r="CC181" s="66"/>
      <c r="CD181" s="66"/>
      <c r="CH181" s="66"/>
    </row>
    <row r="182" spans="1:86">
      <c r="A182" s="67">
        <v>2026</v>
      </c>
      <c r="B182" s="67">
        <v>8311</v>
      </c>
      <c r="C182" s="67" t="s">
        <v>142</v>
      </c>
      <c r="D182" s="102" t="s">
        <v>143</v>
      </c>
      <c r="E182" s="67">
        <v>2</v>
      </c>
      <c r="F182" s="68">
        <v>3</v>
      </c>
      <c r="G182" s="68">
        <v>12</v>
      </c>
      <c r="H182" s="68"/>
      <c r="I182" s="68">
        <v>2000</v>
      </c>
      <c r="J182" s="62">
        <v>2800</v>
      </c>
      <c r="K182" s="62">
        <v>283</v>
      </c>
      <c r="L182" s="62">
        <v>284</v>
      </c>
      <c r="M182" s="62">
        <v>1</v>
      </c>
      <c r="N182" s="79" t="s">
        <v>247</v>
      </c>
      <c r="O182" s="65">
        <v>0</v>
      </c>
      <c r="P182" s="65">
        <v>204000</v>
      </c>
      <c r="Q182" s="65">
        <v>204000</v>
      </c>
      <c r="R182" s="65">
        <v>0</v>
      </c>
      <c r="S182" s="65">
        <v>0</v>
      </c>
      <c r="T182" s="65">
        <v>0</v>
      </c>
      <c r="U182" s="65">
        <v>204000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  <c r="AI182" s="65">
        <v>0</v>
      </c>
      <c r="AJ182" s="65">
        <v>0</v>
      </c>
      <c r="AK182" s="65">
        <v>0</v>
      </c>
      <c r="AL182" s="65">
        <v>0</v>
      </c>
      <c r="AM182" s="65">
        <v>0</v>
      </c>
      <c r="AN182" s="65">
        <v>0</v>
      </c>
      <c r="AO182" s="65">
        <v>0</v>
      </c>
      <c r="AP182" s="65">
        <v>0</v>
      </c>
      <c r="AQ182" s="65">
        <v>0</v>
      </c>
      <c r="AR182" s="65">
        <v>204000</v>
      </c>
      <c r="AS182" s="65">
        <v>204000</v>
      </c>
      <c r="AT182" s="65">
        <v>0</v>
      </c>
      <c r="AU182" s="65">
        <v>0</v>
      </c>
      <c r="AV182" s="65">
        <v>0</v>
      </c>
      <c r="AW182" s="65">
        <v>204000</v>
      </c>
      <c r="AX182" s="70" t="s">
        <v>159</v>
      </c>
      <c r="AY182" s="70">
        <v>20</v>
      </c>
      <c r="AZ182" s="70">
        <v>0</v>
      </c>
      <c r="BA182" s="70">
        <v>0</v>
      </c>
      <c r="BB182" s="70">
        <v>0</v>
      </c>
      <c r="BC182" s="70">
        <v>20</v>
      </c>
      <c r="BD182" s="70">
        <v>0</v>
      </c>
      <c r="BG182" s="66"/>
      <c r="BH182" s="66"/>
      <c r="BI182" s="66"/>
      <c r="BM182" s="66"/>
      <c r="CB182" s="66"/>
      <c r="CC182" s="66"/>
      <c r="CD182" s="66"/>
      <c r="CH182" s="66"/>
    </row>
    <row r="183" spans="1:86">
      <c r="A183" s="67">
        <v>2026</v>
      </c>
      <c r="B183" s="67">
        <v>8311</v>
      </c>
      <c r="C183" s="67" t="s">
        <v>238</v>
      </c>
      <c r="D183" s="102" t="s">
        <v>239</v>
      </c>
      <c r="E183" s="67">
        <v>2</v>
      </c>
      <c r="F183" s="68">
        <v>3</v>
      </c>
      <c r="G183" s="68">
        <v>12</v>
      </c>
      <c r="H183" s="68"/>
      <c r="I183" s="68">
        <v>2000</v>
      </c>
      <c r="J183" s="62">
        <v>2800</v>
      </c>
      <c r="K183" s="62">
        <v>283</v>
      </c>
      <c r="L183" s="62">
        <v>284</v>
      </c>
      <c r="M183" s="62">
        <v>1</v>
      </c>
      <c r="N183" s="79" t="s">
        <v>247</v>
      </c>
      <c r="O183" s="65">
        <v>0</v>
      </c>
      <c r="P183" s="65">
        <v>234600</v>
      </c>
      <c r="Q183" s="65">
        <v>234600</v>
      </c>
      <c r="R183" s="65">
        <v>0</v>
      </c>
      <c r="S183" s="65">
        <v>0</v>
      </c>
      <c r="T183" s="65">
        <v>0</v>
      </c>
      <c r="U183" s="65">
        <v>234600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  <c r="AI183" s="65">
        <v>0</v>
      </c>
      <c r="AJ183" s="65">
        <v>0</v>
      </c>
      <c r="AK183" s="65">
        <v>0</v>
      </c>
      <c r="AL183" s="65">
        <v>0</v>
      </c>
      <c r="AM183" s="65">
        <v>0</v>
      </c>
      <c r="AN183" s="65">
        <v>0</v>
      </c>
      <c r="AO183" s="65">
        <v>0</v>
      </c>
      <c r="AP183" s="65">
        <v>0</v>
      </c>
      <c r="AQ183" s="65">
        <v>0</v>
      </c>
      <c r="AR183" s="65">
        <v>234600</v>
      </c>
      <c r="AS183" s="65">
        <v>234600</v>
      </c>
      <c r="AT183" s="65">
        <v>0</v>
      </c>
      <c r="AU183" s="65">
        <v>0</v>
      </c>
      <c r="AV183" s="65">
        <v>0</v>
      </c>
      <c r="AW183" s="65">
        <v>234600</v>
      </c>
      <c r="AX183" s="70" t="s">
        <v>159</v>
      </c>
      <c r="AY183" s="70">
        <v>23</v>
      </c>
      <c r="AZ183" s="70">
        <v>0</v>
      </c>
      <c r="BA183" s="70">
        <v>0</v>
      </c>
      <c r="BB183" s="70">
        <v>0</v>
      </c>
      <c r="BC183" s="70">
        <v>23</v>
      </c>
      <c r="BD183" s="70">
        <v>0</v>
      </c>
      <c r="BG183" s="66"/>
      <c r="BI183" s="66"/>
      <c r="BM183" s="66"/>
      <c r="CB183" s="66"/>
      <c r="CD183" s="66"/>
      <c r="CH183" s="66"/>
    </row>
    <row r="184" spans="1:86">
      <c r="A184" s="67">
        <v>2026</v>
      </c>
      <c r="B184" s="67">
        <v>8311</v>
      </c>
      <c r="C184" s="67" t="s">
        <v>127</v>
      </c>
      <c r="D184" s="102" t="s">
        <v>128</v>
      </c>
      <c r="E184" s="67">
        <v>2</v>
      </c>
      <c r="F184" s="68">
        <v>3</v>
      </c>
      <c r="G184" s="68">
        <v>12</v>
      </c>
      <c r="H184" s="68"/>
      <c r="I184" s="68">
        <v>2000</v>
      </c>
      <c r="J184" s="62">
        <v>2800</v>
      </c>
      <c r="K184" s="62">
        <v>283</v>
      </c>
      <c r="L184" s="62">
        <v>284</v>
      </c>
      <c r="M184" s="62">
        <v>1</v>
      </c>
      <c r="N184" s="79" t="s">
        <v>247</v>
      </c>
      <c r="O184" s="65">
        <v>0</v>
      </c>
      <c r="P184" s="65">
        <v>204000</v>
      </c>
      <c r="Q184" s="65">
        <v>204000</v>
      </c>
      <c r="R184" s="65">
        <v>0</v>
      </c>
      <c r="S184" s="65">
        <v>0</v>
      </c>
      <c r="T184" s="65">
        <v>0</v>
      </c>
      <c r="U184" s="65">
        <v>204000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  <c r="AI184" s="65">
        <v>0</v>
      </c>
      <c r="AJ184" s="65">
        <v>0</v>
      </c>
      <c r="AK184" s="65">
        <v>0</v>
      </c>
      <c r="AL184" s="65">
        <v>0</v>
      </c>
      <c r="AM184" s="65">
        <v>0</v>
      </c>
      <c r="AN184" s="65">
        <v>0</v>
      </c>
      <c r="AO184" s="65">
        <v>0</v>
      </c>
      <c r="AP184" s="65">
        <v>0</v>
      </c>
      <c r="AQ184" s="65">
        <v>0</v>
      </c>
      <c r="AR184" s="65">
        <v>204000</v>
      </c>
      <c r="AS184" s="65">
        <v>204000</v>
      </c>
      <c r="AT184" s="65">
        <v>0</v>
      </c>
      <c r="AU184" s="65">
        <v>0</v>
      </c>
      <c r="AV184" s="65">
        <v>0</v>
      </c>
      <c r="AW184" s="65">
        <v>204000</v>
      </c>
      <c r="AX184" s="65" t="s">
        <v>159</v>
      </c>
      <c r="AY184" s="70">
        <v>20</v>
      </c>
      <c r="AZ184" s="70">
        <v>0</v>
      </c>
      <c r="BA184" s="70">
        <v>0</v>
      </c>
      <c r="BB184" s="70">
        <v>0</v>
      </c>
      <c r="BC184" s="70">
        <v>20</v>
      </c>
      <c r="BD184" s="70">
        <v>0</v>
      </c>
      <c r="BH184" s="66"/>
      <c r="BI184" s="66"/>
      <c r="BM184" s="66"/>
      <c r="CC184" s="66"/>
      <c r="CD184" s="66"/>
      <c r="CH184" s="66"/>
    </row>
    <row r="185" spans="1:86">
      <c r="A185" s="67">
        <v>2026</v>
      </c>
      <c r="B185" s="67">
        <v>8311</v>
      </c>
      <c r="C185" s="67" t="s">
        <v>114</v>
      </c>
      <c r="D185" s="102" t="s">
        <v>115</v>
      </c>
      <c r="E185" s="67">
        <v>2</v>
      </c>
      <c r="F185" s="68">
        <v>3</v>
      </c>
      <c r="G185" s="68">
        <v>12</v>
      </c>
      <c r="H185" s="68"/>
      <c r="I185" s="68">
        <v>2000</v>
      </c>
      <c r="J185" s="62">
        <v>2800</v>
      </c>
      <c r="K185" s="62">
        <v>283</v>
      </c>
      <c r="L185" s="62">
        <v>284</v>
      </c>
      <c r="M185" s="62">
        <v>1</v>
      </c>
      <c r="N185" s="79" t="s">
        <v>247</v>
      </c>
      <c r="O185" s="65">
        <v>0</v>
      </c>
      <c r="P185" s="65">
        <v>234600</v>
      </c>
      <c r="Q185" s="65">
        <v>234600</v>
      </c>
      <c r="R185" s="65">
        <v>0</v>
      </c>
      <c r="S185" s="65">
        <v>0</v>
      </c>
      <c r="T185" s="65">
        <v>0</v>
      </c>
      <c r="U185" s="65">
        <v>234600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  <c r="AI185" s="65">
        <v>0</v>
      </c>
      <c r="AJ185" s="65">
        <v>0</v>
      </c>
      <c r="AK185" s="65">
        <v>0</v>
      </c>
      <c r="AL185" s="65">
        <v>0</v>
      </c>
      <c r="AM185" s="65">
        <v>0</v>
      </c>
      <c r="AN185" s="65">
        <v>0</v>
      </c>
      <c r="AO185" s="65">
        <v>0</v>
      </c>
      <c r="AP185" s="65">
        <v>0</v>
      </c>
      <c r="AQ185" s="65">
        <v>0</v>
      </c>
      <c r="AR185" s="65">
        <v>234600</v>
      </c>
      <c r="AS185" s="65">
        <v>234600</v>
      </c>
      <c r="AT185" s="65">
        <v>0</v>
      </c>
      <c r="AU185" s="65">
        <v>0</v>
      </c>
      <c r="AV185" s="65">
        <v>0</v>
      </c>
      <c r="AW185" s="65">
        <v>234600</v>
      </c>
      <c r="AX185" s="65" t="s">
        <v>159</v>
      </c>
      <c r="AY185" s="70">
        <v>23</v>
      </c>
      <c r="AZ185" s="70">
        <v>0</v>
      </c>
      <c r="BA185" s="70">
        <v>0</v>
      </c>
      <c r="BB185" s="70">
        <v>0</v>
      </c>
      <c r="BC185" s="70">
        <v>23</v>
      </c>
      <c r="BD185" s="70">
        <v>0</v>
      </c>
      <c r="BG185" s="66"/>
      <c r="BI185" s="66"/>
      <c r="BJ185" s="66"/>
      <c r="BL185" s="66"/>
      <c r="BM185" s="66"/>
      <c r="CB185" s="66"/>
      <c r="CD185" s="66"/>
      <c r="CE185" s="66"/>
      <c r="CG185" s="66"/>
      <c r="CH185" s="66"/>
    </row>
    <row r="186" spans="1:86">
      <c r="A186" s="67">
        <v>2026</v>
      </c>
      <c r="B186" s="67">
        <v>8311</v>
      </c>
      <c r="C186" s="67" t="s">
        <v>240</v>
      </c>
      <c r="D186" s="102" t="s">
        <v>241</v>
      </c>
      <c r="E186" s="67">
        <v>2</v>
      </c>
      <c r="F186" s="68">
        <v>3</v>
      </c>
      <c r="G186" s="68">
        <v>12</v>
      </c>
      <c r="H186" s="68"/>
      <c r="I186" s="68">
        <v>2000</v>
      </c>
      <c r="J186" s="62">
        <v>2800</v>
      </c>
      <c r="K186" s="62">
        <v>283</v>
      </c>
      <c r="L186" s="62">
        <v>284</v>
      </c>
      <c r="M186" s="62">
        <v>1</v>
      </c>
      <c r="N186" s="79" t="s">
        <v>247</v>
      </c>
      <c r="O186" s="65">
        <v>0</v>
      </c>
      <c r="P186" s="65">
        <v>204000</v>
      </c>
      <c r="Q186" s="65">
        <v>204000</v>
      </c>
      <c r="R186" s="65">
        <v>0</v>
      </c>
      <c r="S186" s="65">
        <v>0</v>
      </c>
      <c r="T186" s="65">
        <v>0</v>
      </c>
      <c r="U186" s="65">
        <v>204000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  <c r="AI186" s="65">
        <v>0</v>
      </c>
      <c r="AJ186" s="65">
        <v>0</v>
      </c>
      <c r="AK186" s="65">
        <v>0</v>
      </c>
      <c r="AL186" s="65">
        <v>0</v>
      </c>
      <c r="AM186" s="65">
        <v>0</v>
      </c>
      <c r="AN186" s="65">
        <v>0</v>
      </c>
      <c r="AO186" s="65">
        <v>0</v>
      </c>
      <c r="AP186" s="65">
        <v>0</v>
      </c>
      <c r="AQ186" s="65">
        <v>0</v>
      </c>
      <c r="AR186" s="65">
        <v>204000</v>
      </c>
      <c r="AS186" s="65">
        <v>204000</v>
      </c>
      <c r="AT186" s="65">
        <v>0</v>
      </c>
      <c r="AU186" s="65">
        <v>0</v>
      </c>
      <c r="AV186" s="65">
        <v>0</v>
      </c>
      <c r="AW186" s="65">
        <v>204000</v>
      </c>
      <c r="AX186" s="65" t="s">
        <v>159</v>
      </c>
      <c r="AY186" s="70">
        <v>20</v>
      </c>
      <c r="AZ186" s="70">
        <v>0</v>
      </c>
      <c r="BA186" s="70">
        <v>0</v>
      </c>
      <c r="BB186" s="70">
        <v>0</v>
      </c>
      <c r="BC186" s="70">
        <v>20</v>
      </c>
      <c r="BD186" s="70">
        <v>0</v>
      </c>
      <c r="BG186" s="66"/>
      <c r="BI186" s="66"/>
      <c r="BJ186" s="66"/>
      <c r="BL186" s="66"/>
      <c r="BM186" s="66"/>
      <c r="CB186" s="66"/>
      <c r="CD186" s="66"/>
      <c r="CE186" s="66"/>
      <c r="CG186" s="66"/>
      <c r="CH186" s="66"/>
    </row>
    <row r="187" spans="1:86">
      <c r="A187" s="67">
        <v>2026</v>
      </c>
      <c r="B187" s="67">
        <v>8311</v>
      </c>
      <c r="C187" s="67" t="s">
        <v>129</v>
      </c>
      <c r="D187" s="102" t="s">
        <v>130</v>
      </c>
      <c r="E187" s="67">
        <v>2</v>
      </c>
      <c r="F187" s="68">
        <v>3</v>
      </c>
      <c r="G187" s="68">
        <v>12</v>
      </c>
      <c r="H187" s="68"/>
      <c r="I187" s="68">
        <v>2000</v>
      </c>
      <c r="J187" s="62">
        <v>2800</v>
      </c>
      <c r="K187" s="62">
        <v>283</v>
      </c>
      <c r="L187" s="62">
        <v>284</v>
      </c>
      <c r="M187" s="62">
        <v>1</v>
      </c>
      <c r="N187" s="79" t="s">
        <v>247</v>
      </c>
      <c r="O187" s="65">
        <v>0</v>
      </c>
      <c r="P187" s="65">
        <v>204000</v>
      </c>
      <c r="Q187" s="65">
        <v>204000</v>
      </c>
      <c r="R187" s="65">
        <v>0</v>
      </c>
      <c r="S187" s="65">
        <v>0</v>
      </c>
      <c r="T187" s="65">
        <v>0</v>
      </c>
      <c r="U187" s="65">
        <v>204000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  <c r="AI187" s="65">
        <v>0</v>
      </c>
      <c r="AJ187" s="65">
        <v>0</v>
      </c>
      <c r="AK187" s="65">
        <v>0</v>
      </c>
      <c r="AL187" s="65">
        <v>0</v>
      </c>
      <c r="AM187" s="65">
        <v>0</v>
      </c>
      <c r="AN187" s="65">
        <v>0</v>
      </c>
      <c r="AO187" s="65">
        <v>0</v>
      </c>
      <c r="AP187" s="65">
        <v>0</v>
      </c>
      <c r="AQ187" s="65">
        <v>0</v>
      </c>
      <c r="AR187" s="65">
        <v>204000</v>
      </c>
      <c r="AS187" s="65">
        <v>204000</v>
      </c>
      <c r="AT187" s="65">
        <v>0</v>
      </c>
      <c r="AU187" s="65">
        <v>0</v>
      </c>
      <c r="AV187" s="65">
        <v>0</v>
      </c>
      <c r="AW187" s="65">
        <v>204000</v>
      </c>
      <c r="AX187" s="70" t="s">
        <v>159</v>
      </c>
      <c r="AY187" s="70">
        <v>20</v>
      </c>
      <c r="AZ187" s="70">
        <v>0</v>
      </c>
      <c r="BA187" s="70">
        <v>0</v>
      </c>
      <c r="BB187" s="70">
        <v>0</v>
      </c>
      <c r="BC187" s="70">
        <v>20</v>
      </c>
      <c r="BD187" s="70">
        <v>0</v>
      </c>
      <c r="BG187" s="66"/>
      <c r="BI187" s="66"/>
      <c r="BJ187" s="66"/>
      <c r="BL187" s="66"/>
      <c r="BM187" s="66"/>
      <c r="CB187" s="66"/>
      <c r="CD187" s="66"/>
      <c r="CE187" s="66"/>
      <c r="CG187" s="66"/>
      <c r="CH187" s="66"/>
    </row>
    <row r="188" spans="1:86">
      <c r="A188" s="67">
        <v>2026</v>
      </c>
      <c r="B188" s="67">
        <v>8311</v>
      </c>
      <c r="C188" s="67" t="s">
        <v>242</v>
      </c>
      <c r="D188" s="102" t="s">
        <v>243</v>
      </c>
      <c r="E188" s="67">
        <v>2</v>
      </c>
      <c r="F188" s="68">
        <v>3</v>
      </c>
      <c r="G188" s="68">
        <v>12</v>
      </c>
      <c r="H188" s="68"/>
      <c r="I188" s="68">
        <v>2000</v>
      </c>
      <c r="J188" s="62">
        <v>2800</v>
      </c>
      <c r="K188" s="62">
        <v>283</v>
      </c>
      <c r="L188" s="62">
        <v>284</v>
      </c>
      <c r="M188" s="62">
        <v>1</v>
      </c>
      <c r="N188" s="79" t="s">
        <v>247</v>
      </c>
      <c r="O188" s="65">
        <v>0</v>
      </c>
      <c r="P188" s="65">
        <v>204000</v>
      </c>
      <c r="Q188" s="65">
        <v>204000</v>
      </c>
      <c r="R188" s="65">
        <v>0</v>
      </c>
      <c r="S188" s="65">
        <v>0</v>
      </c>
      <c r="T188" s="65">
        <v>0</v>
      </c>
      <c r="U188" s="65">
        <v>204000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  <c r="AI188" s="65">
        <v>0</v>
      </c>
      <c r="AJ188" s="65">
        <v>0</v>
      </c>
      <c r="AK188" s="65">
        <v>0</v>
      </c>
      <c r="AL188" s="65">
        <v>0</v>
      </c>
      <c r="AM188" s="65">
        <v>0</v>
      </c>
      <c r="AN188" s="65">
        <v>0</v>
      </c>
      <c r="AO188" s="65">
        <v>0</v>
      </c>
      <c r="AP188" s="65">
        <v>0</v>
      </c>
      <c r="AQ188" s="65">
        <v>0</v>
      </c>
      <c r="AR188" s="65">
        <v>204000</v>
      </c>
      <c r="AS188" s="65">
        <v>204000</v>
      </c>
      <c r="AT188" s="65">
        <v>0</v>
      </c>
      <c r="AU188" s="65">
        <v>0</v>
      </c>
      <c r="AV188" s="65">
        <v>0</v>
      </c>
      <c r="AW188" s="65">
        <v>204000</v>
      </c>
      <c r="AX188" s="70" t="s">
        <v>159</v>
      </c>
      <c r="AY188" s="70">
        <v>20</v>
      </c>
      <c r="AZ188" s="70">
        <v>0</v>
      </c>
      <c r="BA188" s="70">
        <v>0</v>
      </c>
      <c r="BB188" s="70">
        <v>0</v>
      </c>
      <c r="BC188" s="70">
        <v>20</v>
      </c>
      <c r="BD188" s="70">
        <v>0</v>
      </c>
      <c r="BG188" s="66"/>
      <c r="BI188" s="66"/>
      <c r="BM188" s="66"/>
      <c r="CB188" s="66"/>
      <c r="CD188" s="66"/>
      <c r="CH188" s="66"/>
    </row>
    <row r="189" spans="1:86">
      <c r="A189" s="67">
        <v>2026</v>
      </c>
      <c r="B189" s="67">
        <v>8311</v>
      </c>
      <c r="C189" s="67" t="s">
        <v>144</v>
      </c>
      <c r="D189" s="102" t="s">
        <v>145</v>
      </c>
      <c r="E189" s="67">
        <v>2</v>
      </c>
      <c r="F189" s="68">
        <v>3</v>
      </c>
      <c r="G189" s="68">
        <v>12</v>
      </c>
      <c r="H189" s="68"/>
      <c r="I189" s="68">
        <v>2000</v>
      </c>
      <c r="J189" s="62">
        <v>2800</v>
      </c>
      <c r="K189" s="62">
        <v>283</v>
      </c>
      <c r="L189" s="62">
        <v>284</v>
      </c>
      <c r="M189" s="62">
        <v>1</v>
      </c>
      <c r="N189" s="79" t="s">
        <v>247</v>
      </c>
      <c r="O189" s="65">
        <v>0</v>
      </c>
      <c r="P189" s="65">
        <v>214200</v>
      </c>
      <c r="Q189" s="65">
        <v>214200</v>
      </c>
      <c r="R189" s="65">
        <v>0</v>
      </c>
      <c r="S189" s="65">
        <v>0</v>
      </c>
      <c r="T189" s="65">
        <v>0</v>
      </c>
      <c r="U189" s="65">
        <v>214200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  <c r="AI189" s="65">
        <v>0</v>
      </c>
      <c r="AJ189" s="65">
        <v>0</v>
      </c>
      <c r="AK189" s="65">
        <v>0</v>
      </c>
      <c r="AL189" s="65">
        <v>0</v>
      </c>
      <c r="AM189" s="65">
        <v>0</v>
      </c>
      <c r="AN189" s="65">
        <v>0</v>
      </c>
      <c r="AO189" s="65">
        <v>0</v>
      </c>
      <c r="AP189" s="65">
        <v>0</v>
      </c>
      <c r="AQ189" s="65">
        <v>0</v>
      </c>
      <c r="AR189" s="65">
        <v>214200</v>
      </c>
      <c r="AS189" s="65">
        <v>214200</v>
      </c>
      <c r="AT189" s="65">
        <v>0</v>
      </c>
      <c r="AU189" s="65">
        <v>0</v>
      </c>
      <c r="AV189" s="65">
        <v>0</v>
      </c>
      <c r="AW189" s="65">
        <v>214200</v>
      </c>
      <c r="AX189" s="70" t="s">
        <v>159</v>
      </c>
      <c r="AY189" s="70">
        <v>21</v>
      </c>
      <c r="AZ189" s="70">
        <v>0</v>
      </c>
      <c r="BA189" s="70">
        <v>0</v>
      </c>
      <c r="BB189" s="70">
        <v>0</v>
      </c>
      <c r="BC189" s="70">
        <v>21</v>
      </c>
      <c r="BD189" s="70">
        <v>0</v>
      </c>
      <c r="BG189" s="66"/>
      <c r="BI189" s="66"/>
      <c r="BM189" s="66"/>
      <c r="CB189" s="66"/>
      <c r="CD189" s="66"/>
      <c r="CH189" s="66"/>
    </row>
    <row r="190" spans="1:86">
      <c r="A190" s="67">
        <v>2026</v>
      </c>
      <c r="B190" s="67">
        <v>8311</v>
      </c>
      <c r="C190" s="67" t="s">
        <v>244</v>
      </c>
      <c r="D190" s="102" t="s">
        <v>245</v>
      </c>
      <c r="E190" s="67">
        <v>2</v>
      </c>
      <c r="F190" s="68">
        <v>3</v>
      </c>
      <c r="G190" s="68">
        <v>12</v>
      </c>
      <c r="H190" s="68"/>
      <c r="I190" s="68">
        <v>2000</v>
      </c>
      <c r="J190" s="62">
        <v>2800</v>
      </c>
      <c r="K190" s="62">
        <v>283</v>
      </c>
      <c r="L190" s="62">
        <v>284</v>
      </c>
      <c r="M190" s="62">
        <v>1</v>
      </c>
      <c r="N190" s="79" t="s">
        <v>247</v>
      </c>
      <c r="O190" s="65">
        <v>0</v>
      </c>
      <c r="P190" s="65">
        <v>204000</v>
      </c>
      <c r="Q190" s="65">
        <v>204000</v>
      </c>
      <c r="R190" s="65">
        <v>0</v>
      </c>
      <c r="S190" s="65">
        <v>0</v>
      </c>
      <c r="T190" s="65">
        <v>0</v>
      </c>
      <c r="U190" s="65">
        <v>204000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  <c r="AI190" s="65">
        <v>0</v>
      </c>
      <c r="AJ190" s="65">
        <v>0</v>
      </c>
      <c r="AK190" s="65">
        <v>0</v>
      </c>
      <c r="AL190" s="65">
        <v>0</v>
      </c>
      <c r="AM190" s="65">
        <v>0</v>
      </c>
      <c r="AN190" s="65">
        <v>0</v>
      </c>
      <c r="AO190" s="65">
        <v>0</v>
      </c>
      <c r="AP190" s="65">
        <v>0</v>
      </c>
      <c r="AQ190" s="65">
        <v>0</v>
      </c>
      <c r="AR190" s="65">
        <v>204000</v>
      </c>
      <c r="AS190" s="65">
        <v>204000</v>
      </c>
      <c r="AT190" s="65">
        <v>0</v>
      </c>
      <c r="AU190" s="65">
        <v>0</v>
      </c>
      <c r="AV190" s="65">
        <v>0</v>
      </c>
      <c r="AW190" s="65">
        <v>204000</v>
      </c>
      <c r="AX190" s="70" t="s">
        <v>159</v>
      </c>
      <c r="AY190" s="70">
        <v>20</v>
      </c>
      <c r="AZ190" s="70">
        <v>0</v>
      </c>
      <c r="BA190" s="70">
        <v>0</v>
      </c>
      <c r="BB190" s="70">
        <v>0</v>
      </c>
      <c r="BC190" s="70">
        <v>20</v>
      </c>
      <c r="BD190" s="70">
        <v>0</v>
      </c>
      <c r="BG190" s="66"/>
      <c r="BI190" s="66"/>
      <c r="BM190" s="66"/>
      <c r="CB190" s="66"/>
      <c r="CD190" s="66"/>
      <c r="CH190" s="66"/>
    </row>
    <row r="191" spans="1:86">
      <c r="A191" s="71">
        <v>2026</v>
      </c>
      <c r="B191" s="71">
        <v>8311</v>
      </c>
      <c r="C191" s="71" t="s">
        <v>133</v>
      </c>
      <c r="D191" s="103" t="s">
        <v>134</v>
      </c>
      <c r="E191" s="71">
        <v>2</v>
      </c>
      <c r="F191" s="68">
        <v>3</v>
      </c>
      <c r="G191" s="68">
        <v>12</v>
      </c>
      <c r="H191" s="68"/>
      <c r="I191" s="68">
        <v>2000</v>
      </c>
      <c r="J191" s="62">
        <v>2800</v>
      </c>
      <c r="K191" s="62">
        <v>283</v>
      </c>
      <c r="L191" s="62">
        <v>284</v>
      </c>
      <c r="M191" s="62">
        <v>1</v>
      </c>
      <c r="N191" s="72" t="s">
        <v>247</v>
      </c>
      <c r="O191" s="65">
        <v>0</v>
      </c>
      <c r="P191" s="65">
        <v>102000</v>
      </c>
      <c r="Q191" s="65">
        <v>102000</v>
      </c>
      <c r="R191" s="65">
        <v>0</v>
      </c>
      <c r="S191" s="65">
        <v>0</v>
      </c>
      <c r="T191" s="65">
        <v>0</v>
      </c>
      <c r="U191" s="65">
        <v>102000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  <c r="AI191" s="65">
        <v>0</v>
      </c>
      <c r="AJ191" s="65">
        <v>0</v>
      </c>
      <c r="AK191" s="65">
        <v>0</v>
      </c>
      <c r="AL191" s="65">
        <v>0</v>
      </c>
      <c r="AM191" s="65">
        <v>0</v>
      </c>
      <c r="AN191" s="65">
        <v>0</v>
      </c>
      <c r="AO191" s="65">
        <v>0</v>
      </c>
      <c r="AP191" s="65">
        <v>0</v>
      </c>
      <c r="AQ191" s="65">
        <v>0</v>
      </c>
      <c r="AR191" s="65">
        <v>102000</v>
      </c>
      <c r="AS191" s="65">
        <v>102000</v>
      </c>
      <c r="AT191" s="65">
        <v>0</v>
      </c>
      <c r="AU191" s="65">
        <v>0</v>
      </c>
      <c r="AV191" s="65">
        <v>0</v>
      </c>
      <c r="AW191" s="65">
        <v>102000</v>
      </c>
      <c r="AX191" s="70" t="s">
        <v>159</v>
      </c>
      <c r="AY191" s="70">
        <v>10</v>
      </c>
      <c r="AZ191" s="70">
        <v>0</v>
      </c>
      <c r="BA191" s="70">
        <v>0</v>
      </c>
      <c r="BB191" s="70">
        <v>0</v>
      </c>
      <c r="BC191" s="70">
        <v>10</v>
      </c>
      <c r="BD191" s="70">
        <v>0</v>
      </c>
      <c r="BG191" s="66"/>
      <c r="BI191" s="66"/>
      <c r="BM191" s="66"/>
      <c r="CB191" s="66"/>
      <c r="CD191" s="66"/>
      <c r="CH191" s="66"/>
    </row>
    <row r="192" spans="1:86">
      <c r="A192" s="67">
        <v>2026</v>
      </c>
      <c r="B192" s="67">
        <v>8311</v>
      </c>
      <c r="C192" s="67" t="s">
        <v>137</v>
      </c>
      <c r="D192" s="102" t="s">
        <v>138</v>
      </c>
      <c r="E192" s="67">
        <v>2</v>
      </c>
      <c r="F192" s="68">
        <v>3</v>
      </c>
      <c r="G192" s="68">
        <v>12</v>
      </c>
      <c r="H192" s="68"/>
      <c r="I192" s="68">
        <v>2000</v>
      </c>
      <c r="J192" s="62">
        <v>2800</v>
      </c>
      <c r="K192" s="62">
        <v>283</v>
      </c>
      <c r="L192" s="62">
        <v>284</v>
      </c>
      <c r="M192" s="62">
        <v>1</v>
      </c>
      <c r="N192" s="79" t="s">
        <v>247</v>
      </c>
      <c r="O192" s="65">
        <v>0</v>
      </c>
      <c r="P192" s="65">
        <v>204000</v>
      </c>
      <c r="Q192" s="65">
        <v>204000</v>
      </c>
      <c r="R192" s="65">
        <v>0</v>
      </c>
      <c r="S192" s="65">
        <v>0</v>
      </c>
      <c r="T192" s="65">
        <v>0</v>
      </c>
      <c r="U192" s="65">
        <v>204000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  <c r="AI192" s="65">
        <v>0</v>
      </c>
      <c r="AJ192" s="65">
        <v>0</v>
      </c>
      <c r="AK192" s="65">
        <v>0</v>
      </c>
      <c r="AL192" s="65">
        <v>0</v>
      </c>
      <c r="AM192" s="65">
        <v>0</v>
      </c>
      <c r="AN192" s="65">
        <v>0</v>
      </c>
      <c r="AO192" s="65">
        <v>0</v>
      </c>
      <c r="AP192" s="65">
        <v>0</v>
      </c>
      <c r="AQ192" s="65">
        <v>0</v>
      </c>
      <c r="AR192" s="65">
        <v>204000</v>
      </c>
      <c r="AS192" s="65">
        <v>204000</v>
      </c>
      <c r="AT192" s="65">
        <v>0</v>
      </c>
      <c r="AU192" s="65">
        <v>0</v>
      </c>
      <c r="AV192" s="65">
        <v>0</v>
      </c>
      <c r="AW192" s="65">
        <v>204000</v>
      </c>
      <c r="AX192" s="70" t="s">
        <v>159</v>
      </c>
      <c r="AY192" s="70">
        <v>20</v>
      </c>
      <c r="AZ192" s="70">
        <v>0</v>
      </c>
      <c r="BA192" s="70">
        <v>0</v>
      </c>
      <c r="BB192" s="70">
        <v>0</v>
      </c>
      <c r="BC192" s="70">
        <v>20</v>
      </c>
      <c r="BD192" s="70">
        <v>0</v>
      </c>
      <c r="BG192" s="66"/>
      <c r="BI192" s="66"/>
      <c r="BM192" s="66"/>
      <c r="CB192" s="66"/>
      <c r="CD192" s="66"/>
      <c r="CH192" s="66"/>
    </row>
    <row r="193" spans="1:86" ht="30">
      <c r="A193" s="67">
        <v>2026</v>
      </c>
      <c r="B193" s="67">
        <v>8311</v>
      </c>
      <c r="C193" s="67" t="s">
        <v>118</v>
      </c>
      <c r="D193" s="102" t="s">
        <v>119</v>
      </c>
      <c r="E193" s="67">
        <v>2</v>
      </c>
      <c r="F193" s="68">
        <v>3</v>
      </c>
      <c r="G193" s="68">
        <v>12</v>
      </c>
      <c r="H193" s="68"/>
      <c r="I193" s="68">
        <v>2000</v>
      </c>
      <c r="J193" s="62">
        <v>2800</v>
      </c>
      <c r="K193" s="62">
        <v>283</v>
      </c>
      <c r="L193" s="62">
        <v>307</v>
      </c>
      <c r="M193" s="62">
        <v>1</v>
      </c>
      <c r="N193" s="79" t="s">
        <v>248</v>
      </c>
      <c r="O193" s="65">
        <v>0</v>
      </c>
      <c r="P193" s="65">
        <v>566000</v>
      </c>
      <c r="Q193" s="65">
        <v>566000</v>
      </c>
      <c r="R193" s="65">
        <v>0</v>
      </c>
      <c r="S193" s="65">
        <v>0</v>
      </c>
      <c r="T193" s="65">
        <v>0</v>
      </c>
      <c r="U193" s="65">
        <v>566000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65">
        <v>0</v>
      </c>
      <c r="AJ193" s="65">
        <v>0</v>
      </c>
      <c r="AK193" s="65">
        <v>0</v>
      </c>
      <c r="AL193" s="65">
        <v>0</v>
      </c>
      <c r="AM193" s="65">
        <v>0</v>
      </c>
      <c r="AN193" s="65">
        <v>0</v>
      </c>
      <c r="AO193" s="65">
        <v>0</v>
      </c>
      <c r="AP193" s="65">
        <v>0</v>
      </c>
      <c r="AQ193" s="65">
        <v>0</v>
      </c>
      <c r="AR193" s="65">
        <v>566000</v>
      </c>
      <c r="AS193" s="65">
        <v>566000</v>
      </c>
      <c r="AT193" s="65">
        <v>0</v>
      </c>
      <c r="AU193" s="65">
        <v>0</v>
      </c>
      <c r="AV193" s="65">
        <v>0</v>
      </c>
      <c r="AW193" s="65">
        <v>566000</v>
      </c>
      <c r="AX193" s="70" t="s">
        <v>159</v>
      </c>
      <c r="AY193" s="70">
        <v>22</v>
      </c>
      <c r="AZ193" s="70">
        <v>0</v>
      </c>
      <c r="BA193" s="70">
        <v>0</v>
      </c>
      <c r="BB193" s="70">
        <v>0</v>
      </c>
      <c r="BC193" s="70">
        <v>22</v>
      </c>
      <c r="BD193" s="70">
        <v>0</v>
      </c>
      <c r="BG193" s="66"/>
      <c r="BI193" s="66"/>
      <c r="BM193" s="66"/>
      <c r="CB193" s="66"/>
      <c r="CD193" s="66"/>
      <c r="CH193" s="66"/>
    </row>
    <row r="194" spans="1:86" ht="30">
      <c r="A194" s="67">
        <v>2026</v>
      </c>
      <c r="B194" s="67">
        <v>8311</v>
      </c>
      <c r="C194" s="67" t="s">
        <v>234</v>
      </c>
      <c r="D194" s="102" t="s">
        <v>235</v>
      </c>
      <c r="E194" s="67">
        <v>2</v>
      </c>
      <c r="F194" s="68">
        <v>3</v>
      </c>
      <c r="G194" s="68">
        <v>12</v>
      </c>
      <c r="H194" s="68"/>
      <c r="I194" s="68">
        <v>2000</v>
      </c>
      <c r="J194" s="62">
        <v>2800</v>
      </c>
      <c r="K194" s="62">
        <v>283</v>
      </c>
      <c r="L194" s="62">
        <v>307</v>
      </c>
      <c r="M194" s="62">
        <v>1</v>
      </c>
      <c r="N194" s="79" t="s">
        <v>248</v>
      </c>
      <c r="O194" s="65">
        <v>0</v>
      </c>
      <c r="P194" s="65">
        <v>650900</v>
      </c>
      <c r="Q194" s="65">
        <v>650900</v>
      </c>
      <c r="R194" s="65">
        <v>0</v>
      </c>
      <c r="S194" s="65">
        <v>0</v>
      </c>
      <c r="T194" s="65">
        <v>0</v>
      </c>
      <c r="U194" s="65">
        <v>650900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65">
        <v>0</v>
      </c>
      <c r="AJ194" s="65">
        <v>0</v>
      </c>
      <c r="AK194" s="65">
        <v>0</v>
      </c>
      <c r="AL194" s="65">
        <v>0</v>
      </c>
      <c r="AM194" s="65">
        <v>0</v>
      </c>
      <c r="AN194" s="65">
        <v>0</v>
      </c>
      <c r="AO194" s="65">
        <v>0</v>
      </c>
      <c r="AP194" s="65">
        <v>0</v>
      </c>
      <c r="AQ194" s="65">
        <v>0</v>
      </c>
      <c r="AR194" s="65">
        <v>650900</v>
      </c>
      <c r="AS194" s="65">
        <v>650900</v>
      </c>
      <c r="AT194" s="65">
        <v>0</v>
      </c>
      <c r="AU194" s="65">
        <v>0</v>
      </c>
      <c r="AV194" s="65">
        <v>0</v>
      </c>
      <c r="AW194" s="65">
        <v>650900</v>
      </c>
      <c r="AX194" s="70" t="s">
        <v>159</v>
      </c>
      <c r="AY194" s="70">
        <v>25</v>
      </c>
      <c r="AZ194" s="70">
        <v>0</v>
      </c>
      <c r="BA194" s="70">
        <v>0</v>
      </c>
      <c r="BB194" s="70">
        <v>0</v>
      </c>
      <c r="BC194" s="70">
        <v>25</v>
      </c>
      <c r="BD194" s="70">
        <v>0</v>
      </c>
      <c r="BG194" s="66"/>
      <c r="BI194" s="66"/>
      <c r="BM194" s="66"/>
      <c r="CB194" s="66"/>
      <c r="CD194" s="66"/>
      <c r="CH194" s="66"/>
    </row>
    <row r="195" spans="1:86" ht="30">
      <c r="A195" s="67">
        <v>2026</v>
      </c>
      <c r="B195" s="67">
        <v>8311</v>
      </c>
      <c r="C195" s="67" t="s">
        <v>139</v>
      </c>
      <c r="D195" s="102" t="s">
        <v>140</v>
      </c>
      <c r="E195" s="67">
        <v>2</v>
      </c>
      <c r="F195" s="68">
        <v>3</v>
      </c>
      <c r="G195" s="68">
        <v>12</v>
      </c>
      <c r="H195" s="68"/>
      <c r="I195" s="68">
        <v>2000</v>
      </c>
      <c r="J195" s="62">
        <v>2800</v>
      </c>
      <c r="K195" s="62">
        <v>283</v>
      </c>
      <c r="L195" s="62">
        <v>307</v>
      </c>
      <c r="M195" s="62">
        <v>1</v>
      </c>
      <c r="N195" s="79" t="s">
        <v>248</v>
      </c>
      <c r="O195" s="65">
        <v>0</v>
      </c>
      <c r="P195" s="65">
        <v>566000</v>
      </c>
      <c r="Q195" s="65">
        <v>566000</v>
      </c>
      <c r="R195" s="65">
        <v>0</v>
      </c>
      <c r="S195" s="65">
        <v>0</v>
      </c>
      <c r="T195" s="65">
        <v>0</v>
      </c>
      <c r="U195" s="65">
        <v>566000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65">
        <v>0</v>
      </c>
      <c r="AJ195" s="65">
        <v>0</v>
      </c>
      <c r="AK195" s="65">
        <v>0</v>
      </c>
      <c r="AL195" s="65">
        <v>0</v>
      </c>
      <c r="AM195" s="65">
        <v>0</v>
      </c>
      <c r="AN195" s="65">
        <v>0</v>
      </c>
      <c r="AO195" s="65">
        <v>0</v>
      </c>
      <c r="AP195" s="65">
        <v>0</v>
      </c>
      <c r="AQ195" s="65">
        <v>0</v>
      </c>
      <c r="AR195" s="65">
        <v>566000</v>
      </c>
      <c r="AS195" s="65">
        <v>566000</v>
      </c>
      <c r="AT195" s="65">
        <v>0</v>
      </c>
      <c r="AU195" s="65">
        <v>0</v>
      </c>
      <c r="AV195" s="65">
        <v>0</v>
      </c>
      <c r="AW195" s="65">
        <v>566000</v>
      </c>
      <c r="AX195" s="70" t="s">
        <v>159</v>
      </c>
      <c r="AY195" s="70">
        <v>21</v>
      </c>
      <c r="AZ195" s="70">
        <v>0</v>
      </c>
      <c r="BA195" s="70">
        <v>0</v>
      </c>
      <c r="BB195" s="70">
        <v>0</v>
      </c>
      <c r="BC195" s="70">
        <v>21</v>
      </c>
      <c r="BD195" s="70">
        <v>0</v>
      </c>
      <c r="BG195" s="66"/>
      <c r="BI195" s="66"/>
      <c r="BM195" s="66"/>
      <c r="CB195" s="66"/>
      <c r="CD195" s="66"/>
      <c r="CH195" s="66"/>
    </row>
    <row r="196" spans="1:86" ht="30">
      <c r="A196" s="67">
        <v>2026</v>
      </c>
      <c r="B196" s="67">
        <v>8311</v>
      </c>
      <c r="C196" s="67" t="s">
        <v>236</v>
      </c>
      <c r="D196" s="102" t="s">
        <v>237</v>
      </c>
      <c r="E196" s="67">
        <v>2</v>
      </c>
      <c r="F196" s="68">
        <v>3</v>
      </c>
      <c r="G196" s="68">
        <v>12</v>
      </c>
      <c r="H196" s="68"/>
      <c r="I196" s="68">
        <v>2000</v>
      </c>
      <c r="J196" s="62">
        <v>2800</v>
      </c>
      <c r="K196" s="62">
        <v>283</v>
      </c>
      <c r="L196" s="62">
        <v>307</v>
      </c>
      <c r="M196" s="62">
        <v>1</v>
      </c>
      <c r="N196" s="79" t="s">
        <v>248</v>
      </c>
      <c r="O196" s="65">
        <v>0</v>
      </c>
      <c r="P196" s="65">
        <v>566000</v>
      </c>
      <c r="Q196" s="65">
        <v>566000</v>
      </c>
      <c r="R196" s="65">
        <v>0</v>
      </c>
      <c r="S196" s="65">
        <v>0</v>
      </c>
      <c r="T196" s="65">
        <v>0</v>
      </c>
      <c r="U196" s="65">
        <v>566000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566000</v>
      </c>
      <c r="AS196" s="65">
        <v>566000</v>
      </c>
      <c r="AT196" s="65">
        <v>0</v>
      </c>
      <c r="AU196" s="65">
        <v>0</v>
      </c>
      <c r="AV196" s="65">
        <v>0</v>
      </c>
      <c r="AW196" s="65">
        <v>566000</v>
      </c>
      <c r="AX196" s="70" t="s">
        <v>159</v>
      </c>
      <c r="AY196" s="70">
        <v>21</v>
      </c>
      <c r="AZ196" s="70">
        <v>0</v>
      </c>
      <c r="BA196" s="70">
        <v>0</v>
      </c>
      <c r="BB196" s="70">
        <v>0</v>
      </c>
      <c r="BC196" s="70">
        <v>21</v>
      </c>
      <c r="BD196" s="70">
        <v>0</v>
      </c>
      <c r="BG196" s="66"/>
      <c r="BI196" s="66"/>
      <c r="BJ196" s="66"/>
      <c r="BL196" s="66"/>
      <c r="BM196" s="66"/>
      <c r="CB196" s="66"/>
      <c r="CD196" s="66"/>
      <c r="CE196" s="66"/>
      <c r="CG196" s="66"/>
      <c r="CH196" s="66"/>
    </row>
    <row r="197" spans="1:86" ht="30">
      <c r="A197" s="67">
        <v>2026</v>
      </c>
      <c r="B197" s="67">
        <v>8311</v>
      </c>
      <c r="C197" s="67" t="s">
        <v>142</v>
      </c>
      <c r="D197" s="102" t="s">
        <v>143</v>
      </c>
      <c r="E197" s="67">
        <v>2</v>
      </c>
      <c r="F197" s="68">
        <v>3</v>
      </c>
      <c r="G197" s="68">
        <v>12</v>
      </c>
      <c r="H197" s="68"/>
      <c r="I197" s="68">
        <v>2000</v>
      </c>
      <c r="J197" s="62">
        <v>2800</v>
      </c>
      <c r="K197" s="62">
        <v>283</v>
      </c>
      <c r="L197" s="62">
        <v>307</v>
      </c>
      <c r="M197" s="62">
        <v>1</v>
      </c>
      <c r="N197" s="79" t="s">
        <v>248</v>
      </c>
      <c r="O197" s="65">
        <v>0</v>
      </c>
      <c r="P197" s="65">
        <v>566000</v>
      </c>
      <c r="Q197" s="65">
        <v>566000</v>
      </c>
      <c r="R197" s="65">
        <v>0</v>
      </c>
      <c r="S197" s="65">
        <v>0</v>
      </c>
      <c r="T197" s="65">
        <v>0</v>
      </c>
      <c r="U197" s="65">
        <v>566000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65">
        <v>0</v>
      </c>
      <c r="AJ197" s="65">
        <v>0</v>
      </c>
      <c r="AK197" s="65">
        <v>0</v>
      </c>
      <c r="AL197" s="65">
        <v>0</v>
      </c>
      <c r="AM197" s="65">
        <v>0</v>
      </c>
      <c r="AN197" s="65">
        <v>0</v>
      </c>
      <c r="AO197" s="65">
        <v>0</v>
      </c>
      <c r="AP197" s="65">
        <v>0</v>
      </c>
      <c r="AQ197" s="65">
        <v>0</v>
      </c>
      <c r="AR197" s="65">
        <v>566000</v>
      </c>
      <c r="AS197" s="65">
        <v>566000</v>
      </c>
      <c r="AT197" s="65">
        <v>0</v>
      </c>
      <c r="AU197" s="65">
        <v>0</v>
      </c>
      <c r="AV197" s="65">
        <v>0</v>
      </c>
      <c r="AW197" s="65">
        <v>566000</v>
      </c>
      <c r="AX197" s="70" t="s">
        <v>159</v>
      </c>
      <c r="AY197" s="70">
        <v>21</v>
      </c>
      <c r="AZ197" s="70">
        <v>0</v>
      </c>
      <c r="BA197" s="70">
        <v>0</v>
      </c>
      <c r="BB197" s="70">
        <v>0</v>
      </c>
      <c r="BC197" s="70">
        <v>21</v>
      </c>
      <c r="BD197" s="70">
        <v>0</v>
      </c>
      <c r="BG197" s="66"/>
      <c r="BI197" s="66"/>
      <c r="BJ197" s="66"/>
      <c r="BL197" s="66"/>
      <c r="BM197" s="66"/>
      <c r="CB197" s="66"/>
      <c r="CD197" s="66"/>
      <c r="CE197" s="66"/>
      <c r="CG197" s="66"/>
      <c r="CH197" s="66"/>
    </row>
    <row r="198" spans="1:86" ht="30">
      <c r="A198" s="67">
        <v>2026</v>
      </c>
      <c r="B198" s="67">
        <v>8311</v>
      </c>
      <c r="C198" s="67" t="s">
        <v>238</v>
      </c>
      <c r="D198" s="102" t="s">
        <v>239</v>
      </c>
      <c r="E198" s="67">
        <v>2</v>
      </c>
      <c r="F198" s="68">
        <v>3</v>
      </c>
      <c r="G198" s="68">
        <v>12</v>
      </c>
      <c r="H198" s="68"/>
      <c r="I198" s="68">
        <v>2000</v>
      </c>
      <c r="J198" s="62">
        <v>2800</v>
      </c>
      <c r="K198" s="62">
        <v>283</v>
      </c>
      <c r="L198" s="62">
        <v>307</v>
      </c>
      <c r="M198" s="62">
        <v>1</v>
      </c>
      <c r="N198" s="79" t="s">
        <v>248</v>
      </c>
      <c r="O198" s="65">
        <v>0</v>
      </c>
      <c r="P198" s="65">
        <v>650900</v>
      </c>
      <c r="Q198" s="65">
        <v>650900</v>
      </c>
      <c r="R198" s="65">
        <v>0</v>
      </c>
      <c r="S198" s="65">
        <v>0</v>
      </c>
      <c r="T198" s="65">
        <v>0</v>
      </c>
      <c r="U198" s="65">
        <v>650900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650900</v>
      </c>
      <c r="AS198" s="65">
        <v>650900</v>
      </c>
      <c r="AT198" s="65">
        <v>0</v>
      </c>
      <c r="AU198" s="65">
        <v>0</v>
      </c>
      <c r="AV198" s="65">
        <v>0</v>
      </c>
      <c r="AW198" s="65">
        <v>650900</v>
      </c>
      <c r="AX198" s="70" t="s">
        <v>159</v>
      </c>
      <c r="AY198" s="70">
        <v>25</v>
      </c>
      <c r="AZ198" s="70">
        <v>0</v>
      </c>
      <c r="BA198" s="70">
        <v>0</v>
      </c>
      <c r="BB198" s="70">
        <v>0</v>
      </c>
      <c r="BC198" s="70">
        <v>25</v>
      </c>
      <c r="BD198" s="70">
        <v>0</v>
      </c>
      <c r="BG198" s="66"/>
      <c r="BI198" s="66"/>
      <c r="BM198" s="66"/>
      <c r="CB198" s="66"/>
      <c r="CD198" s="66"/>
      <c r="CH198" s="66"/>
    </row>
    <row r="199" spans="1:86" ht="30">
      <c r="A199" s="71">
        <v>2026</v>
      </c>
      <c r="B199" s="71">
        <v>8311</v>
      </c>
      <c r="C199" s="71" t="s">
        <v>127</v>
      </c>
      <c r="D199" s="103" t="s">
        <v>128</v>
      </c>
      <c r="E199" s="71">
        <v>2</v>
      </c>
      <c r="F199" s="68">
        <v>3</v>
      </c>
      <c r="G199" s="68">
        <v>12</v>
      </c>
      <c r="H199" s="68"/>
      <c r="I199" s="68">
        <v>2000</v>
      </c>
      <c r="J199" s="62">
        <v>2800</v>
      </c>
      <c r="K199" s="62">
        <v>283</v>
      </c>
      <c r="L199" s="62">
        <v>307</v>
      </c>
      <c r="M199" s="62">
        <v>1</v>
      </c>
      <c r="N199" s="72" t="s">
        <v>248</v>
      </c>
      <c r="O199" s="65">
        <v>0</v>
      </c>
      <c r="P199" s="65">
        <v>566000</v>
      </c>
      <c r="Q199" s="65">
        <v>566000</v>
      </c>
      <c r="R199" s="65">
        <v>0</v>
      </c>
      <c r="S199" s="65">
        <v>0</v>
      </c>
      <c r="T199" s="65">
        <v>0</v>
      </c>
      <c r="U199" s="65">
        <v>566000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65">
        <v>0</v>
      </c>
      <c r="AJ199" s="65">
        <v>0</v>
      </c>
      <c r="AK199" s="65">
        <v>0</v>
      </c>
      <c r="AL199" s="65">
        <v>0</v>
      </c>
      <c r="AM199" s="65">
        <v>0</v>
      </c>
      <c r="AN199" s="65">
        <v>0</v>
      </c>
      <c r="AO199" s="65">
        <v>0</v>
      </c>
      <c r="AP199" s="65">
        <v>0</v>
      </c>
      <c r="AQ199" s="65">
        <v>0</v>
      </c>
      <c r="AR199" s="65">
        <v>566000</v>
      </c>
      <c r="AS199" s="65">
        <v>566000</v>
      </c>
      <c r="AT199" s="65">
        <v>0</v>
      </c>
      <c r="AU199" s="65">
        <v>0</v>
      </c>
      <c r="AV199" s="65">
        <v>0</v>
      </c>
      <c r="AW199" s="65">
        <v>566000</v>
      </c>
      <c r="AX199" s="70" t="s">
        <v>159</v>
      </c>
      <c r="AY199" s="70">
        <v>22</v>
      </c>
      <c r="AZ199" s="70">
        <v>0</v>
      </c>
      <c r="BA199" s="70">
        <v>0</v>
      </c>
      <c r="BB199" s="70">
        <v>0</v>
      </c>
      <c r="BC199" s="70">
        <v>22</v>
      </c>
      <c r="BD199" s="70">
        <v>0</v>
      </c>
      <c r="BG199" s="66"/>
      <c r="BI199" s="66"/>
      <c r="BM199" s="66"/>
      <c r="CB199" s="66"/>
      <c r="CD199" s="66"/>
      <c r="CH199" s="66"/>
    </row>
    <row r="200" spans="1:86" ht="30">
      <c r="A200" s="67">
        <v>2026</v>
      </c>
      <c r="B200" s="67">
        <v>8311</v>
      </c>
      <c r="C200" s="67" t="s">
        <v>114</v>
      </c>
      <c r="D200" s="102" t="s">
        <v>115</v>
      </c>
      <c r="E200" s="67">
        <v>2</v>
      </c>
      <c r="F200" s="68">
        <v>3</v>
      </c>
      <c r="G200" s="68">
        <v>12</v>
      </c>
      <c r="H200" s="68"/>
      <c r="I200" s="68">
        <v>2000</v>
      </c>
      <c r="J200" s="62">
        <v>2800</v>
      </c>
      <c r="K200" s="62">
        <v>283</v>
      </c>
      <c r="L200" s="62">
        <v>307</v>
      </c>
      <c r="M200" s="62">
        <v>1</v>
      </c>
      <c r="N200" s="72" t="s">
        <v>248</v>
      </c>
      <c r="O200" s="65">
        <v>0</v>
      </c>
      <c r="P200" s="65">
        <v>650900</v>
      </c>
      <c r="Q200" s="65">
        <v>650900</v>
      </c>
      <c r="R200" s="65">
        <v>0</v>
      </c>
      <c r="S200" s="65">
        <v>0</v>
      </c>
      <c r="T200" s="65">
        <v>0</v>
      </c>
      <c r="U200" s="65">
        <v>650900</v>
      </c>
      <c r="V200" s="65">
        <v>0</v>
      </c>
      <c r="W200" s="65">
        <v>0</v>
      </c>
      <c r="X200" s="65">
        <v>0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650900</v>
      </c>
      <c r="AS200" s="65">
        <v>650900</v>
      </c>
      <c r="AT200" s="65">
        <v>0</v>
      </c>
      <c r="AU200" s="65">
        <v>0</v>
      </c>
      <c r="AV200" s="65">
        <v>0</v>
      </c>
      <c r="AW200" s="65">
        <v>650900</v>
      </c>
      <c r="AX200" s="70" t="s">
        <v>159</v>
      </c>
      <c r="AY200" s="70">
        <v>25</v>
      </c>
      <c r="AZ200" s="70">
        <v>0</v>
      </c>
      <c r="BA200" s="70">
        <v>0</v>
      </c>
      <c r="BB200" s="70">
        <v>0</v>
      </c>
      <c r="BC200" s="70">
        <v>25</v>
      </c>
      <c r="BD200" s="70">
        <v>0</v>
      </c>
      <c r="BG200" s="66"/>
      <c r="BI200" s="66"/>
      <c r="BM200" s="66"/>
      <c r="CB200" s="66"/>
      <c r="CD200" s="66"/>
      <c r="CH200" s="66"/>
    </row>
    <row r="201" spans="1:86" ht="30">
      <c r="A201" s="71">
        <v>2026</v>
      </c>
      <c r="B201" s="71">
        <v>8311</v>
      </c>
      <c r="C201" s="71" t="s">
        <v>240</v>
      </c>
      <c r="D201" s="103" t="s">
        <v>241</v>
      </c>
      <c r="E201" s="71">
        <v>2</v>
      </c>
      <c r="F201" s="68">
        <v>3</v>
      </c>
      <c r="G201" s="68">
        <v>12</v>
      </c>
      <c r="H201" s="68"/>
      <c r="I201" s="68">
        <v>2000</v>
      </c>
      <c r="J201" s="62">
        <v>2800</v>
      </c>
      <c r="K201" s="62">
        <v>283</v>
      </c>
      <c r="L201" s="62">
        <v>307</v>
      </c>
      <c r="M201" s="62">
        <v>1</v>
      </c>
      <c r="N201" s="72" t="s">
        <v>248</v>
      </c>
      <c r="O201" s="65">
        <v>0</v>
      </c>
      <c r="P201" s="65">
        <v>566000</v>
      </c>
      <c r="Q201" s="65">
        <v>566000</v>
      </c>
      <c r="R201" s="65">
        <v>0</v>
      </c>
      <c r="S201" s="65">
        <v>0</v>
      </c>
      <c r="T201" s="65">
        <v>0</v>
      </c>
      <c r="U201" s="65">
        <v>566000</v>
      </c>
      <c r="V201" s="65">
        <v>0</v>
      </c>
      <c r="W201" s="65">
        <v>0</v>
      </c>
      <c r="X201" s="65">
        <v>0</v>
      </c>
      <c r="Y201" s="65">
        <v>0</v>
      </c>
      <c r="Z201" s="65">
        <v>0</v>
      </c>
      <c r="AA201" s="65">
        <v>0</v>
      </c>
      <c r="AB201" s="65">
        <v>0</v>
      </c>
      <c r="AC201" s="65">
        <v>0</v>
      </c>
      <c r="AD201" s="65">
        <v>0</v>
      </c>
      <c r="AE201" s="65">
        <v>0</v>
      </c>
      <c r="AF201" s="65">
        <v>0</v>
      </c>
      <c r="AG201" s="65">
        <v>0</v>
      </c>
      <c r="AH201" s="65">
        <v>0</v>
      </c>
      <c r="AI201" s="65">
        <v>0</v>
      </c>
      <c r="AJ201" s="65">
        <v>0</v>
      </c>
      <c r="AK201" s="65">
        <v>0</v>
      </c>
      <c r="AL201" s="65">
        <v>0</v>
      </c>
      <c r="AM201" s="65">
        <v>0</v>
      </c>
      <c r="AN201" s="65">
        <v>0</v>
      </c>
      <c r="AO201" s="65">
        <v>0</v>
      </c>
      <c r="AP201" s="65">
        <v>0</v>
      </c>
      <c r="AQ201" s="65">
        <v>0</v>
      </c>
      <c r="AR201" s="65">
        <v>566000</v>
      </c>
      <c r="AS201" s="65">
        <v>566000</v>
      </c>
      <c r="AT201" s="65">
        <v>0</v>
      </c>
      <c r="AU201" s="65">
        <v>0</v>
      </c>
      <c r="AV201" s="65">
        <v>0</v>
      </c>
      <c r="AW201" s="65">
        <v>566000</v>
      </c>
      <c r="AX201" s="65" t="s">
        <v>159</v>
      </c>
      <c r="AY201" s="70">
        <v>22</v>
      </c>
      <c r="AZ201" s="70">
        <v>0</v>
      </c>
      <c r="BA201" s="70">
        <v>0</v>
      </c>
      <c r="BB201" s="70">
        <v>0</v>
      </c>
      <c r="BC201" s="70">
        <v>22</v>
      </c>
      <c r="BD201" s="70">
        <v>0</v>
      </c>
      <c r="BG201" s="66"/>
      <c r="BI201" s="66"/>
      <c r="BM201" s="66"/>
      <c r="CB201" s="66"/>
      <c r="CD201" s="66"/>
      <c r="CH201" s="66"/>
    </row>
    <row r="202" spans="1:86" ht="30">
      <c r="A202" s="71">
        <v>2026</v>
      </c>
      <c r="B202" s="71">
        <v>8311</v>
      </c>
      <c r="C202" s="71" t="s">
        <v>129</v>
      </c>
      <c r="D202" s="103" t="s">
        <v>130</v>
      </c>
      <c r="E202" s="71">
        <v>2</v>
      </c>
      <c r="F202" s="68">
        <v>3</v>
      </c>
      <c r="G202" s="68">
        <v>12</v>
      </c>
      <c r="H202" s="68"/>
      <c r="I202" s="68">
        <v>2000</v>
      </c>
      <c r="J202" s="62">
        <v>2800</v>
      </c>
      <c r="K202" s="62">
        <v>283</v>
      </c>
      <c r="L202" s="62">
        <v>307</v>
      </c>
      <c r="M202" s="62">
        <v>1</v>
      </c>
      <c r="N202" s="72" t="s">
        <v>248</v>
      </c>
      <c r="O202" s="65">
        <v>0</v>
      </c>
      <c r="P202" s="65">
        <v>566000</v>
      </c>
      <c r="Q202" s="65">
        <v>566000</v>
      </c>
      <c r="R202" s="65">
        <v>0</v>
      </c>
      <c r="S202" s="65">
        <v>0</v>
      </c>
      <c r="T202" s="65">
        <v>0</v>
      </c>
      <c r="U202" s="65">
        <v>566000</v>
      </c>
      <c r="V202" s="65">
        <v>0</v>
      </c>
      <c r="W202" s="65">
        <v>0</v>
      </c>
      <c r="X202" s="65">
        <v>0</v>
      </c>
      <c r="Y202" s="65">
        <v>0</v>
      </c>
      <c r="Z202" s="65">
        <v>0</v>
      </c>
      <c r="AA202" s="65">
        <v>0</v>
      </c>
      <c r="AB202" s="65">
        <v>0</v>
      </c>
      <c r="AC202" s="65">
        <v>0</v>
      </c>
      <c r="AD202" s="65">
        <v>0</v>
      </c>
      <c r="AE202" s="65">
        <v>0</v>
      </c>
      <c r="AF202" s="65">
        <v>0</v>
      </c>
      <c r="AG202" s="65">
        <v>0</v>
      </c>
      <c r="AH202" s="65">
        <v>0</v>
      </c>
      <c r="AI202" s="65">
        <v>0</v>
      </c>
      <c r="AJ202" s="65">
        <v>0</v>
      </c>
      <c r="AK202" s="65">
        <v>0</v>
      </c>
      <c r="AL202" s="65">
        <v>0</v>
      </c>
      <c r="AM202" s="65">
        <v>0</v>
      </c>
      <c r="AN202" s="65">
        <v>0</v>
      </c>
      <c r="AO202" s="65">
        <v>0</v>
      </c>
      <c r="AP202" s="65">
        <v>0</v>
      </c>
      <c r="AQ202" s="65">
        <v>0</v>
      </c>
      <c r="AR202" s="65">
        <v>566000</v>
      </c>
      <c r="AS202" s="65">
        <v>566000</v>
      </c>
      <c r="AT202" s="65">
        <v>0</v>
      </c>
      <c r="AU202" s="65">
        <v>0</v>
      </c>
      <c r="AV202" s="65">
        <v>0</v>
      </c>
      <c r="AW202" s="65">
        <v>566000</v>
      </c>
      <c r="AX202" s="70" t="s">
        <v>159</v>
      </c>
      <c r="AY202" s="70">
        <v>22</v>
      </c>
      <c r="AZ202" s="70">
        <v>0</v>
      </c>
      <c r="BA202" s="70">
        <v>0</v>
      </c>
      <c r="BB202" s="70">
        <v>0</v>
      </c>
      <c r="BC202" s="70">
        <v>22</v>
      </c>
      <c r="BD202" s="70">
        <v>0</v>
      </c>
      <c r="BG202" s="66"/>
      <c r="BI202" s="66"/>
      <c r="BM202" s="66"/>
      <c r="CB202" s="66"/>
      <c r="CD202" s="66"/>
      <c r="CE202" s="66"/>
      <c r="CG202" s="66"/>
      <c r="CH202" s="66"/>
    </row>
    <row r="203" spans="1:86" ht="30">
      <c r="A203" s="71">
        <v>2026</v>
      </c>
      <c r="B203" s="71">
        <v>8311</v>
      </c>
      <c r="C203" s="71" t="s">
        <v>242</v>
      </c>
      <c r="D203" s="103" t="s">
        <v>243</v>
      </c>
      <c r="E203" s="71">
        <v>2</v>
      </c>
      <c r="F203" s="68">
        <v>3</v>
      </c>
      <c r="G203" s="68">
        <v>12</v>
      </c>
      <c r="H203" s="68"/>
      <c r="I203" s="68">
        <v>2000</v>
      </c>
      <c r="J203" s="62">
        <v>2800</v>
      </c>
      <c r="K203" s="62">
        <v>283</v>
      </c>
      <c r="L203" s="62">
        <v>307</v>
      </c>
      <c r="M203" s="62">
        <v>1</v>
      </c>
      <c r="N203" s="72" t="s">
        <v>248</v>
      </c>
      <c r="O203" s="65">
        <v>0</v>
      </c>
      <c r="P203" s="65">
        <v>566000</v>
      </c>
      <c r="Q203" s="65">
        <v>566000</v>
      </c>
      <c r="R203" s="65">
        <v>0</v>
      </c>
      <c r="S203" s="65">
        <v>0</v>
      </c>
      <c r="T203" s="65">
        <v>0</v>
      </c>
      <c r="U203" s="65">
        <v>566000</v>
      </c>
      <c r="V203" s="65">
        <v>0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566000</v>
      </c>
      <c r="AS203" s="65">
        <v>566000</v>
      </c>
      <c r="AT203" s="65">
        <v>0</v>
      </c>
      <c r="AU203" s="65">
        <v>0</v>
      </c>
      <c r="AV203" s="65">
        <v>0</v>
      </c>
      <c r="AW203" s="65">
        <v>566000</v>
      </c>
      <c r="AX203" s="70" t="s">
        <v>159</v>
      </c>
      <c r="AY203" s="70">
        <v>22</v>
      </c>
      <c r="AZ203" s="70">
        <v>0</v>
      </c>
      <c r="BA203" s="70">
        <v>0</v>
      </c>
      <c r="BB203" s="70">
        <v>0</v>
      </c>
      <c r="BC203" s="70">
        <v>22</v>
      </c>
      <c r="BD203" s="70">
        <v>0</v>
      </c>
      <c r="BG203" s="66"/>
      <c r="BI203" s="66"/>
      <c r="BM203" s="66"/>
      <c r="CB203" s="66"/>
      <c r="CD203" s="66"/>
      <c r="CH203" s="66"/>
    </row>
    <row r="204" spans="1:86" ht="30">
      <c r="A204" s="67">
        <v>2026</v>
      </c>
      <c r="B204" s="67">
        <v>8311</v>
      </c>
      <c r="C204" s="67" t="s">
        <v>144</v>
      </c>
      <c r="D204" s="102" t="s">
        <v>145</v>
      </c>
      <c r="E204" s="67">
        <v>2</v>
      </c>
      <c r="F204" s="68">
        <v>3</v>
      </c>
      <c r="G204" s="68">
        <v>12</v>
      </c>
      <c r="H204" s="68"/>
      <c r="I204" s="68">
        <v>2000</v>
      </c>
      <c r="J204" s="62">
        <v>2800</v>
      </c>
      <c r="K204" s="62">
        <v>283</v>
      </c>
      <c r="L204" s="62">
        <v>307</v>
      </c>
      <c r="M204" s="62">
        <v>1</v>
      </c>
      <c r="N204" s="79" t="s">
        <v>248</v>
      </c>
      <c r="O204" s="65">
        <v>0</v>
      </c>
      <c r="P204" s="65">
        <v>594300</v>
      </c>
      <c r="Q204" s="65">
        <v>594300</v>
      </c>
      <c r="R204" s="65">
        <v>0</v>
      </c>
      <c r="S204" s="65">
        <v>0</v>
      </c>
      <c r="T204" s="65">
        <v>0</v>
      </c>
      <c r="U204" s="65">
        <v>594300</v>
      </c>
      <c r="V204" s="65">
        <v>0</v>
      </c>
      <c r="W204" s="65">
        <v>0</v>
      </c>
      <c r="X204" s="65">
        <v>0</v>
      </c>
      <c r="Y204" s="65">
        <v>0</v>
      </c>
      <c r="Z204" s="65">
        <v>0</v>
      </c>
      <c r="AA204" s="65">
        <v>0</v>
      </c>
      <c r="AB204" s="65">
        <v>0</v>
      </c>
      <c r="AC204" s="65">
        <v>0</v>
      </c>
      <c r="AD204" s="65">
        <v>0</v>
      </c>
      <c r="AE204" s="65">
        <v>0</v>
      </c>
      <c r="AF204" s="65">
        <v>0</v>
      </c>
      <c r="AG204" s="65">
        <v>0</v>
      </c>
      <c r="AH204" s="65">
        <v>0</v>
      </c>
      <c r="AI204" s="65">
        <v>0</v>
      </c>
      <c r="AJ204" s="65">
        <v>0</v>
      </c>
      <c r="AK204" s="65">
        <v>0</v>
      </c>
      <c r="AL204" s="65">
        <v>0</v>
      </c>
      <c r="AM204" s="65">
        <v>0</v>
      </c>
      <c r="AN204" s="65">
        <v>0</v>
      </c>
      <c r="AO204" s="65">
        <v>0</v>
      </c>
      <c r="AP204" s="65">
        <v>0</v>
      </c>
      <c r="AQ204" s="65">
        <v>0</v>
      </c>
      <c r="AR204" s="65">
        <v>594300</v>
      </c>
      <c r="AS204" s="65">
        <v>594300</v>
      </c>
      <c r="AT204" s="65">
        <v>0</v>
      </c>
      <c r="AU204" s="65">
        <v>0</v>
      </c>
      <c r="AV204" s="65">
        <v>0</v>
      </c>
      <c r="AW204" s="65">
        <v>594300</v>
      </c>
      <c r="AX204" s="65" t="s">
        <v>159</v>
      </c>
      <c r="AY204" s="70">
        <v>23</v>
      </c>
      <c r="AZ204" s="70">
        <v>0</v>
      </c>
      <c r="BA204" s="70">
        <v>0</v>
      </c>
      <c r="BB204" s="70">
        <v>0</v>
      </c>
      <c r="BC204" s="70">
        <v>23</v>
      </c>
      <c r="BD204" s="70">
        <v>0</v>
      </c>
      <c r="CE204" s="66"/>
      <c r="CG204" s="66"/>
      <c r="CH204" s="66"/>
    </row>
    <row r="205" spans="1:86" ht="30">
      <c r="A205" s="67">
        <v>2026</v>
      </c>
      <c r="B205" s="67">
        <v>8311</v>
      </c>
      <c r="C205" s="67" t="s">
        <v>244</v>
      </c>
      <c r="D205" s="102" t="s">
        <v>245</v>
      </c>
      <c r="E205" s="67">
        <v>2</v>
      </c>
      <c r="F205" s="68">
        <v>3</v>
      </c>
      <c r="G205" s="68">
        <v>12</v>
      </c>
      <c r="H205" s="68"/>
      <c r="I205" s="68">
        <v>2000</v>
      </c>
      <c r="J205" s="62">
        <v>2800</v>
      </c>
      <c r="K205" s="62">
        <v>283</v>
      </c>
      <c r="L205" s="62">
        <v>307</v>
      </c>
      <c r="M205" s="62">
        <v>1</v>
      </c>
      <c r="N205" s="79" t="s">
        <v>248</v>
      </c>
      <c r="O205" s="65">
        <v>0</v>
      </c>
      <c r="P205" s="65">
        <v>566000</v>
      </c>
      <c r="Q205" s="65">
        <v>566000</v>
      </c>
      <c r="R205" s="65">
        <v>0</v>
      </c>
      <c r="S205" s="65">
        <v>0</v>
      </c>
      <c r="T205" s="65">
        <v>0</v>
      </c>
      <c r="U205" s="65">
        <v>566000</v>
      </c>
      <c r="V205" s="65">
        <v>0</v>
      </c>
      <c r="W205" s="65">
        <v>0</v>
      </c>
      <c r="X205" s="65">
        <v>0</v>
      </c>
      <c r="Y205" s="65">
        <v>0</v>
      </c>
      <c r="Z205" s="65">
        <v>0</v>
      </c>
      <c r="AA205" s="65">
        <v>0</v>
      </c>
      <c r="AB205" s="65">
        <v>0</v>
      </c>
      <c r="AC205" s="65">
        <v>0</v>
      </c>
      <c r="AD205" s="65">
        <v>0</v>
      </c>
      <c r="AE205" s="65">
        <v>0</v>
      </c>
      <c r="AF205" s="65">
        <v>0</v>
      </c>
      <c r="AG205" s="65">
        <v>0</v>
      </c>
      <c r="AH205" s="65">
        <v>0</v>
      </c>
      <c r="AI205" s="65">
        <v>0</v>
      </c>
      <c r="AJ205" s="65">
        <v>0</v>
      </c>
      <c r="AK205" s="65">
        <v>0</v>
      </c>
      <c r="AL205" s="65">
        <v>0</v>
      </c>
      <c r="AM205" s="65">
        <v>0</v>
      </c>
      <c r="AN205" s="65">
        <v>0</v>
      </c>
      <c r="AO205" s="65">
        <v>0</v>
      </c>
      <c r="AP205" s="65">
        <v>0</v>
      </c>
      <c r="AQ205" s="65">
        <v>0</v>
      </c>
      <c r="AR205" s="65">
        <v>566000</v>
      </c>
      <c r="AS205" s="65">
        <v>566000</v>
      </c>
      <c r="AT205" s="65">
        <v>0</v>
      </c>
      <c r="AU205" s="65">
        <v>0</v>
      </c>
      <c r="AV205" s="65">
        <v>0</v>
      </c>
      <c r="AW205" s="65">
        <v>566000</v>
      </c>
      <c r="AX205" s="70" t="s">
        <v>159</v>
      </c>
      <c r="AY205" s="70">
        <v>22</v>
      </c>
      <c r="AZ205" s="70">
        <v>0</v>
      </c>
      <c r="BA205" s="70">
        <v>0</v>
      </c>
      <c r="BB205" s="70">
        <v>0</v>
      </c>
      <c r="BC205" s="70">
        <v>22</v>
      </c>
      <c r="BD205" s="70">
        <v>0</v>
      </c>
      <c r="CE205" s="66"/>
      <c r="CG205" s="66"/>
      <c r="CH205" s="66"/>
    </row>
    <row r="206" spans="1:86" ht="30">
      <c r="A206" s="71">
        <v>2026</v>
      </c>
      <c r="B206" s="71">
        <v>8311</v>
      </c>
      <c r="C206" s="71" t="s">
        <v>133</v>
      </c>
      <c r="D206" s="103" t="s">
        <v>134</v>
      </c>
      <c r="E206" s="71">
        <v>2</v>
      </c>
      <c r="F206" s="68">
        <v>3</v>
      </c>
      <c r="G206" s="68">
        <v>12</v>
      </c>
      <c r="H206" s="68"/>
      <c r="I206" s="68">
        <v>2000</v>
      </c>
      <c r="J206" s="62">
        <v>2800</v>
      </c>
      <c r="K206" s="62">
        <v>283</v>
      </c>
      <c r="L206" s="62">
        <v>307</v>
      </c>
      <c r="M206" s="62">
        <v>1</v>
      </c>
      <c r="N206" s="72" t="s">
        <v>248</v>
      </c>
      <c r="O206" s="65">
        <v>0</v>
      </c>
      <c r="P206" s="65">
        <v>283000</v>
      </c>
      <c r="Q206" s="65">
        <v>283000</v>
      </c>
      <c r="R206" s="65">
        <v>0</v>
      </c>
      <c r="S206" s="65">
        <v>0</v>
      </c>
      <c r="T206" s="65">
        <v>0</v>
      </c>
      <c r="U206" s="65">
        <v>283000</v>
      </c>
      <c r="V206" s="65">
        <v>0</v>
      </c>
      <c r="W206" s="65">
        <v>0</v>
      </c>
      <c r="X206" s="65">
        <v>0</v>
      </c>
      <c r="Y206" s="65">
        <v>0</v>
      </c>
      <c r="Z206" s="65">
        <v>0</v>
      </c>
      <c r="AA206" s="65">
        <v>0</v>
      </c>
      <c r="AB206" s="65">
        <v>0</v>
      </c>
      <c r="AC206" s="65">
        <v>0</v>
      </c>
      <c r="AD206" s="65">
        <v>0</v>
      </c>
      <c r="AE206" s="65">
        <v>0</v>
      </c>
      <c r="AF206" s="65">
        <v>0</v>
      </c>
      <c r="AG206" s="65">
        <v>0</v>
      </c>
      <c r="AH206" s="65">
        <v>0</v>
      </c>
      <c r="AI206" s="65">
        <v>0</v>
      </c>
      <c r="AJ206" s="65">
        <v>0</v>
      </c>
      <c r="AK206" s="65">
        <v>0</v>
      </c>
      <c r="AL206" s="65">
        <v>0</v>
      </c>
      <c r="AM206" s="65">
        <v>0</v>
      </c>
      <c r="AN206" s="65">
        <v>0</v>
      </c>
      <c r="AO206" s="65">
        <v>0</v>
      </c>
      <c r="AP206" s="65">
        <v>0</v>
      </c>
      <c r="AQ206" s="65">
        <v>0</v>
      </c>
      <c r="AR206" s="65">
        <v>283000</v>
      </c>
      <c r="AS206" s="65">
        <v>283000</v>
      </c>
      <c r="AT206" s="65">
        <v>0</v>
      </c>
      <c r="AU206" s="65">
        <v>0</v>
      </c>
      <c r="AV206" s="65">
        <v>0</v>
      </c>
      <c r="AW206" s="65">
        <v>283000</v>
      </c>
      <c r="AX206" s="70" t="s">
        <v>159</v>
      </c>
      <c r="AY206" s="70">
        <v>11</v>
      </c>
      <c r="AZ206" s="70">
        <v>0</v>
      </c>
      <c r="BA206" s="70">
        <v>0</v>
      </c>
      <c r="BB206" s="70">
        <v>0</v>
      </c>
      <c r="BC206" s="70">
        <v>11</v>
      </c>
      <c r="BD206" s="70">
        <v>0</v>
      </c>
      <c r="CB206" s="66"/>
      <c r="CD206" s="66"/>
      <c r="CH206" s="66"/>
    </row>
    <row r="207" spans="1:86" ht="30">
      <c r="A207" s="71">
        <v>2026</v>
      </c>
      <c r="B207" s="71">
        <v>8311</v>
      </c>
      <c r="C207" s="71" t="s">
        <v>137</v>
      </c>
      <c r="D207" s="103" t="s">
        <v>138</v>
      </c>
      <c r="E207" s="71">
        <v>2</v>
      </c>
      <c r="F207" s="68">
        <v>3</v>
      </c>
      <c r="G207" s="68">
        <v>12</v>
      </c>
      <c r="H207" s="68"/>
      <c r="I207" s="68">
        <v>2000</v>
      </c>
      <c r="J207" s="62">
        <v>2800</v>
      </c>
      <c r="K207" s="62">
        <v>283</v>
      </c>
      <c r="L207" s="62">
        <v>307</v>
      </c>
      <c r="M207" s="62">
        <v>1</v>
      </c>
      <c r="N207" s="72" t="s">
        <v>248</v>
      </c>
      <c r="O207" s="65">
        <v>0</v>
      </c>
      <c r="P207" s="65">
        <v>566000</v>
      </c>
      <c r="Q207" s="65">
        <v>566000</v>
      </c>
      <c r="R207" s="65">
        <v>0</v>
      </c>
      <c r="S207" s="65">
        <v>0</v>
      </c>
      <c r="T207" s="65">
        <v>0</v>
      </c>
      <c r="U207" s="65">
        <v>566000</v>
      </c>
      <c r="V207" s="65">
        <v>0</v>
      </c>
      <c r="W207" s="65">
        <v>0</v>
      </c>
      <c r="X207" s="65">
        <v>0</v>
      </c>
      <c r="Y207" s="65">
        <v>0</v>
      </c>
      <c r="Z207" s="65">
        <v>0</v>
      </c>
      <c r="AA207" s="65">
        <v>0</v>
      </c>
      <c r="AB207" s="65">
        <v>0</v>
      </c>
      <c r="AC207" s="65">
        <v>0</v>
      </c>
      <c r="AD207" s="65">
        <v>0</v>
      </c>
      <c r="AE207" s="65">
        <v>0</v>
      </c>
      <c r="AF207" s="65">
        <v>0</v>
      </c>
      <c r="AG207" s="65">
        <v>0</v>
      </c>
      <c r="AH207" s="65">
        <v>0</v>
      </c>
      <c r="AI207" s="65">
        <v>0</v>
      </c>
      <c r="AJ207" s="65">
        <v>0</v>
      </c>
      <c r="AK207" s="65">
        <v>0</v>
      </c>
      <c r="AL207" s="65">
        <v>0</v>
      </c>
      <c r="AM207" s="65">
        <v>0</v>
      </c>
      <c r="AN207" s="65">
        <v>0</v>
      </c>
      <c r="AO207" s="65">
        <v>0</v>
      </c>
      <c r="AP207" s="65">
        <v>0</v>
      </c>
      <c r="AQ207" s="65">
        <v>0</v>
      </c>
      <c r="AR207" s="65">
        <v>566000</v>
      </c>
      <c r="AS207" s="65">
        <v>566000</v>
      </c>
      <c r="AT207" s="65">
        <v>0</v>
      </c>
      <c r="AU207" s="65">
        <v>0</v>
      </c>
      <c r="AV207" s="65">
        <v>0</v>
      </c>
      <c r="AW207" s="65">
        <v>566000</v>
      </c>
      <c r="AX207" s="70" t="s">
        <v>159</v>
      </c>
      <c r="AY207" s="70">
        <v>22</v>
      </c>
      <c r="AZ207" s="70">
        <v>0</v>
      </c>
      <c r="BA207" s="70">
        <v>0</v>
      </c>
      <c r="BB207" s="70">
        <v>0</v>
      </c>
      <c r="BC207" s="70">
        <v>22</v>
      </c>
      <c r="BD207" s="70">
        <v>0</v>
      </c>
      <c r="BG207" s="66"/>
      <c r="BI207" s="66"/>
      <c r="BM207" s="66"/>
      <c r="CB207" s="66"/>
      <c r="CD207" s="66"/>
      <c r="CH207" s="66"/>
    </row>
    <row r="208" spans="1:86">
      <c r="A208" s="67">
        <v>2026</v>
      </c>
      <c r="B208" s="67">
        <v>8311</v>
      </c>
      <c r="C208" s="67" t="s">
        <v>234</v>
      </c>
      <c r="D208" s="102" t="s">
        <v>235</v>
      </c>
      <c r="E208" s="67">
        <v>2</v>
      </c>
      <c r="F208" s="68">
        <v>3</v>
      </c>
      <c r="G208" s="68">
        <v>12</v>
      </c>
      <c r="H208" s="68"/>
      <c r="I208" s="68">
        <v>2000</v>
      </c>
      <c r="J208" s="62">
        <v>2800</v>
      </c>
      <c r="K208" s="62">
        <v>283</v>
      </c>
      <c r="L208" s="62">
        <v>611</v>
      </c>
      <c r="M208" s="62">
        <v>1</v>
      </c>
      <c r="N208" s="79" t="s">
        <v>249</v>
      </c>
      <c r="O208" s="65">
        <v>0</v>
      </c>
      <c r="P208" s="65">
        <v>145000</v>
      </c>
      <c r="Q208" s="65">
        <v>145000</v>
      </c>
      <c r="R208" s="65">
        <v>0</v>
      </c>
      <c r="S208" s="65">
        <v>0</v>
      </c>
      <c r="T208" s="65">
        <v>0</v>
      </c>
      <c r="U208" s="65">
        <v>145000</v>
      </c>
      <c r="V208" s="65">
        <v>0</v>
      </c>
      <c r="W208" s="65">
        <v>0</v>
      </c>
      <c r="X208" s="65">
        <v>0</v>
      </c>
      <c r="Y208" s="65">
        <v>0</v>
      </c>
      <c r="Z208" s="65">
        <v>0</v>
      </c>
      <c r="AA208" s="65">
        <v>0</v>
      </c>
      <c r="AB208" s="65">
        <v>0</v>
      </c>
      <c r="AC208" s="65">
        <v>0</v>
      </c>
      <c r="AD208" s="65">
        <v>0</v>
      </c>
      <c r="AE208" s="65">
        <v>0</v>
      </c>
      <c r="AF208" s="65">
        <v>0</v>
      </c>
      <c r="AG208" s="65">
        <v>0</v>
      </c>
      <c r="AH208" s="65">
        <v>0</v>
      </c>
      <c r="AI208" s="65">
        <v>0</v>
      </c>
      <c r="AJ208" s="65">
        <v>0</v>
      </c>
      <c r="AK208" s="65">
        <v>0</v>
      </c>
      <c r="AL208" s="65">
        <v>0</v>
      </c>
      <c r="AM208" s="65">
        <v>0</v>
      </c>
      <c r="AN208" s="65">
        <v>0</v>
      </c>
      <c r="AO208" s="65">
        <v>0</v>
      </c>
      <c r="AP208" s="65">
        <v>0</v>
      </c>
      <c r="AQ208" s="65">
        <v>0</v>
      </c>
      <c r="AR208" s="65">
        <v>145000</v>
      </c>
      <c r="AS208" s="65">
        <v>145000</v>
      </c>
      <c r="AT208" s="65">
        <v>0</v>
      </c>
      <c r="AU208" s="65">
        <v>0</v>
      </c>
      <c r="AV208" s="65">
        <v>0</v>
      </c>
      <c r="AW208" s="65">
        <v>145000</v>
      </c>
      <c r="AX208" s="70" t="s">
        <v>159</v>
      </c>
      <c r="AY208" s="70">
        <v>1</v>
      </c>
      <c r="AZ208" s="70">
        <v>0</v>
      </c>
      <c r="BA208" s="70">
        <v>0</v>
      </c>
      <c r="BB208" s="70">
        <v>0</v>
      </c>
      <c r="BC208" s="70">
        <v>1</v>
      </c>
      <c r="BD208" s="70">
        <v>0</v>
      </c>
      <c r="BG208" s="66"/>
      <c r="BI208" s="66"/>
      <c r="BM208" s="66"/>
      <c r="CB208" s="66"/>
      <c r="CD208" s="66"/>
      <c r="CH208" s="66"/>
    </row>
    <row r="209" spans="1:86">
      <c r="A209" s="71">
        <v>2026</v>
      </c>
      <c r="B209" s="71">
        <v>8311</v>
      </c>
      <c r="C209" s="71" t="s">
        <v>236</v>
      </c>
      <c r="D209" s="103" t="s">
        <v>237</v>
      </c>
      <c r="E209" s="71">
        <v>2</v>
      </c>
      <c r="F209" s="68">
        <v>3</v>
      </c>
      <c r="G209" s="68">
        <v>12</v>
      </c>
      <c r="H209" s="68"/>
      <c r="I209" s="68">
        <v>2000</v>
      </c>
      <c r="J209" s="62">
        <v>2800</v>
      </c>
      <c r="K209" s="62">
        <v>283</v>
      </c>
      <c r="L209" s="62">
        <v>611</v>
      </c>
      <c r="M209" s="62">
        <v>1</v>
      </c>
      <c r="N209" s="72" t="s">
        <v>249</v>
      </c>
      <c r="O209" s="65">
        <v>0</v>
      </c>
      <c r="P209" s="65">
        <v>145000</v>
      </c>
      <c r="Q209" s="65">
        <v>145000</v>
      </c>
      <c r="R209" s="65">
        <v>0</v>
      </c>
      <c r="S209" s="65">
        <v>0</v>
      </c>
      <c r="T209" s="65">
        <v>0</v>
      </c>
      <c r="U209" s="65">
        <v>145000</v>
      </c>
      <c r="V209" s="65">
        <v>0</v>
      </c>
      <c r="W209" s="65">
        <v>0</v>
      </c>
      <c r="X209" s="65">
        <v>0</v>
      </c>
      <c r="Y209" s="65">
        <v>0</v>
      </c>
      <c r="Z209" s="65">
        <v>0</v>
      </c>
      <c r="AA209" s="65">
        <v>0</v>
      </c>
      <c r="AB209" s="65">
        <v>0</v>
      </c>
      <c r="AC209" s="65">
        <v>0</v>
      </c>
      <c r="AD209" s="65">
        <v>0</v>
      </c>
      <c r="AE209" s="65">
        <v>0</v>
      </c>
      <c r="AF209" s="65">
        <v>0</v>
      </c>
      <c r="AG209" s="65">
        <v>0</v>
      </c>
      <c r="AH209" s="65">
        <v>0</v>
      </c>
      <c r="AI209" s="65">
        <v>0</v>
      </c>
      <c r="AJ209" s="65">
        <v>0</v>
      </c>
      <c r="AK209" s="65">
        <v>0</v>
      </c>
      <c r="AL209" s="65">
        <v>0</v>
      </c>
      <c r="AM209" s="65">
        <v>0</v>
      </c>
      <c r="AN209" s="65">
        <v>0</v>
      </c>
      <c r="AO209" s="65">
        <v>0</v>
      </c>
      <c r="AP209" s="65">
        <v>0</v>
      </c>
      <c r="AQ209" s="65">
        <v>0</v>
      </c>
      <c r="AR209" s="65">
        <v>145000</v>
      </c>
      <c r="AS209" s="65">
        <v>145000</v>
      </c>
      <c r="AT209" s="65">
        <v>0</v>
      </c>
      <c r="AU209" s="65">
        <v>0</v>
      </c>
      <c r="AV209" s="65">
        <v>0</v>
      </c>
      <c r="AW209" s="65">
        <v>145000</v>
      </c>
      <c r="AX209" s="70" t="s">
        <v>159</v>
      </c>
      <c r="AY209" s="70">
        <v>1</v>
      </c>
      <c r="AZ209" s="70">
        <v>0</v>
      </c>
      <c r="BA209" s="70">
        <v>0</v>
      </c>
      <c r="BB209" s="70">
        <v>0</v>
      </c>
      <c r="BC209" s="70">
        <v>1</v>
      </c>
      <c r="BD209" s="70">
        <v>0</v>
      </c>
      <c r="BG209" s="66"/>
      <c r="BI209" s="66"/>
      <c r="BM209" s="66"/>
      <c r="CB209" s="66"/>
      <c r="CD209" s="66"/>
      <c r="CH209" s="66"/>
    </row>
    <row r="210" spans="1:86">
      <c r="A210" s="67">
        <v>2026</v>
      </c>
      <c r="B210" s="67">
        <v>8311</v>
      </c>
      <c r="C210" s="67" t="s">
        <v>238</v>
      </c>
      <c r="D210" s="102" t="s">
        <v>239</v>
      </c>
      <c r="E210" s="67">
        <v>2</v>
      </c>
      <c r="F210" s="68">
        <v>3</v>
      </c>
      <c r="G210" s="68">
        <v>12</v>
      </c>
      <c r="H210" s="68"/>
      <c r="I210" s="68">
        <v>2000</v>
      </c>
      <c r="J210" s="62">
        <v>2800</v>
      </c>
      <c r="K210" s="62">
        <v>283</v>
      </c>
      <c r="L210" s="62">
        <v>611</v>
      </c>
      <c r="M210" s="62">
        <v>1</v>
      </c>
      <c r="N210" s="79" t="s">
        <v>249</v>
      </c>
      <c r="O210" s="65">
        <v>0</v>
      </c>
      <c r="P210" s="65">
        <v>145000</v>
      </c>
      <c r="Q210" s="65">
        <v>145000</v>
      </c>
      <c r="R210" s="65">
        <v>0</v>
      </c>
      <c r="S210" s="65">
        <v>0</v>
      </c>
      <c r="T210" s="65">
        <v>0</v>
      </c>
      <c r="U210" s="65">
        <v>145000</v>
      </c>
      <c r="V210" s="65">
        <v>0</v>
      </c>
      <c r="W210" s="65">
        <v>0</v>
      </c>
      <c r="X210" s="65">
        <v>0</v>
      </c>
      <c r="Y210" s="65">
        <v>0</v>
      </c>
      <c r="Z210" s="65">
        <v>0</v>
      </c>
      <c r="AA210" s="65">
        <v>0</v>
      </c>
      <c r="AB210" s="65">
        <v>0</v>
      </c>
      <c r="AC210" s="65">
        <v>0</v>
      </c>
      <c r="AD210" s="65">
        <v>0</v>
      </c>
      <c r="AE210" s="65">
        <v>0</v>
      </c>
      <c r="AF210" s="65">
        <v>0</v>
      </c>
      <c r="AG210" s="65">
        <v>0</v>
      </c>
      <c r="AH210" s="65">
        <v>0</v>
      </c>
      <c r="AI210" s="65">
        <v>0</v>
      </c>
      <c r="AJ210" s="65">
        <v>0</v>
      </c>
      <c r="AK210" s="65">
        <v>0</v>
      </c>
      <c r="AL210" s="65">
        <v>0</v>
      </c>
      <c r="AM210" s="65">
        <v>0</v>
      </c>
      <c r="AN210" s="65">
        <v>0</v>
      </c>
      <c r="AO210" s="65">
        <v>0</v>
      </c>
      <c r="AP210" s="65">
        <v>0</v>
      </c>
      <c r="AQ210" s="65">
        <v>0</v>
      </c>
      <c r="AR210" s="65">
        <v>145000</v>
      </c>
      <c r="AS210" s="65">
        <v>145000</v>
      </c>
      <c r="AT210" s="65">
        <v>0</v>
      </c>
      <c r="AU210" s="65">
        <v>0</v>
      </c>
      <c r="AV210" s="65">
        <v>0</v>
      </c>
      <c r="AW210" s="65">
        <v>145000</v>
      </c>
      <c r="AX210" s="70" t="s">
        <v>159</v>
      </c>
      <c r="AY210" s="70">
        <v>1</v>
      </c>
      <c r="AZ210" s="70">
        <v>0</v>
      </c>
      <c r="BA210" s="70">
        <v>0</v>
      </c>
      <c r="BB210" s="70">
        <v>0</v>
      </c>
      <c r="BC210" s="70">
        <v>1</v>
      </c>
      <c r="BD210" s="70">
        <v>0</v>
      </c>
      <c r="BG210" s="66"/>
      <c r="BI210" s="66"/>
      <c r="BM210" s="66"/>
      <c r="CB210" s="66"/>
      <c r="CD210" s="66"/>
      <c r="CH210" s="66"/>
    </row>
    <row r="211" spans="1:86">
      <c r="A211" s="67">
        <v>2026</v>
      </c>
      <c r="B211" s="67">
        <v>8311</v>
      </c>
      <c r="C211" s="67" t="s">
        <v>127</v>
      </c>
      <c r="D211" s="102" t="s">
        <v>128</v>
      </c>
      <c r="E211" s="67">
        <v>2</v>
      </c>
      <c r="F211" s="68">
        <v>3</v>
      </c>
      <c r="G211" s="68">
        <v>12</v>
      </c>
      <c r="H211" s="68"/>
      <c r="I211" s="68">
        <v>2000</v>
      </c>
      <c r="J211" s="62">
        <v>2800</v>
      </c>
      <c r="K211" s="62">
        <v>283</v>
      </c>
      <c r="L211" s="62">
        <v>611</v>
      </c>
      <c r="M211" s="62">
        <v>1</v>
      </c>
      <c r="N211" s="79" t="s">
        <v>249</v>
      </c>
      <c r="O211" s="65">
        <v>0</v>
      </c>
      <c r="P211" s="65">
        <v>145000</v>
      </c>
      <c r="Q211" s="65">
        <v>145000</v>
      </c>
      <c r="R211" s="65">
        <v>0</v>
      </c>
      <c r="S211" s="65">
        <v>0</v>
      </c>
      <c r="T211" s="65">
        <v>0</v>
      </c>
      <c r="U211" s="65">
        <v>145000</v>
      </c>
      <c r="V211" s="65">
        <v>0</v>
      </c>
      <c r="W211" s="65">
        <v>0</v>
      </c>
      <c r="X211" s="65">
        <v>0</v>
      </c>
      <c r="Y211" s="65">
        <v>0</v>
      </c>
      <c r="Z211" s="65">
        <v>0</v>
      </c>
      <c r="AA211" s="65">
        <v>0</v>
      </c>
      <c r="AB211" s="65">
        <v>0</v>
      </c>
      <c r="AC211" s="65">
        <v>0</v>
      </c>
      <c r="AD211" s="65">
        <v>0</v>
      </c>
      <c r="AE211" s="65">
        <v>0</v>
      </c>
      <c r="AF211" s="65">
        <v>0</v>
      </c>
      <c r="AG211" s="65">
        <v>0</v>
      </c>
      <c r="AH211" s="65">
        <v>0</v>
      </c>
      <c r="AI211" s="65">
        <v>0</v>
      </c>
      <c r="AJ211" s="65">
        <v>0</v>
      </c>
      <c r="AK211" s="65">
        <v>0</v>
      </c>
      <c r="AL211" s="65">
        <v>0</v>
      </c>
      <c r="AM211" s="65">
        <v>0</v>
      </c>
      <c r="AN211" s="65">
        <v>0</v>
      </c>
      <c r="AO211" s="65">
        <v>0</v>
      </c>
      <c r="AP211" s="65">
        <v>0</v>
      </c>
      <c r="AQ211" s="65">
        <v>0</v>
      </c>
      <c r="AR211" s="65">
        <v>145000</v>
      </c>
      <c r="AS211" s="65">
        <v>145000</v>
      </c>
      <c r="AT211" s="65">
        <v>0</v>
      </c>
      <c r="AU211" s="65">
        <v>0</v>
      </c>
      <c r="AV211" s="65">
        <v>0</v>
      </c>
      <c r="AW211" s="65">
        <v>145000</v>
      </c>
      <c r="AX211" s="70" t="s">
        <v>159</v>
      </c>
      <c r="AY211" s="70">
        <v>1</v>
      </c>
      <c r="AZ211" s="70">
        <v>0</v>
      </c>
      <c r="BA211" s="70">
        <v>0</v>
      </c>
      <c r="BB211" s="70">
        <v>0</v>
      </c>
      <c r="BC211" s="70">
        <v>1</v>
      </c>
      <c r="BD211" s="70">
        <v>0</v>
      </c>
      <c r="BG211" s="66"/>
      <c r="BI211" s="66"/>
      <c r="BJ211" s="66"/>
      <c r="BL211" s="66"/>
      <c r="BM211" s="66"/>
      <c r="CB211" s="66"/>
      <c r="CD211" s="66"/>
      <c r="CE211" s="66"/>
      <c r="CG211" s="66"/>
      <c r="CH211" s="66"/>
    </row>
    <row r="212" spans="1:86">
      <c r="A212" s="71">
        <v>2026</v>
      </c>
      <c r="B212" s="71">
        <v>8311</v>
      </c>
      <c r="C212" s="71" t="s">
        <v>114</v>
      </c>
      <c r="D212" s="103" t="s">
        <v>115</v>
      </c>
      <c r="E212" s="71">
        <v>2</v>
      </c>
      <c r="F212" s="68">
        <v>3</v>
      </c>
      <c r="G212" s="68">
        <v>12</v>
      </c>
      <c r="H212" s="68"/>
      <c r="I212" s="68">
        <v>2000</v>
      </c>
      <c r="J212" s="62">
        <v>2800</v>
      </c>
      <c r="K212" s="62">
        <v>283</v>
      </c>
      <c r="L212" s="62">
        <v>611</v>
      </c>
      <c r="M212" s="62">
        <v>1</v>
      </c>
      <c r="N212" s="72" t="s">
        <v>249</v>
      </c>
      <c r="O212" s="65">
        <v>0</v>
      </c>
      <c r="P212" s="65">
        <v>145000</v>
      </c>
      <c r="Q212" s="65">
        <v>145000</v>
      </c>
      <c r="R212" s="65">
        <v>0</v>
      </c>
      <c r="S212" s="65">
        <v>0</v>
      </c>
      <c r="T212" s="65">
        <v>0</v>
      </c>
      <c r="U212" s="65">
        <v>145000</v>
      </c>
      <c r="V212" s="65">
        <v>0</v>
      </c>
      <c r="W212" s="65">
        <v>0</v>
      </c>
      <c r="X212" s="65">
        <v>0</v>
      </c>
      <c r="Y212" s="65">
        <v>0</v>
      </c>
      <c r="Z212" s="65">
        <v>0</v>
      </c>
      <c r="AA212" s="65">
        <v>0</v>
      </c>
      <c r="AB212" s="65">
        <v>0</v>
      </c>
      <c r="AC212" s="65">
        <v>0</v>
      </c>
      <c r="AD212" s="65">
        <v>0</v>
      </c>
      <c r="AE212" s="65">
        <v>0</v>
      </c>
      <c r="AF212" s="65">
        <v>0</v>
      </c>
      <c r="AG212" s="65">
        <v>0</v>
      </c>
      <c r="AH212" s="65">
        <v>0</v>
      </c>
      <c r="AI212" s="65">
        <v>0</v>
      </c>
      <c r="AJ212" s="65">
        <v>0</v>
      </c>
      <c r="AK212" s="65">
        <v>0</v>
      </c>
      <c r="AL212" s="65">
        <v>0</v>
      </c>
      <c r="AM212" s="65">
        <v>0</v>
      </c>
      <c r="AN212" s="65">
        <v>0</v>
      </c>
      <c r="AO212" s="65">
        <v>0</v>
      </c>
      <c r="AP212" s="65">
        <v>0</v>
      </c>
      <c r="AQ212" s="65">
        <v>0</v>
      </c>
      <c r="AR212" s="65">
        <v>145000</v>
      </c>
      <c r="AS212" s="65">
        <v>145000</v>
      </c>
      <c r="AT212" s="65">
        <v>0</v>
      </c>
      <c r="AU212" s="65">
        <v>0</v>
      </c>
      <c r="AV212" s="65">
        <v>0</v>
      </c>
      <c r="AW212" s="65">
        <v>145000</v>
      </c>
      <c r="AX212" s="70" t="s">
        <v>159</v>
      </c>
      <c r="AY212" s="70">
        <v>1</v>
      </c>
      <c r="AZ212" s="70">
        <v>0</v>
      </c>
      <c r="BA212" s="70">
        <v>0</v>
      </c>
      <c r="BB212" s="70">
        <v>0</v>
      </c>
      <c r="BC212" s="70">
        <v>1</v>
      </c>
      <c r="BD212" s="70">
        <v>0</v>
      </c>
      <c r="BG212" s="66"/>
      <c r="BI212" s="66"/>
      <c r="BJ212" s="66"/>
      <c r="BL212" s="66"/>
      <c r="BM212" s="66"/>
      <c r="CB212" s="66"/>
      <c r="CD212" s="66"/>
      <c r="CE212" s="66"/>
      <c r="CG212" s="66"/>
      <c r="CH212" s="66"/>
    </row>
    <row r="213" spans="1:86">
      <c r="A213" s="67">
        <v>2026</v>
      </c>
      <c r="B213" s="67">
        <v>8311</v>
      </c>
      <c r="C213" s="67" t="s">
        <v>240</v>
      </c>
      <c r="D213" s="102" t="s">
        <v>241</v>
      </c>
      <c r="E213" s="67">
        <v>2</v>
      </c>
      <c r="F213" s="68">
        <v>3</v>
      </c>
      <c r="G213" s="68">
        <v>12</v>
      </c>
      <c r="H213" s="68"/>
      <c r="I213" s="68">
        <v>2000</v>
      </c>
      <c r="J213" s="62">
        <v>2800</v>
      </c>
      <c r="K213" s="62">
        <v>283</v>
      </c>
      <c r="L213" s="62">
        <v>611</v>
      </c>
      <c r="M213" s="62">
        <v>1</v>
      </c>
      <c r="N213" s="79" t="s">
        <v>249</v>
      </c>
      <c r="O213" s="65">
        <v>0</v>
      </c>
      <c r="P213" s="65">
        <v>145000</v>
      </c>
      <c r="Q213" s="65">
        <v>145000</v>
      </c>
      <c r="R213" s="65">
        <v>0</v>
      </c>
      <c r="S213" s="65">
        <v>0</v>
      </c>
      <c r="T213" s="65">
        <v>0</v>
      </c>
      <c r="U213" s="65">
        <v>145000</v>
      </c>
      <c r="V213" s="65">
        <v>0</v>
      </c>
      <c r="W213" s="65">
        <v>0</v>
      </c>
      <c r="X213" s="65">
        <v>0</v>
      </c>
      <c r="Y213" s="65">
        <v>0</v>
      </c>
      <c r="Z213" s="65">
        <v>0</v>
      </c>
      <c r="AA213" s="65">
        <v>0</v>
      </c>
      <c r="AB213" s="65">
        <v>0</v>
      </c>
      <c r="AC213" s="65">
        <v>0</v>
      </c>
      <c r="AD213" s="65">
        <v>0</v>
      </c>
      <c r="AE213" s="65">
        <v>0</v>
      </c>
      <c r="AF213" s="65">
        <v>0</v>
      </c>
      <c r="AG213" s="65">
        <v>0</v>
      </c>
      <c r="AH213" s="65">
        <v>0</v>
      </c>
      <c r="AI213" s="65">
        <v>0</v>
      </c>
      <c r="AJ213" s="65">
        <v>0</v>
      </c>
      <c r="AK213" s="65">
        <v>0</v>
      </c>
      <c r="AL213" s="65">
        <v>0</v>
      </c>
      <c r="AM213" s="65">
        <v>0</v>
      </c>
      <c r="AN213" s="65">
        <v>0</v>
      </c>
      <c r="AO213" s="65">
        <v>0</v>
      </c>
      <c r="AP213" s="65">
        <v>0</v>
      </c>
      <c r="AQ213" s="65">
        <v>0</v>
      </c>
      <c r="AR213" s="65">
        <v>145000</v>
      </c>
      <c r="AS213" s="65">
        <v>145000</v>
      </c>
      <c r="AT213" s="65">
        <v>0</v>
      </c>
      <c r="AU213" s="65">
        <v>0</v>
      </c>
      <c r="AV213" s="65">
        <v>0</v>
      </c>
      <c r="AW213" s="65">
        <v>145000</v>
      </c>
      <c r="AX213" s="70" t="s">
        <v>159</v>
      </c>
      <c r="AY213" s="70">
        <v>1</v>
      </c>
      <c r="AZ213" s="70">
        <v>0</v>
      </c>
      <c r="BA213" s="70">
        <v>0</v>
      </c>
      <c r="BB213" s="70">
        <v>0</v>
      </c>
      <c r="BC213" s="70">
        <v>1</v>
      </c>
      <c r="BD213" s="70">
        <v>0</v>
      </c>
      <c r="BG213" s="66"/>
      <c r="BI213" s="66"/>
      <c r="BJ213" s="66"/>
      <c r="BL213" s="66"/>
      <c r="BM213" s="66"/>
      <c r="CB213" s="66"/>
      <c r="CD213" s="66"/>
      <c r="CE213" s="66"/>
      <c r="CG213" s="66"/>
      <c r="CH213" s="66"/>
    </row>
    <row r="214" spans="1:86">
      <c r="A214" s="67">
        <v>2026</v>
      </c>
      <c r="B214" s="67">
        <v>8311</v>
      </c>
      <c r="C214" s="67" t="s">
        <v>144</v>
      </c>
      <c r="D214" s="102" t="s">
        <v>145</v>
      </c>
      <c r="E214" s="67">
        <v>2</v>
      </c>
      <c r="F214" s="68">
        <v>3</v>
      </c>
      <c r="G214" s="68">
        <v>12</v>
      </c>
      <c r="H214" s="68"/>
      <c r="I214" s="68">
        <v>2000</v>
      </c>
      <c r="J214" s="62">
        <v>2800</v>
      </c>
      <c r="K214" s="62">
        <v>283</v>
      </c>
      <c r="L214" s="62">
        <v>611</v>
      </c>
      <c r="M214" s="62">
        <v>1</v>
      </c>
      <c r="N214" s="79" t="s">
        <v>249</v>
      </c>
      <c r="O214" s="65">
        <v>0</v>
      </c>
      <c r="P214" s="65">
        <v>145000</v>
      </c>
      <c r="Q214" s="65">
        <v>145000</v>
      </c>
      <c r="R214" s="65">
        <v>0</v>
      </c>
      <c r="S214" s="65">
        <v>0</v>
      </c>
      <c r="T214" s="65">
        <v>0</v>
      </c>
      <c r="U214" s="65">
        <v>145000</v>
      </c>
      <c r="V214" s="65">
        <v>0</v>
      </c>
      <c r="W214" s="65">
        <v>0</v>
      </c>
      <c r="X214" s="65">
        <v>0</v>
      </c>
      <c r="Y214" s="65">
        <v>0</v>
      </c>
      <c r="Z214" s="65">
        <v>0</v>
      </c>
      <c r="AA214" s="65">
        <v>0</v>
      </c>
      <c r="AB214" s="65">
        <v>0</v>
      </c>
      <c r="AC214" s="65">
        <v>0</v>
      </c>
      <c r="AD214" s="65">
        <v>0</v>
      </c>
      <c r="AE214" s="65">
        <v>0</v>
      </c>
      <c r="AF214" s="65">
        <v>0</v>
      </c>
      <c r="AG214" s="65">
        <v>0</v>
      </c>
      <c r="AH214" s="65">
        <v>0</v>
      </c>
      <c r="AI214" s="65">
        <v>0</v>
      </c>
      <c r="AJ214" s="65">
        <v>0</v>
      </c>
      <c r="AK214" s="65">
        <v>0</v>
      </c>
      <c r="AL214" s="65">
        <v>0</v>
      </c>
      <c r="AM214" s="65">
        <v>0</v>
      </c>
      <c r="AN214" s="65">
        <v>0</v>
      </c>
      <c r="AO214" s="65">
        <v>0</v>
      </c>
      <c r="AP214" s="65">
        <v>0</v>
      </c>
      <c r="AQ214" s="65">
        <v>0</v>
      </c>
      <c r="AR214" s="65">
        <v>145000</v>
      </c>
      <c r="AS214" s="65">
        <v>145000</v>
      </c>
      <c r="AT214" s="65">
        <v>0</v>
      </c>
      <c r="AU214" s="65">
        <v>0</v>
      </c>
      <c r="AV214" s="65">
        <v>0</v>
      </c>
      <c r="AW214" s="65">
        <v>145000</v>
      </c>
      <c r="AX214" s="70" t="s">
        <v>159</v>
      </c>
      <c r="AY214" s="70">
        <v>1</v>
      </c>
      <c r="AZ214" s="70">
        <v>0</v>
      </c>
      <c r="BA214" s="70">
        <v>0</v>
      </c>
      <c r="BB214" s="70">
        <v>0</v>
      </c>
      <c r="BC214" s="70">
        <v>1</v>
      </c>
      <c r="BD214" s="70">
        <v>0</v>
      </c>
      <c r="BJ214" s="66"/>
      <c r="BL214" s="66"/>
      <c r="BM214" s="66"/>
      <c r="CE214" s="66"/>
      <c r="CG214" s="66"/>
      <c r="CH214" s="66"/>
    </row>
    <row r="215" spans="1:86">
      <c r="A215" s="67">
        <v>2026</v>
      </c>
      <c r="B215" s="67">
        <v>8311</v>
      </c>
      <c r="C215" s="67" t="s">
        <v>244</v>
      </c>
      <c r="D215" s="102" t="s">
        <v>245</v>
      </c>
      <c r="E215" s="67">
        <v>2</v>
      </c>
      <c r="F215" s="68">
        <v>3</v>
      </c>
      <c r="G215" s="68">
        <v>12</v>
      </c>
      <c r="H215" s="68"/>
      <c r="I215" s="68">
        <v>2000</v>
      </c>
      <c r="J215" s="62">
        <v>2800</v>
      </c>
      <c r="K215" s="62">
        <v>283</v>
      </c>
      <c r="L215" s="62">
        <v>611</v>
      </c>
      <c r="M215" s="62">
        <v>1</v>
      </c>
      <c r="N215" s="79" t="s">
        <v>249</v>
      </c>
      <c r="O215" s="65">
        <v>0</v>
      </c>
      <c r="P215" s="65">
        <v>145000</v>
      </c>
      <c r="Q215" s="65">
        <v>145000</v>
      </c>
      <c r="R215" s="65">
        <v>0</v>
      </c>
      <c r="S215" s="65">
        <v>0</v>
      </c>
      <c r="T215" s="65">
        <v>0</v>
      </c>
      <c r="U215" s="65">
        <v>145000</v>
      </c>
      <c r="V215" s="65">
        <v>0</v>
      </c>
      <c r="W215" s="65">
        <v>0</v>
      </c>
      <c r="X215" s="65">
        <v>0</v>
      </c>
      <c r="Y215" s="65">
        <v>0</v>
      </c>
      <c r="Z215" s="65">
        <v>0</v>
      </c>
      <c r="AA215" s="65">
        <v>0</v>
      </c>
      <c r="AB215" s="65">
        <v>0</v>
      </c>
      <c r="AC215" s="65">
        <v>0</v>
      </c>
      <c r="AD215" s="65">
        <v>0</v>
      </c>
      <c r="AE215" s="65">
        <v>0</v>
      </c>
      <c r="AF215" s="65">
        <v>0</v>
      </c>
      <c r="AG215" s="65">
        <v>0</v>
      </c>
      <c r="AH215" s="65">
        <v>0</v>
      </c>
      <c r="AI215" s="65">
        <v>0</v>
      </c>
      <c r="AJ215" s="65">
        <v>0</v>
      </c>
      <c r="AK215" s="65">
        <v>0</v>
      </c>
      <c r="AL215" s="65">
        <v>0</v>
      </c>
      <c r="AM215" s="65">
        <v>0</v>
      </c>
      <c r="AN215" s="65">
        <v>0</v>
      </c>
      <c r="AO215" s="65">
        <v>0</v>
      </c>
      <c r="AP215" s="65">
        <v>0</v>
      </c>
      <c r="AQ215" s="65">
        <v>0</v>
      </c>
      <c r="AR215" s="65">
        <v>145000</v>
      </c>
      <c r="AS215" s="65">
        <v>145000</v>
      </c>
      <c r="AT215" s="65">
        <v>0</v>
      </c>
      <c r="AU215" s="65">
        <v>0</v>
      </c>
      <c r="AV215" s="65">
        <v>0</v>
      </c>
      <c r="AW215" s="65">
        <v>145000</v>
      </c>
      <c r="AX215" s="70" t="s">
        <v>159</v>
      </c>
      <c r="AY215" s="70">
        <v>1</v>
      </c>
      <c r="AZ215" s="70">
        <v>0</v>
      </c>
      <c r="BA215" s="70">
        <v>0</v>
      </c>
      <c r="BB215" s="70">
        <v>0</v>
      </c>
      <c r="BC215" s="70">
        <v>1</v>
      </c>
      <c r="BD215" s="70">
        <v>0</v>
      </c>
      <c r="BJ215" s="66"/>
      <c r="BL215" s="66"/>
      <c r="BM215" s="66"/>
      <c r="CE215" s="66"/>
      <c r="CG215" s="66"/>
      <c r="CH215" s="66"/>
    </row>
    <row r="216" spans="1:86">
      <c r="A216" s="67">
        <v>2026</v>
      </c>
      <c r="B216" s="67">
        <v>8311</v>
      </c>
      <c r="C216" s="67" t="s">
        <v>133</v>
      </c>
      <c r="D216" s="102" t="s">
        <v>134</v>
      </c>
      <c r="E216" s="67">
        <v>2</v>
      </c>
      <c r="F216" s="68">
        <v>3</v>
      </c>
      <c r="G216" s="68">
        <v>12</v>
      </c>
      <c r="H216" s="68"/>
      <c r="I216" s="68">
        <v>2000</v>
      </c>
      <c r="J216" s="62">
        <v>2800</v>
      </c>
      <c r="K216" s="62">
        <v>283</v>
      </c>
      <c r="L216" s="62">
        <v>611</v>
      </c>
      <c r="M216" s="62">
        <v>1</v>
      </c>
      <c r="N216" s="79" t="s">
        <v>249</v>
      </c>
      <c r="O216" s="65">
        <v>0</v>
      </c>
      <c r="P216" s="65">
        <v>145000</v>
      </c>
      <c r="Q216" s="65">
        <v>145000</v>
      </c>
      <c r="R216" s="65">
        <v>0</v>
      </c>
      <c r="S216" s="65">
        <v>0</v>
      </c>
      <c r="T216" s="65">
        <v>0</v>
      </c>
      <c r="U216" s="65">
        <v>145000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65">
        <v>0</v>
      </c>
      <c r="AJ216" s="65">
        <v>0</v>
      </c>
      <c r="AK216" s="65">
        <v>0</v>
      </c>
      <c r="AL216" s="65">
        <v>0</v>
      </c>
      <c r="AM216" s="65">
        <v>0</v>
      </c>
      <c r="AN216" s="65">
        <v>0</v>
      </c>
      <c r="AO216" s="65">
        <v>0</v>
      </c>
      <c r="AP216" s="65">
        <v>0</v>
      </c>
      <c r="AQ216" s="65">
        <v>0</v>
      </c>
      <c r="AR216" s="65">
        <v>145000</v>
      </c>
      <c r="AS216" s="65">
        <v>145000</v>
      </c>
      <c r="AT216" s="65">
        <v>0</v>
      </c>
      <c r="AU216" s="65">
        <v>0</v>
      </c>
      <c r="AV216" s="65">
        <v>0</v>
      </c>
      <c r="AW216" s="65">
        <v>145000</v>
      </c>
      <c r="AX216" s="65" t="s">
        <v>159</v>
      </c>
      <c r="AY216" s="70">
        <v>1</v>
      </c>
      <c r="AZ216" s="70">
        <v>0</v>
      </c>
      <c r="BA216" s="70">
        <v>0</v>
      </c>
      <c r="BB216" s="70">
        <v>0</v>
      </c>
      <c r="BC216" s="70">
        <v>1</v>
      </c>
      <c r="BD216" s="70">
        <v>0</v>
      </c>
      <c r="BJ216" s="66"/>
      <c r="BL216" s="66"/>
      <c r="BM216" s="66"/>
      <c r="CE216" s="66"/>
      <c r="CG216" s="66"/>
      <c r="CH216" s="66"/>
    </row>
    <row r="217" spans="1:86">
      <c r="A217" s="67">
        <v>2026</v>
      </c>
      <c r="B217" s="67">
        <v>8311</v>
      </c>
      <c r="C217" s="67" t="s">
        <v>137</v>
      </c>
      <c r="D217" s="102" t="s">
        <v>138</v>
      </c>
      <c r="E217" s="67">
        <v>2</v>
      </c>
      <c r="F217" s="68">
        <v>3</v>
      </c>
      <c r="G217" s="68">
        <v>12</v>
      </c>
      <c r="H217" s="68"/>
      <c r="I217" s="68">
        <v>2000</v>
      </c>
      <c r="J217" s="62">
        <v>2800</v>
      </c>
      <c r="K217" s="62">
        <v>283</v>
      </c>
      <c r="L217" s="62">
        <v>611</v>
      </c>
      <c r="M217" s="62">
        <v>1</v>
      </c>
      <c r="N217" s="79" t="s">
        <v>249</v>
      </c>
      <c r="O217" s="65">
        <v>0</v>
      </c>
      <c r="P217" s="65">
        <v>145000</v>
      </c>
      <c r="Q217" s="65">
        <v>145000</v>
      </c>
      <c r="R217" s="65">
        <v>0</v>
      </c>
      <c r="S217" s="65">
        <v>0</v>
      </c>
      <c r="T217" s="65">
        <v>0</v>
      </c>
      <c r="U217" s="65">
        <v>145000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65">
        <v>0</v>
      </c>
      <c r="AJ217" s="65">
        <v>0</v>
      </c>
      <c r="AK217" s="65">
        <v>0</v>
      </c>
      <c r="AL217" s="65">
        <v>0</v>
      </c>
      <c r="AM217" s="65">
        <v>0</v>
      </c>
      <c r="AN217" s="65">
        <v>0</v>
      </c>
      <c r="AO217" s="65">
        <v>0</v>
      </c>
      <c r="AP217" s="65">
        <v>0</v>
      </c>
      <c r="AQ217" s="65">
        <v>0</v>
      </c>
      <c r="AR217" s="65">
        <v>145000</v>
      </c>
      <c r="AS217" s="65">
        <v>145000</v>
      </c>
      <c r="AT217" s="65">
        <v>0</v>
      </c>
      <c r="AU217" s="65">
        <v>0</v>
      </c>
      <c r="AV217" s="65">
        <v>0</v>
      </c>
      <c r="AW217" s="65">
        <v>145000</v>
      </c>
      <c r="AX217" s="70" t="s">
        <v>159</v>
      </c>
      <c r="AY217" s="70">
        <v>1</v>
      </c>
      <c r="AZ217" s="70">
        <v>0</v>
      </c>
      <c r="BA217" s="70">
        <v>0</v>
      </c>
      <c r="BB217" s="70">
        <v>0</v>
      </c>
      <c r="BC217" s="70">
        <v>1</v>
      </c>
      <c r="BD217" s="70">
        <v>0</v>
      </c>
      <c r="BG217" s="66"/>
      <c r="BI217" s="66"/>
      <c r="BJ217" s="66"/>
      <c r="BL217" s="66"/>
      <c r="BM217" s="66"/>
      <c r="CB217" s="66"/>
      <c r="CD217" s="66"/>
      <c r="CE217" s="66"/>
      <c r="CG217" s="66"/>
      <c r="CH217" s="66"/>
    </row>
    <row r="218" spans="1:86">
      <c r="A218" s="67">
        <v>2026</v>
      </c>
      <c r="B218" s="67">
        <v>8311</v>
      </c>
      <c r="C218" s="67"/>
      <c r="D218" s="102"/>
      <c r="E218" s="67">
        <v>2</v>
      </c>
      <c r="F218" s="68">
        <v>3</v>
      </c>
      <c r="G218" s="68">
        <v>12</v>
      </c>
      <c r="H218" s="68"/>
      <c r="I218" s="68">
        <v>5000</v>
      </c>
      <c r="J218" s="62"/>
      <c r="K218" s="62"/>
      <c r="L218" s="62" t="s">
        <v>104</v>
      </c>
      <c r="M218" s="62"/>
      <c r="N218" s="79" t="s">
        <v>4</v>
      </c>
      <c r="O218" s="65">
        <v>12810000</v>
      </c>
      <c r="P218" s="65">
        <v>38432836.359999992</v>
      </c>
      <c r="Q218" s="65">
        <v>51242836.359999992</v>
      </c>
      <c r="R218" s="65">
        <v>8190600</v>
      </c>
      <c r="S218" s="65">
        <v>0</v>
      </c>
      <c r="T218" s="65">
        <v>8190600</v>
      </c>
      <c r="U218" s="65">
        <v>59433436.359999992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5">
        <v>0</v>
      </c>
      <c r="AL218" s="65">
        <v>0</v>
      </c>
      <c r="AM218" s="65">
        <v>0</v>
      </c>
      <c r="AN218" s="65">
        <v>0</v>
      </c>
      <c r="AO218" s="65">
        <v>0</v>
      </c>
      <c r="AP218" s="65">
        <v>0</v>
      </c>
      <c r="AQ218" s="65">
        <v>12810000</v>
      </c>
      <c r="AR218" s="65">
        <v>38432836.359999992</v>
      </c>
      <c r="AS218" s="65">
        <v>51242836.359999992</v>
      </c>
      <c r="AT218" s="65">
        <v>8190600</v>
      </c>
      <c r="AU218" s="65">
        <v>0</v>
      </c>
      <c r="AV218" s="65">
        <v>8190600</v>
      </c>
      <c r="AW218" s="65">
        <v>59433436.359999992</v>
      </c>
      <c r="AX218" s="70"/>
      <c r="AY218" s="70"/>
      <c r="AZ218" s="70"/>
      <c r="BA218" s="70"/>
      <c r="BB218" s="70"/>
      <c r="BC218" s="70"/>
      <c r="BD218" s="70"/>
      <c r="BJ218" s="66"/>
      <c r="BL218" s="66"/>
      <c r="BM218" s="66"/>
      <c r="CE218" s="66"/>
      <c r="CG218" s="66"/>
      <c r="CH218" s="66"/>
    </row>
    <row r="219" spans="1:86">
      <c r="A219" s="71">
        <v>2026</v>
      </c>
      <c r="B219" s="71">
        <v>8311</v>
      </c>
      <c r="C219" s="71"/>
      <c r="D219" s="103"/>
      <c r="E219" s="71">
        <v>2</v>
      </c>
      <c r="F219" s="68">
        <v>3</v>
      </c>
      <c r="G219" s="68">
        <v>12</v>
      </c>
      <c r="H219" s="68"/>
      <c r="I219" s="68">
        <v>5000</v>
      </c>
      <c r="J219" s="62">
        <v>5100</v>
      </c>
      <c r="K219" s="62"/>
      <c r="L219" s="62" t="s">
        <v>104</v>
      </c>
      <c r="M219" s="62"/>
      <c r="N219" s="72" t="s">
        <v>194</v>
      </c>
      <c r="O219" s="65">
        <v>162000</v>
      </c>
      <c r="P219" s="65">
        <v>0</v>
      </c>
      <c r="Q219" s="65">
        <v>162000</v>
      </c>
      <c r="R219" s="65">
        <v>90600</v>
      </c>
      <c r="S219" s="65">
        <v>0</v>
      </c>
      <c r="T219" s="65">
        <v>90600</v>
      </c>
      <c r="U219" s="65">
        <v>252600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162000</v>
      </c>
      <c r="AR219" s="65">
        <v>0</v>
      </c>
      <c r="AS219" s="65">
        <v>162000</v>
      </c>
      <c r="AT219" s="65">
        <v>90600</v>
      </c>
      <c r="AU219" s="65">
        <v>0</v>
      </c>
      <c r="AV219" s="65">
        <v>90600</v>
      </c>
      <c r="AW219" s="65">
        <v>252600</v>
      </c>
      <c r="AX219" s="70"/>
      <c r="AY219" s="70"/>
      <c r="AZ219" s="70"/>
      <c r="BA219" s="70"/>
      <c r="BB219" s="70"/>
      <c r="BC219" s="70"/>
      <c r="BD219" s="70"/>
      <c r="BJ219" s="66"/>
      <c r="BL219" s="66"/>
      <c r="BM219" s="66"/>
      <c r="CE219" s="66"/>
      <c r="CG219" s="66"/>
      <c r="CH219" s="66"/>
    </row>
    <row r="220" spans="1:86">
      <c r="A220" s="71">
        <v>2026</v>
      </c>
      <c r="B220" s="71">
        <v>8311</v>
      </c>
      <c r="C220" s="71"/>
      <c r="D220" s="103"/>
      <c r="E220" s="71">
        <v>2</v>
      </c>
      <c r="F220" s="68">
        <v>3</v>
      </c>
      <c r="G220" s="68">
        <v>12</v>
      </c>
      <c r="H220" s="68"/>
      <c r="I220" s="68">
        <v>5000</v>
      </c>
      <c r="J220" s="62">
        <v>5100</v>
      </c>
      <c r="K220" s="62">
        <v>511</v>
      </c>
      <c r="L220" s="62" t="s">
        <v>104</v>
      </c>
      <c r="M220" s="62"/>
      <c r="N220" s="72" t="s">
        <v>195</v>
      </c>
      <c r="O220" s="65">
        <v>0</v>
      </c>
      <c r="P220" s="65">
        <v>0</v>
      </c>
      <c r="Q220" s="65">
        <v>0</v>
      </c>
      <c r="R220" s="65">
        <v>90600</v>
      </c>
      <c r="S220" s="65">
        <v>0</v>
      </c>
      <c r="T220" s="65">
        <v>90600</v>
      </c>
      <c r="U220" s="65">
        <v>90600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v>0</v>
      </c>
      <c r="AQ220" s="65">
        <v>0</v>
      </c>
      <c r="AR220" s="65">
        <v>0</v>
      </c>
      <c r="AS220" s="65">
        <v>0</v>
      </c>
      <c r="AT220" s="65">
        <v>90600</v>
      </c>
      <c r="AU220" s="65">
        <v>0</v>
      </c>
      <c r="AV220" s="65">
        <v>90600</v>
      </c>
      <c r="AW220" s="65">
        <v>90600</v>
      </c>
      <c r="AX220" s="70"/>
      <c r="AY220" s="70"/>
      <c r="AZ220" s="70"/>
      <c r="BA220" s="70"/>
      <c r="BB220" s="70"/>
      <c r="BC220" s="70"/>
      <c r="BD220" s="70"/>
      <c r="CE220" s="66"/>
      <c r="CG220" s="66"/>
      <c r="CH220" s="66"/>
    </row>
    <row r="221" spans="1:86">
      <c r="A221" s="67">
        <v>2026</v>
      </c>
      <c r="B221" s="67">
        <v>8311</v>
      </c>
      <c r="C221" s="67"/>
      <c r="D221" s="102"/>
      <c r="E221" s="67">
        <v>2</v>
      </c>
      <c r="F221" s="68">
        <v>3</v>
      </c>
      <c r="G221" s="68">
        <v>12</v>
      </c>
      <c r="H221" s="68"/>
      <c r="I221" s="68">
        <v>5000</v>
      </c>
      <c r="J221" s="62">
        <v>5100</v>
      </c>
      <c r="K221" s="62">
        <v>511</v>
      </c>
      <c r="L221" s="62">
        <v>1313</v>
      </c>
      <c r="M221" s="62">
        <v>1</v>
      </c>
      <c r="N221" s="72" t="s">
        <v>250</v>
      </c>
      <c r="O221" s="65">
        <v>0</v>
      </c>
      <c r="P221" s="65">
        <v>0</v>
      </c>
      <c r="Q221" s="65">
        <v>0</v>
      </c>
      <c r="R221" s="65">
        <v>90600</v>
      </c>
      <c r="S221" s="65">
        <v>0</v>
      </c>
      <c r="T221" s="65">
        <v>90600</v>
      </c>
      <c r="U221" s="65">
        <v>90600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90600</v>
      </c>
      <c r="AU221" s="65">
        <v>0</v>
      </c>
      <c r="AV221" s="65">
        <v>90600</v>
      </c>
      <c r="AW221" s="65">
        <v>90600</v>
      </c>
      <c r="AX221" s="70" t="s">
        <v>159</v>
      </c>
      <c r="AY221" s="70">
        <v>45</v>
      </c>
      <c r="AZ221" s="70">
        <v>0</v>
      </c>
      <c r="BA221" s="70">
        <v>0</v>
      </c>
      <c r="BB221" s="70">
        <v>0</v>
      </c>
      <c r="BC221" s="70">
        <v>45</v>
      </c>
      <c r="BD221" s="70">
        <v>0</v>
      </c>
      <c r="CE221" s="66"/>
      <c r="CG221" s="66"/>
      <c r="CH221" s="66"/>
    </row>
    <row r="222" spans="1:86">
      <c r="A222" s="71">
        <v>2026</v>
      </c>
      <c r="B222" s="71">
        <v>8311</v>
      </c>
      <c r="C222" s="71"/>
      <c r="D222" s="103"/>
      <c r="E222" s="71">
        <v>2</v>
      </c>
      <c r="F222" s="68">
        <v>3</v>
      </c>
      <c r="G222" s="68">
        <v>12</v>
      </c>
      <c r="H222" s="68"/>
      <c r="I222" s="68">
        <v>5000</v>
      </c>
      <c r="J222" s="62">
        <v>5100</v>
      </c>
      <c r="K222" s="62">
        <v>515</v>
      </c>
      <c r="L222" s="62" t="s">
        <v>104</v>
      </c>
      <c r="M222" s="62"/>
      <c r="N222" s="72" t="s">
        <v>202</v>
      </c>
      <c r="O222" s="65">
        <v>162000</v>
      </c>
      <c r="P222" s="65">
        <v>0</v>
      </c>
      <c r="Q222" s="65">
        <v>162000</v>
      </c>
      <c r="R222" s="65">
        <v>0</v>
      </c>
      <c r="S222" s="65">
        <v>0</v>
      </c>
      <c r="T222" s="65">
        <v>0</v>
      </c>
      <c r="U222" s="65">
        <v>162000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65">
        <v>0</v>
      </c>
      <c r="AJ222" s="65">
        <v>0</v>
      </c>
      <c r="AK222" s="65">
        <v>0</v>
      </c>
      <c r="AL222" s="65">
        <v>0</v>
      </c>
      <c r="AM222" s="65">
        <v>0</v>
      </c>
      <c r="AN222" s="65">
        <v>0</v>
      </c>
      <c r="AO222" s="65">
        <v>0</v>
      </c>
      <c r="AP222" s="65">
        <v>0</v>
      </c>
      <c r="AQ222" s="65">
        <v>162000</v>
      </c>
      <c r="AR222" s="65">
        <v>0</v>
      </c>
      <c r="AS222" s="65">
        <v>162000</v>
      </c>
      <c r="AT222" s="65">
        <v>0</v>
      </c>
      <c r="AU222" s="65">
        <v>0</v>
      </c>
      <c r="AV222" s="65">
        <v>0</v>
      </c>
      <c r="AW222" s="65">
        <v>162000</v>
      </c>
      <c r="AX222" s="70"/>
      <c r="AY222" s="70"/>
      <c r="AZ222" s="70"/>
      <c r="BA222" s="70"/>
      <c r="BB222" s="70"/>
      <c r="BC222" s="70"/>
      <c r="BD222" s="70"/>
      <c r="CE222" s="66"/>
      <c r="CG222" s="66"/>
      <c r="CH222" s="66"/>
    </row>
    <row r="223" spans="1:86">
      <c r="A223" s="71">
        <v>2026</v>
      </c>
      <c r="B223" s="71">
        <v>8311</v>
      </c>
      <c r="C223" s="71"/>
      <c r="D223" s="103"/>
      <c r="E223" s="71">
        <v>2</v>
      </c>
      <c r="F223" s="68">
        <v>3</v>
      </c>
      <c r="G223" s="68">
        <v>12</v>
      </c>
      <c r="H223" s="68"/>
      <c r="I223" s="68">
        <v>5000</v>
      </c>
      <c r="J223" s="62">
        <v>5100</v>
      </c>
      <c r="K223" s="62">
        <v>515</v>
      </c>
      <c r="L223" s="62">
        <v>363</v>
      </c>
      <c r="M223" s="62">
        <v>1</v>
      </c>
      <c r="N223" s="82" t="s">
        <v>251</v>
      </c>
      <c r="O223" s="65">
        <v>162000</v>
      </c>
      <c r="P223" s="65">
        <v>0</v>
      </c>
      <c r="Q223" s="65">
        <v>162000</v>
      </c>
      <c r="R223" s="65">
        <v>0</v>
      </c>
      <c r="S223" s="65">
        <v>0</v>
      </c>
      <c r="T223" s="65">
        <v>0</v>
      </c>
      <c r="U223" s="65">
        <v>162000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162000</v>
      </c>
      <c r="AR223" s="65">
        <v>0</v>
      </c>
      <c r="AS223" s="65">
        <v>162000</v>
      </c>
      <c r="AT223" s="65">
        <v>0</v>
      </c>
      <c r="AU223" s="65">
        <v>0</v>
      </c>
      <c r="AV223" s="65">
        <v>0</v>
      </c>
      <c r="AW223" s="65">
        <v>162000</v>
      </c>
      <c r="AX223" s="70" t="s">
        <v>159</v>
      </c>
      <c r="AY223" s="70">
        <v>10</v>
      </c>
      <c r="AZ223" s="70">
        <v>0</v>
      </c>
      <c r="BA223" s="70">
        <v>0</v>
      </c>
      <c r="BB223" s="70">
        <v>0</v>
      </c>
      <c r="BC223" s="70">
        <v>10</v>
      </c>
      <c r="BD223" s="70">
        <v>0</v>
      </c>
      <c r="CE223" s="66"/>
      <c r="CG223" s="66"/>
      <c r="CH223" s="66"/>
    </row>
    <row r="224" spans="1:86">
      <c r="A224" s="71">
        <v>2026</v>
      </c>
      <c r="B224" s="71">
        <v>8311</v>
      </c>
      <c r="C224" s="71"/>
      <c r="D224" s="103"/>
      <c r="E224" s="71">
        <v>2</v>
      </c>
      <c r="F224" s="68">
        <v>3</v>
      </c>
      <c r="G224" s="68">
        <v>12</v>
      </c>
      <c r="H224" s="68"/>
      <c r="I224" s="68">
        <v>5000</v>
      </c>
      <c r="J224" s="62">
        <v>5400</v>
      </c>
      <c r="K224" s="62"/>
      <c r="L224" s="62" t="s">
        <v>104</v>
      </c>
      <c r="M224" s="62"/>
      <c r="N224" s="72" t="s">
        <v>252</v>
      </c>
      <c r="O224" s="65">
        <v>12648000</v>
      </c>
      <c r="P224" s="65">
        <v>38432836.359999992</v>
      </c>
      <c r="Q224" s="65">
        <v>51080836.359999992</v>
      </c>
      <c r="R224" s="65">
        <v>8100000</v>
      </c>
      <c r="S224" s="65">
        <v>0</v>
      </c>
      <c r="T224" s="65">
        <v>8100000</v>
      </c>
      <c r="U224" s="65">
        <v>59180836.359999992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65">
        <v>0</v>
      </c>
      <c r="AJ224" s="65">
        <v>0</v>
      </c>
      <c r="AK224" s="65">
        <v>0</v>
      </c>
      <c r="AL224" s="65">
        <v>0</v>
      </c>
      <c r="AM224" s="65">
        <v>0</v>
      </c>
      <c r="AN224" s="65">
        <v>0</v>
      </c>
      <c r="AO224" s="65">
        <v>0</v>
      </c>
      <c r="AP224" s="65">
        <v>0</v>
      </c>
      <c r="AQ224" s="65">
        <v>12648000</v>
      </c>
      <c r="AR224" s="65">
        <v>38432836.359999992</v>
      </c>
      <c r="AS224" s="65">
        <v>51080836.359999992</v>
      </c>
      <c r="AT224" s="65">
        <v>8100000</v>
      </c>
      <c r="AU224" s="65">
        <v>0</v>
      </c>
      <c r="AV224" s="65">
        <v>8100000</v>
      </c>
      <c r="AW224" s="65">
        <v>59180836.359999992</v>
      </c>
      <c r="AX224" s="70"/>
      <c r="AY224" s="70"/>
      <c r="AZ224" s="70"/>
      <c r="BA224" s="70"/>
      <c r="BB224" s="70"/>
      <c r="BC224" s="70"/>
      <c r="BD224" s="70"/>
      <c r="BJ224" s="66"/>
      <c r="BL224" s="66"/>
      <c r="BM224" s="66"/>
      <c r="CE224" s="66"/>
      <c r="CG224" s="66"/>
      <c r="CH224" s="66"/>
    </row>
    <row r="225" spans="1:93">
      <c r="A225" s="71">
        <v>2026</v>
      </c>
      <c r="B225" s="71">
        <v>8311</v>
      </c>
      <c r="C225" s="71"/>
      <c r="D225" s="103"/>
      <c r="E225" s="71">
        <v>2</v>
      </c>
      <c r="F225" s="68">
        <v>3</v>
      </c>
      <c r="G225" s="68">
        <v>12</v>
      </c>
      <c r="H225" s="68"/>
      <c r="I225" s="68">
        <v>5000</v>
      </c>
      <c r="J225" s="62">
        <v>5400</v>
      </c>
      <c r="K225" s="62">
        <v>541</v>
      </c>
      <c r="L225" s="62" t="s">
        <v>104</v>
      </c>
      <c r="M225" s="62"/>
      <c r="N225" s="72" t="s">
        <v>253</v>
      </c>
      <c r="O225" s="65">
        <v>12648000</v>
      </c>
      <c r="P225" s="65">
        <v>38432836.359999992</v>
      </c>
      <c r="Q225" s="65">
        <v>51080836.359999992</v>
      </c>
      <c r="R225" s="65">
        <v>8100000</v>
      </c>
      <c r="S225" s="65">
        <v>0</v>
      </c>
      <c r="T225" s="65">
        <v>8100000</v>
      </c>
      <c r="U225" s="65">
        <v>59180836.359999992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v>0</v>
      </c>
      <c r="AQ225" s="65">
        <v>12648000</v>
      </c>
      <c r="AR225" s="65">
        <v>38432836.359999992</v>
      </c>
      <c r="AS225" s="65">
        <v>51080836.359999992</v>
      </c>
      <c r="AT225" s="65">
        <v>8100000</v>
      </c>
      <c r="AU225" s="65">
        <v>0</v>
      </c>
      <c r="AV225" s="65">
        <v>8100000</v>
      </c>
      <c r="AW225" s="65">
        <v>59180836.359999992</v>
      </c>
      <c r="AX225" s="70"/>
      <c r="AY225" s="70"/>
      <c r="AZ225" s="70"/>
      <c r="BA225" s="70"/>
      <c r="BB225" s="70"/>
      <c r="BC225" s="70"/>
      <c r="BD225" s="70"/>
      <c r="BJ225" s="66"/>
      <c r="BL225" s="66"/>
      <c r="BM225" s="66"/>
      <c r="CE225" s="66"/>
      <c r="CG225" s="66"/>
      <c r="CH225" s="66"/>
    </row>
    <row r="226" spans="1:93" ht="30">
      <c r="A226" s="67">
        <v>2026</v>
      </c>
      <c r="B226" s="67">
        <v>8311</v>
      </c>
      <c r="C226" s="67"/>
      <c r="D226" s="102"/>
      <c r="E226" s="67">
        <v>2</v>
      </c>
      <c r="F226" s="68">
        <v>3</v>
      </c>
      <c r="G226" s="68">
        <v>12</v>
      </c>
      <c r="H226" s="68"/>
      <c r="I226" s="68">
        <v>5000</v>
      </c>
      <c r="J226" s="62">
        <v>5400</v>
      </c>
      <c r="K226" s="62">
        <v>541</v>
      </c>
      <c r="L226" s="62">
        <v>1069</v>
      </c>
      <c r="M226" s="62">
        <v>1</v>
      </c>
      <c r="N226" s="72" t="s">
        <v>254</v>
      </c>
      <c r="O226" s="65">
        <v>12648000</v>
      </c>
      <c r="P226" s="65">
        <v>0</v>
      </c>
      <c r="Q226" s="65">
        <v>12648000</v>
      </c>
      <c r="R226" s="65">
        <v>8100000</v>
      </c>
      <c r="S226" s="65">
        <v>0</v>
      </c>
      <c r="T226" s="65">
        <v>8100000</v>
      </c>
      <c r="U226" s="65">
        <v>20748000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12648000</v>
      </c>
      <c r="AR226" s="65">
        <v>0</v>
      </c>
      <c r="AS226" s="65">
        <v>12648000</v>
      </c>
      <c r="AT226" s="65">
        <v>8100000</v>
      </c>
      <c r="AU226" s="65">
        <v>0</v>
      </c>
      <c r="AV226" s="65">
        <v>8100000</v>
      </c>
      <c r="AW226" s="65">
        <v>20748000</v>
      </c>
      <c r="AX226" s="70" t="s">
        <v>159</v>
      </c>
      <c r="AY226" s="70">
        <v>13</v>
      </c>
      <c r="AZ226" s="70">
        <v>0</v>
      </c>
      <c r="BA226" s="70">
        <v>0</v>
      </c>
      <c r="BB226" s="70">
        <v>0</v>
      </c>
      <c r="BC226" s="70">
        <v>13</v>
      </c>
      <c r="BD226" s="70">
        <v>0</v>
      </c>
      <c r="BJ226" s="66"/>
      <c r="BL226" s="66"/>
      <c r="BM226" s="66"/>
      <c r="CE226" s="66"/>
      <c r="CG226" s="66"/>
      <c r="CH226" s="66"/>
    </row>
    <row r="227" spans="1:93" ht="30">
      <c r="A227" s="67">
        <v>2026</v>
      </c>
      <c r="B227" s="67">
        <v>8311</v>
      </c>
      <c r="C227" s="67" t="s">
        <v>118</v>
      </c>
      <c r="D227" s="102" t="s">
        <v>119</v>
      </c>
      <c r="E227" s="67">
        <v>2</v>
      </c>
      <c r="F227" s="68">
        <v>3</v>
      </c>
      <c r="G227" s="68">
        <v>12</v>
      </c>
      <c r="H227" s="68"/>
      <c r="I227" s="68">
        <v>5000</v>
      </c>
      <c r="J227" s="62">
        <v>5400</v>
      </c>
      <c r="K227" s="62">
        <v>541</v>
      </c>
      <c r="L227" s="62">
        <v>1070</v>
      </c>
      <c r="M227" s="62">
        <v>1</v>
      </c>
      <c r="N227" s="72" t="s">
        <v>255</v>
      </c>
      <c r="O227" s="65">
        <v>0</v>
      </c>
      <c r="P227" s="65">
        <v>1537313.4543999999</v>
      </c>
      <c r="Q227" s="65">
        <v>1537313.4543999999</v>
      </c>
      <c r="R227" s="65">
        <v>0</v>
      </c>
      <c r="S227" s="65">
        <v>0</v>
      </c>
      <c r="T227" s="65">
        <v>0</v>
      </c>
      <c r="U227" s="65">
        <v>1537313.4543999999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65">
        <v>0</v>
      </c>
      <c r="AJ227" s="65">
        <v>0</v>
      </c>
      <c r="AK227" s="65">
        <v>0</v>
      </c>
      <c r="AL227" s="65">
        <v>0</v>
      </c>
      <c r="AM227" s="65">
        <v>0</v>
      </c>
      <c r="AN227" s="65">
        <v>0</v>
      </c>
      <c r="AO227" s="65">
        <v>0</v>
      </c>
      <c r="AP227" s="65">
        <v>0</v>
      </c>
      <c r="AQ227" s="65">
        <v>0</v>
      </c>
      <c r="AR227" s="65">
        <v>1537313.4543999999</v>
      </c>
      <c r="AS227" s="65">
        <v>1537313.4543999999</v>
      </c>
      <c r="AT227" s="65">
        <v>0</v>
      </c>
      <c r="AU227" s="65">
        <v>0</v>
      </c>
      <c r="AV227" s="65">
        <v>0</v>
      </c>
      <c r="AW227" s="65">
        <v>1537313.4543999999</v>
      </c>
      <c r="AX227" s="65" t="s">
        <v>159</v>
      </c>
      <c r="AY227" s="70">
        <v>1</v>
      </c>
      <c r="AZ227" s="70">
        <v>0</v>
      </c>
      <c r="BA227" s="70">
        <v>0</v>
      </c>
      <c r="BB227" s="70">
        <v>0</v>
      </c>
      <c r="BC227" s="70">
        <v>1</v>
      </c>
      <c r="BD227" s="70">
        <v>0</v>
      </c>
      <c r="BJ227" s="66"/>
      <c r="BL227" s="66"/>
      <c r="BM227" s="66"/>
      <c r="CE227" s="66"/>
      <c r="CG227" s="66"/>
      <c r="CH227" s="66"/>
    </row>
    <row r="228" spans="1:93" ht="30">
      <c r="A228" s="67">
        <v>2026</v>
      </c>
      <c r="B228" s="67">
        <v>8311</v>
      </c>
      <c r="C228" s="67" t="s">
        <v>234</v>
      </c>
      <c r="D228" s="102" t="s">
        <v>235</v>
      </c>
      <c r="E228" s="67">
        <v>2</v>
      </c>
      <c r="F228" s="68">
        <v>3</v>
      </c>
      <c r="G228" s="68">
        <v>12</v>
      </c>
      <c r="H228" s="68"/>
      <c r="I228" s="68">
        <v>5000</v>
      </c>
      <c r="J228" s="62">
        <v>5400</v>
      </c>
      <c r="K228" s="62">
        <v>541</v>
      </c>
      <c r="L228" s="62">
        <v>1070</v>
      </c>
      <c r="M228" s="62">
        <v>1</v>
      </c>
      <c r="N228" s="72" t="s">
        <v>255</v>
      </c>
      <c r="O228" s="65">
        <v>0</v>
      </c>
      <c r="P228" s="65">
        <v>3074626.9087999999</v>
      </c>
      <c r="Q228" s="65">
        <v>3074626.9087999999</v>
      </c>
      <c r="R228" s="65">
        <v>0</v>
      </c>
      <c r="S228" s="65">
        <v>0</v>
      </c>
      <c r="T228" s="65">
        <v>0</v>
      </c>
      <c r="U228" s="65">
        <v>3074626.9087999999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65">
        <v>0</v>
      </c>
      <c r="AJ228" s="65">
        <v>0</v>
      </c>
      <c r="AK228" s="65">
        <v>0</v>
      </c>
      <c r="AL228" s="65">
        <v>0</v>
      </c>
      <c r="AM228" s="65">
        <v>0</v>
      </c>
      <c r="AN228" s="65">
        <v>0</v>
      </c>
      <c r="AO228" s="65">
        <v>0</v>
      </c>
      <c r="AP228" s="65">
        <v>0</v>
      </c>
      <c r="AQ228" s="65">
        <v>0</v>
      </c>
      <c r="AR228" s="65">
        <v>3074626.9087999999</v>
      </c>
      <c r="AS228" s="65">
        <v>3074626.9087999999</v>
      </c>
      <c r="AT228" s="65">
        <v>0</v>
      </c>
      <c r="AU228" s="65">
        <v>0</v>
      </c>
      <c r="AV228" s="65">
        <v>0</v>
      </c>
      <c r="AW228" s="65">
        <v>3074626.9087999999</v>
      </c>
      <c r="AX228" s="65" t="s">
        <v>159</v>
      </c>
      <c r="AY228" s="70">
        <v>2</v>
      </c>
      <c r="AZ228" s="70">
        <v>0</v>
      </c>
      <c r="BA228" s="70">
        <v>0</v>
      </c>
      <c r="BB228" s="70">
        <v>0</v>
      </c>
      <c r="BC228" s="70">
        <v>2</v>
      </c>
      <c r="BD228" s="70">
        <v>0</v>
      </c>
      <c r="BG228" s="66"/>
      <c r="BI228" s="66"/>
      <c r="BJ228" s="66"/>
      <c r="BL228" s="66"/>
      <c r="BM228" s="66"/>
      <c r="CB228" s="66"/>
      <c r="CD228" s="66"/>
      <c r="CE228" s="66"/>
      <c r="CG228" s="66"/>
      <c r="CH228" s="66"/>
    </row>
    <row r="229" spans="1:93" ht="30">
      <c r="A229" s="71">
        <v>2026</v>
      </c>
      <c r="B229" s="71">
        <v>8311</v>
      </c>
      <c r="C229" s="71" t="s">
        <v>139</v>
      </c>
      <c r="D229" s="103" t="s">
        <v>140</v>
      </c>
      <c r="E229" s="71">
        <v>2</v>
      </c>
      <c r="F229" s="68">
        <v>3</v>
      </c>
      <c r="G229" s="68">
        <v>12</v>
      </c>
      <c r="H229" s="68"/>
      <c r="I229" s="68">
        <v>5000</v>
      </c>
      <c r="J229" s="62">
        <v>5400</v>
      </c>
      <c r="K229" s="62">
        <v>541</v>
      </c>
      <c r="L229" s="62">
        <v>1070</v>
      </c>
      <c r="M229" s="62">
        <v>1</v>
      </c>
      <c r="N229" s="72" t="s">
        <v>255</v>
      </c>
      <c r="O229" s="65">
        <v>0</v>
      </c>
      <c r="P229" s="65">
        <v>1537313.4543999999</v>
      </c>
      <c r="Q229" s="65">
        <v>1537313.4543999999</v>
      </c>
      <c r="R229" s="65">
        <v>0</v>
      </c>
      <c r="S229" s="65">
        <v>0</v>
      </c>
      <c r="T229" s="65">
        <v>0</v>
      </c>
      <c r="U229" s="65">
        <v>1537313.4543999999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65">
        <v>0</v>
      </c>
      <c r="AJ229" s="65">
        <v>0</v>
      </c>
      <c r="AK229" s="65">
        <v>0</v>
      </c>
      <c r="AL229" s="65">
        <v>0</v>
      </c>
      <c r="AM229" s="65">
        <v>0</v>
      </c>
      <c r="AN229" s="65">
        <v>0</v>
      </c>
      <c r="AO229" s="65">
        <v>0</v>
      </c>
      <c r="AP229" s="65">
        <v>0</v>
      </c>
      <c r="AQ229" s="65">
        <v>0</v>
      </c>
      <c r="AR229" s="65">
        <v>1537313.4543999999</v>
      </c>
      <c r="AS229" s="65">
        <v>1537313.4543999999</v>
      </c>
      <c r="AT229" s="65">
        <v>0</v>
      </c>
      <c r="AU229" s="65">
        <v>0</v>
      </c>
      <c r="AV229" s="65">
        <v>0</v>
      </c>
      <c r="AW229" s="65">
        <v>1537313.4543999999</v>
      </c>
      <c r="AX229" s="65" t="s">
        <v>159</v>
      </c>
      <c r="AY229" s="70">
        <v>1</v>
      </c>
      <c r="AZ229" s="70">
        <v>0</v>
      </c>
      <c r="BA229" s="70">
        <v>0</v>
      </c>
      <c r="BB229" s="70">
        <v>0</v>
      </c>
      <c r="BC229" s="70">
        <v>1</v>
      </c>
      <c r="BD229" s="70">
        <v>0</v>
      </c>
      <c r="BG229" s="66"/>
      <c r="BI229" s="66"/>
      <c r="BJ229" s="66"/>
      <c r="BL229" s="66"/>
      <c r="BM229" s="66"/>
      <c r="CB229" s="66"/>
      <c r="CD229" s="66"/>
      <c r="CE229" s="66"/>
      <c r="CG229" s="66"/>
      <c r="CH229" s="66"/>
    </row>
    <row r="230" spans="1:93" ht="30">
      <c r="A230" s="71">
        <v>2026</v>
      </c>
      <c r="B230" s="71">
        <v>8311</v>
      </c>
      <c r="C230" s="71" t="s">
        <v>236</v>
      </c>
      <c r="D230" s="103" t="s">
        <v>237</v>
      </c>
      <c r="E230" s="71">
        <v>2</v>
      </c>
      <c r="F230" s="68">
        <v>3</v>
      </c>
      <c r="G230" s="68">
        <v>12</v>
      </c>
      <c r="H230" s="68"/>
      <c r="I230" s="68">
        <v>5000</v>
      </c>
      <c r="J230" s="62">
        <v>5400</v>
      </c>
      <c r="K230" s="62">
        <v>541</v>
      </c>
      <c r="L230" s="62">
        <v>1070</v>
      </c>
      <c r="M230" s="62">
        <v>1</v>
      </c>
      <c r="N230" s="82" t="s">
        <v>255</v>
      </c>
      <c r="O230" s="65">
        <v>0</v>
      </c>
      <c r="P230" s="65">
        <v>3074626.9087999999</v>
      </c>
      <c r="Q230" s="65">
        <v>3074626.9087999999</v>
      </c>
      <c r="R230" s="65">
        <v>0</v>
      </c>
      <c r="S230" s="65">
        <v>0</v>
      </c>
      <c r="T230" s="65">
        <v>0</v>
      </c>
      <c r="U230" s="65">
        <v>3074626.9087999999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65">
        <v>0</v>
      </c>
      <c r="AJ230" s="65">
        <v>0</v>
      </c>
      <c r="AK230" s="65">
        <v>0</v>
      </c>
      <c r="AL230" s="65">
        <v>0</v>
      </c>
      <c r="AM230" s="65">
        <v>0</v>
      </c>
      <c r="AN230" s="65">
        <v>0</v>
      </c>
      <c r="AO230" s="65">
        <v>0</v>
      </c>
      <c r="AP230" s="65">
        <v>0</v>
      </c>
      <c r="AQ230" s="65">
        <v>0</v>
      </c>
      <c r="AR230" s="65">
        <v>3074626.9087999999</v>
      </c>
      <c r="AS230" s="65">
        <v>3074626.9087999999</v>
      </c>
      <c r="AT230" s="65">
        <v>0</v>
      </c>
      <c r="AU230" s="65">
        <v>0</v>
      </c>
      <c r="AV230" s="65">
        <v>0</v>
      </c>
      <c r="AW230" s="65">
        <v>3074626.9087999999</v>
      </c>
      <c r="AX230" s="70" t="s">
        <v>159</v>
      </c>
      <c r="AY230" s="70">
        <v>2</v>
      </c>
      <c r="AZ230" s="70">
        <v>0</v>
      </c>
      <c r="BA230" s="70">
        <v>0</v>
      </c>
      <c r="BB230" s="70">
        <v>0</v>
      </c>
      <c r="BC230" s="70">
        <v>2</v>
      </c>
      <c r="BD230" s="70">
        <v>0</v>
      </c>
      <c r="BG230" s="66"/>
      <c r="BI230" s="66"/>
      <c r="BJ230" s="66"/>
      <c r="BL230" s="66"/>
      <c r="BM230" s="66"/>
      <c r="CB230" s="66"/>
      <c r="CD230" s="66"/>
      <c r="CE230" s="66"/>
      <c r="CG230" s="66"/>
      <c r="CH230" s="66"/>
    </row>
    <row r="231" spans="1:93" ht="30">
      <c r="A231" s="71">
        <v>2026</v>
      </c>
      <c r="B231" s="71">
        <v>8311</v>
      </c>
      <c r="C231" s="71" t="s">
        <v>142</v>
      </c>
      <c r="D231" s="103" t="s">
        <v>143</v>
      </c>
      <c r="E231" s="71">
        <v>2</v>
      </c>
      <c r="F231" s="68">
        <v>3</v>
      </c>
      <c r="G231" s="68">
        <v>12</v>
      </c>
      <c r="H231" s="68"/>
      <c r="I231" s="68">
        <v>5000</v>
      </c>
      <c r="J231" s="62">
        <v>5400</v>
      </c>
      <c r="K231" s="62">
        <v>541</v>
      </c>
      <c r="L231" s="62">
        <v>1070</v>
      </c>
      <c r="M231" s="62">
        <v>1</v>
      </c>
      <c r="N231" s="72" t="s">
        <v>255</v>
      </c>
      <c r="O231" s="65">
        <v>0</v>
      </c>
      <c r="P231" s="65">
        <v>1537313.4543999999</v>
      </c>
      <c r="Q231" s="65">
        <v>1537313.4543999999</v>
      </c>
      <c r="R231" s="65">
        <v>0</v>
      </c>
      <c r="S231" s="65">
        <v>0</v>
      </c>
      <c r="T231" s="65">
        <v>0</v>
      </c>
      <c r="U231" s="65">
        <v>1537313.4543999999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65">
        <v>0</v>
      </c>
      <c r="AJ231" s="65">
        <v>0</v>
      </c>
      <c r="AK231" s="65">
        <v>0</v>
      </c>
      <c r="AL231" s="65">
        <v>0</v>
      </c>
      <c r="AM231" s="65">
        <v>0</v>
      </c>
      <c r="AN231" s="65">
        <v>0</v>
      </c>
      <c r="AO231" s="65">
        <v>0</v>
      </c>
      <c r="AP231" s="65">
        <v>0</v>
      </c>
      <c r="AQ231" s="65">
        <v>0</v>
      </c>
      <c r="AR231" s="65">
        <v>1537313.4543999999</v>
      </c>
      <c r="AS231" s="65">
        <v>1537313.4543999999</v>
      </c>
      <c r="AT231" s="65">
        <v>0</v>
      </c>
      <c r="AU231" s="65">
        <v>0</v>
      </c>
      <c r="AV231" s="65">
        <v>0</v>
      </c>
      <c r="AW231" s="65">
        <v>1537313.4543999999</v>
      </c>
      <c r="AX231" s="70" t="s">
        <v>159</v>
      </c>
      <c r="AY231" s="70">
        <v>1</v>
      </c>
      <c r="AZ231" s="70">
        <v>0</v>
      </c>
      <c r="BA231" s="70">
        <v>0</v>
      </c>
      <c r="BB231" s="70">
        <v>0</v>
      </c>
      <c r="BC231" s="70">
        <v>1</v>
      </c>
      <c r="BD231" s="70">
        <v>0</v>
      </c>
      <c r="BG231" s="66"/>
      <c r="BI231" s="66"/>
      <c r="BM231" s="66"/>
      <c r="CB231" s="66"/>
      <c r="CD231" s="66"/>
      <c r="CH231" s="66"/>
    </row>
    <row r="232" spans="1:93" ht="30">
      <c r="A232" s="71">
        <v>2026</v>
      </c>
      <c r="B232" s="71">
        <v>8311</v>
      </c>
      <c r="C232" s="71" t="s">
        <v>238</v>
      </c>
      <c r="D232" s="103" t="s">
        <v>239</v>
      </c>
      <c r="E232" s="71">
        <v>2</v>
      </c>
      <c r="F232" s="68">
        <v>3</v>
      </c>
      <c r="G232" s="68">
        <v>12</v>
      </c>
      <c r="H232" s="68"/>
      <c r="I232" s="68">
        <v>5000</v>
      </c>
      <c r="J232" s="62">
        <v>5400</v>
      </c>
      <c r="K232" s="62">
        <v>541</v>
      </c>
      <c r="L232" s="62">
        <v>1070</v>
      </c>
      <c r="M232" s="62">
        <v>1</v>
      </c>
      <c r="N232" s="72" t="s">
        <v>255</v>
      </c>
      <c r="O232" s="65">
        <v>0</v>
      </c>
      <c r="P232" s="65">
        <v>3074626.9087999999</v>
      </c>
      <c r="Q232" s="65">
        <v>3074626.9087999999</v>
      </c>
      <c r="R232" s="65">
        <v>0</v>
      </c>
      <c r="S232" s="65">
        <v>0</v>
      </c>
      <c r="T232" s="65">
        <v>0</v>
      </c>
      <c r="U232" s="65">
        <v>3074626.9087999999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65">
        <v>0</v>
      </c>
      <c r="AJ232" s="65">
        <v>0</v>
      </c>
      <c r="AK232" s="65">
        <v>0</v>
      </c>
      <c r="AL232" s="65">
        <v>0</v>
      </c>
      <c r="AM232" s="65">
        <v>0</v>
      </c>
      <c r="AN232" s="65">
        <v>0</v>
      </c>
      <c r="AO232" s="65">
        <v>0</v>
      </c>
      <c r="AP232" s="65">
        <v>0</v>
      </c>
      <c r="AQ232" s="65">
        <v>0</v>
      </c>
      <c r="AR232" s="65">
        <v>3074626.9087999999</v>
      </c>
      <c r="AS232" s="65">
        <v>3074626.9087999999</v>
      </c>
      <c r="AT232" s="65">
        <v>0</v>
      </c>
      <c r="AU232" s="65">
        <v>0</v>
      </c>
      <c r="AV232" s="65">
        <v>0</v>
      </c>
      <c r="AW232" s="65">
        <v>3074626.9087999999</v>
      </c>
      <c r="AX232" s="70" t="s">
        <v>159</v>
      </c>
      <c r="AY232" s="70">
        <v>2</v>
      </c>
      <c r="AZ232" s="70">
        <v>0</v>
      </c>
      <c r="BA232" s="70">
        <v>0</v>
      </c>
      <c r="BB232" s="70">
        <v>0</v>
      </c>
      <c r="BC232" s="70">
        <v>2</v>
      </c>
      <c r="BD232" s="70">
        <v>0</v>
      </c>
      <c r="BG232" s="66"/>
      <c r="BI232" s="66"/>
      <c r="BM232" s="66"/>
      <c r="CB232" s="66"/>
      <c r="CD232" s="66"/>
      <c r="CH232" s="66"/>
    </row>
    <row r="233" spans="1:93" ht="30">
      <c r="A233" s="67">
        <v>2026</v>
      </c>
      <c r="B233" s="67">
        <v>8311</v>
      </c>
      <c r="C233" s="67" t="s">
        <v>127</v>
      </c>
      <c r="D233" s="102" t="s">
        <v>128</v>
      </c>
      <c r="E233" s="67">
        <v>2</v>
      </c>
      <c r="F233" s="68">
        <v>3</v>
      </c>
      <c r="G233" s="68">
        <v>12</v>
      </c>
      <c r="H233" s="68"/>
      <c r="I233" s="68">
        <v>5000</v>
      </c>
      <c r="J233" s="62">
        <v>5400</v>
      </c>
      <c r="K233" s="62">
        <v>541</v>
      </c>
      <c r="L233" s="62">
        <v>1070</v>
      </c>
      <c r="M233" s="62">
        <v>1</v>
      </c>
      <c r="N233" s="72" t="s">
        <v>255</v>
      </c>
      <c r="O233" s="65">
        <v>0</v>
      </c>
      <c r="P233" s="65">
        <v>3074626.9087999999</v>
      </c>
      <c r="Q233" s="65">
        <v>3074626.9087999999</v>
      </c>
      <c r="R233" s="65">
        <v>0</v>
      </c>
      <c r="S233" s="65">
        <v>0</v>
      </c>
      <c r="T233" s="65">
        <v>0</v>
      </c>
      <c r="U233" s="65">
        <v>3074626.9087999999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65">
        <v>0</v>
      </c>
      <c r="AJ233" s="65">
        <v>0</v>
      </c>
      <c r="AK233" s="65">
        <v>0</v>
      </c>
      <c r="AL233" s="65">
        <v>0</v>
      </c>
      <c r="AM233" s="65">
        <v>0</v>
      </c>
      <c r="AN233" s="65">
        <v>0</v>
      </c>
      <c r="AO233" s="65">
        <v>0</v>
      </c>
      <c r="AP233" s="65">
        <v>0</v>
      </c>
      <c r="AQ233" s="65">
        <v>0</v>
      </c>
      <c r="AR233" s="65">
        <v>3074626.9087999999</v>
      </c>
      <c r="AS233" s="65">
        <v>3074626.9087999999</v>
      </c>
      <c r="AT233" s="65">
        <v>0</v>
      </c>
      <c r="AU233" s="65">
        <v>0</v>
      </c>
      <c r="AV233" s="65">
        <v>0</v>
      </c>
      <c r="AW233" s="65">
        <v>3074626.9087999999</v>
      </c>
      <c r="AX233" s="70" t="s">
        <v>159</v>
      </c>
      <c r="AY233" s="70">
        <v>2</v>
      </c>
      <c r="AZ233" s="70">
        <v>0</v>
      </c>
      <c r="BA233" s="70">
        <v>0</v>
      </c>
      <c r="BB233" s="70">
        <v>0</v>
      </c>
      <c r="BC233" s="74">
        <v>2</v>
      </c>
      <c r="BD233" s="70">
        <v>0</v>
      </c>
      <c r="BG233" s="66"/>
      <c r="BI233" s="66"/>
      <c r="BM233" s="66"/>
      <c r="CB233" s="66"/>
      <c r="CD233" s="66"/>
      <c r="CH233" s="66"/>
      <c r="CI233" s="78"/>
      <c r="CO233" s="78"/>
    </row>
    <row r="234" spans="1:93" ht="30">
      <c r="A234" s="67">
        <v>2026</v>
      </c>
      <c r="B234" s="67">
        <v>8311</v>
      </c>
      <c r="C234" s="67" t="s">
        <v>114</v>
      </c>
      <c r="D234" s="102" t="s">
        <v>115</v>
      </c>
      <c r="E234" s="67">
        <v>2</v>
      </c>
      <c r="F234" s="68">
        <v>3</v>
      </c>
      <c r="G234" s="68">
        <v>12</v>
      </c>
      <c r="H234" s="68"/>
      <c r="I234" s="68">
        <v>5000</v>
      </c>
      <c r="J234" s="62">
        <v>5400</v>
      </c>
      <c r="K234" s="62">
        <v>541</v>
      </c>
      <c r="L234" s="62">
        <v>1070</v>
      </c>
      <c r="M234" s="62">
        <v>1</v>
      </c>
      <c r="N234" s="72" t="s">
        <v>255</v>
      </c>
      <c r="O234" s="65">
        <v>0</v>
      </c>
      <c r="P234" s="65">
        <v>3074626.9087999999</v>
      </c>
      <c r="Q234" s="65">
        <v>3074626.9087999999</v>
      </c>
      <c r="R234" s="65">
        <v>0</v>
      </c>
      <c r="S234" s="65">
        <v>0</v>
      </c>
      <c r="T234" s="65">
        <v>0</v>
      </c>
      <c r="U234" s="65">
        <v>3074626.9087999999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65">
        <v>0</v>
      </c>
      <c r="AJ234" s="65">
        <v>0</v>
      </c>
      <c r="AK234" s="65">
        <v>0</v>
      </c>
      <c r="AL234" s="65">
        <v>0</v>
      </c>
      <c r="AM234" s="65">
        <v>0</v>
      </c>
      <c r="AN234" s="65">
        <v>0</v>
      </c>
      <c r="AO234" s="65">
        <v>0</v>
      </c>
      <c r="AP234" s="65">
        <v>0</v>
      </c>
      <c r="AQ234" s="65">
        <v>0</v>
      </c>
      <c r="AR234" s="65">
        <v>3074626.9087999999</v>
      </c>
      <c r="AS234" s="65">
        <v>3074626.9087999999</v>
      </c>
      <c r="AT234" s="65">
        <v>0</v>
      </c>
      <c r="AU234" s="65">
        <v>0</v>
      </c>
      <c r="AV234" s="65">
        <v>0</v>
      </c>
      <c r="AW234" s="65">
        <v>3074626.9087999999</v>
      </c>
      <c r="AX234" s="70" t="s">
        <v>159</v>
      </c>
      <c r="AY234" s="70">
        <v>2</v>
      </c>
      <c r="AZ234" s="70">
        <v>0</v>
      </c>
      <c r="BA234" s="70">
        <v>0</v>
      </c>
      <c r="BB234" s="70">
        <v>0</v>
      </c>
      <c r="BC234" s="74">
        <v>2</v>
      </c>
      <c r="BD234" s="70">
        <v>0</v>
      </c>
      <c r="BG234" s="66"/>
      <c r="BI234" s="66"/>
      <c r="BM234" s="66"/>
    </row>
    <row r="235" spans="1:93" ht="30">
      <c r="A235" s="67">
        <v>2026</v>
      </c>
      <c r="B235" s="67">
        <v>8311</v>
      </c>
      <c r="C235" s="67" t="s">
        <v>240</v>
      </c>
      <c r="D235" s="102" t="s">
        <v>241</v>
      </c>
      <c r="E235" s="67">
        <v>2</v>
      </c>
      <c r="F235" s="68">
        <v>3</v>
      </c>
      <c r="G235" s="68">
        <v>12</v>
      </c>
      <c r="H235" s="68"/>
      <c r="I235" s="68">
        <v>5000</v>
      </c>
      <c r="J235" s="62">
        <v>5400</v>
      </c>
      <c r="K235" s="62">
        <v>541</v>
      </c>
      <c r="L235" s="62">
        <v>1070</v>
      </c>
      <c r="M235" s="62">
        <v>1</v>
      </c>
      <c r="N235" s="72" t="s">
        <v>255</v>
      </c>
      <c r="O235" s="65">
        <v>0</v>
      </c>
      <c r="P235" s="65">
        <v>3074626.9087999999</v>
      </c>
      <c r="Q235" s="65">
        <v>3074626.9087999999</v>
      </c>
      <c r="R235" s="65">
        <v>0</v>
      </c>
      <c r="S235" s="65">
        <v>0</v>
      </c>
      <c r="T235" s="65">
        <v>0</v>
      </c>
      <c r="U235" s="65">
        <v>3074626.9087999999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65">
        <v>0</v>
      </c>
      <c r="AJ235" s="65">
        <v>0</v>
      </c>
      <c r="AK235" s="65">
        <v>0</v>
      </c>
      <c r="AL235" s="65">
        <v>0</v>
      </c>
      <c r="AM235" s="65">
        <v>0</v>
      </c>
      <c r="AN235" s="65">
        <v>0</v>
      </c>
      <c r="AO235" s="65">
        <v>0</v>
      </c>
      <c r="AP235" s="65">
        <v>0</v>
      </c>
      <c r="AQ235" s="65">
        <v>0</v>
      </c>
      <c r="AR235" s="65">
        <v>3074626.9087999999</v>
      </c>
      <c r="AS235" s="65">
        <v>3074626.9087999999</v>
      </c>
      <c r="AT235" s="65">
        <v>0</v>
      </c>
      <c r="AU235" s="65">
        <v>0</v>
      </c>
      <c r="AV235" s="65">
        <v>0</v>
      </c>
      <c r="AW235" s="65">
        <v>3074626.9087999999</v>
      </c>
      <c r="AX235" s="70" t="s">
        <v>159</v>
      </c>
      <c r="AY235" s="70">
        <v>2</v>
      </c>
      <c r="AZ235" s="70">
        <v>0</v>
      </c>
      <c r="BA235" s="70">
        <v>0</v>
      </c>
      <c r="BB235" s="70">
        <v>0</v>
      </c>
      <c r="BC235" s="70">
        <v>2</v>
      </c>
      <c r="BD235" s="70">
        <v>0</v>
      </c>
      <c r="BG235" s="66"/>
      <c r="BI235" s="66"/>
      <c r="BM235" s="66"/>
    </row>
    <row r="236" spans="1:93" ht="30">
      <c r="A236" s="67">
        <v>2026</v>
      </c>
      <c r="B236" s="67">
        <v>8311</v>
      </c>
      <c r="C236" s="67" t="s">
        <v>129</v>
      </c>
      <c r="D236" s="102" t="s">
        <v>130</v>
      </c>
      <c r="E236" s="67">
        <v>2</v>
      </c>
      <c r="F236" s="68">
        <v>3</v>
      </c>
      <c r="G236" s="68">
        <v>12</v>
      </c>
      <c r="H236" s="68"/>
      <c r="I236" s="68">
        <v>5000</v>
      </c>
      <c r="J236" s="62">
        <v>5400</v>
      </c>
      <c r="K236" s="62">
        <v>541</v>
      </c>
      <c r="L236" s="62">
        <v>1070</v>
      </c>
      <c r="M236" s="62">
        <v>1</v>
      </c>
      <c r="N236" s="72" t="s">
        <v>255</v>
      </c>
      <c r="O236" s="65">
        <v>0</v>
      </c>
      <c r="P236" s="65">
        <v>1537313.4543999999</v>
      </c>
      <c r="Q236" s="65">
        <v>1537313.4543999999</v>
      </c>
      <c r="R236" s="65">
        <v>0</v>
      </c>
      <c r="S236" s="65">
        <v>0</v>
      </c>
      <c r="T236" s="65">
        <v>0</v>
      </c>
      <c r="U236" s="65">
        <v>1537313.4543999999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65">
        <v>0</v>
      </c>
      <c r="AJ236" s="65">
        <v>0</v>
      </c>
      <c r="AK236" s="65">
        <v>0</v>
      </c>
      <c r="AL236" s="65">
        <v>0</v>
      </c>
      <c r="AM236" s="65">
        <v>0</v>
      </c>
      <c r="AN236" s="65">
        <v>0</v>
      </c>
      <c r="AO236" s="65">
        <v>0</v>
      </c>
      <c r="AP236" s="65">
        <v>0</v>
      </c>
      <c r="AQ236" s="65">
        <v>0</v>
      </c>
      <c r="AR236" s="65">
        <v>1537313.4543999999</v>
      </c>
      <c r="AS236" s="65">
        <v>1537313.4543999999</v>
      </c>
      <c r="AT236" s="65">
        <v>0</v>
      </c>
      <c r="AU236" s="65">
        <v>0</v>
      </c>
      <c r="AV236" s="65">
        <v>0</v>
      </c>
      <c r="AW236" s="65">
        <v>1537313.4543999999</v>
      </c>
      <c r="AX236" s="70" t="s">
        <v>159</v>
      </c>
      <c r="AY236" s="70">
        <v>1</v>
      </c>
      <c r="AZ236" s="70">
        <v>0</v>
      </c>
      <c r="BA236" s="70">
        <v>0</v>
      </c>
      <c r="BB236" s="70">
        <v>0</v>
      </c>
      <c r="BC236" s="70">
        <v>1</v>
      </c>
      <c r="BD236" s="70">
        <v>0</v>
      </c>
      <c r="BG236" s="66"/>
      <c r="BI236" s="66"/>
      <c r="BJ236" s="66"/>
      <c r="BL236" s="66"/>
      <c r="BM236" s="66"/>
      <c r="CB236" s="66"/>
      <c r="CD236" s="66"/>
      <c r="CE236" s="66"/>
      <c r="CG236" s="66"/>
      <c r="CH236" s="66"/>
    </row>
    <row r="237" spans="1:93" ht="30">
      <c r="A237" s="67">
        <v>2026</v>
      </c>
      <c r="B237" s="67">
        <v>8311</v>
      </c>
      <c r="C237" s="67" t="s">
        <v>242</v>
      </c>
      <c r="D237" s="102" t="s">
        <v>243</v>
      </c>
      <c r="E237" s="67">
        <v>2</v>
      </c>
      <c r="F237" s="68">
        <v>3</v>
      </c>
      <c r="G237" s="68">
        <v>12</v>
      </c>
      <c r="H237" s="68"/>
      <c r="I237" s="68">
        <v>5000</v>
      </c>
      <c r="J237" s="62">
        <v>5400</v>
      </c>
      <c r="K237" s="62">
        <v>541</v>
      </c>
      <c r="L237" s="62">
        <v>1070</v>
      </c>
      <c r="M237" s="62">
        <v>1</v>
      </c>
      <c r="N237" s="72" t="s">
        <v>255</v>
      </c>
      <c r="O237" s="65">
        <v>0</v>
      </c>
      <c r="P237" s="65">
        <v>1537313.4543999999</v>
      </c>
      <c r="Q237" s="65">
        <v>1537313.4543999999</v>
      </c>
      <c r="R237" s="65">
        <v>0</v>
      </c>
      <c r="S237" s="65">
        <v>0</v>
      </c>
      <c r="T237" s="65">
        <v>0</v>
      </c>
      <c r="U237" s="65">
        <v>1537313.4543999999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65">
        <v>0</v>
      </c>
      <c r="AJ237" s="65">
        <v>0</v>
      </c>
      <c r="AK237" s="65">
        <v>0</v>
      </c>
      <c r="AL237" s="65">
        <v>0</v>
      </c>
      <c r="AM237" s="65">
        <v>0</v>
      </c>
      <c r="AN237" s="65">
        <v>0</v>
      </c>
      <c r="AO237" s="65">
        <v>0</v>
      </c>
      <c r="AP237" s="65">
        <v>0</v>
      </c>
      <c r="AQ237" s="65">
        <v>0</v>
      </c>
      <c r="AR237" s="65">
        <v>1537313.4543999999</v>
      </c>
      <c r="AS237" s="65">
        <v>1537313.4543999999</v>
      </c>
      <c r="AT237" s="65">
        <v>0</v>
      </c>
      <c r="AU237" s="65">
        <v>0</v>
      </c>
      <c r="AV237" s="65">
        <v>0</v>
      </c>
      <c r="AW237" s="65">
        <v>1537313.4543999999</v>
      </c>
      <c r="AX237" s="70" t="s">
        <v>159</v>
      </c>
      <c r="AY237" s="70">
        <v>1</v>
      </c>
      <c r="AZ237" s="70">
        <v>0</v>
      </c>
      <c r="BA237" s="70">
        <v>0</v>
      </c>
      <c r="BB237" s="70">
        <v>0</v>
      </c>
      <c r="BC237" s="70">
        <v>1</v>
      </c>
      <c r="BD237" s="70">
        <v>0</v>
      </c>
      <c r="BG237" s="66"/>
      <c r="BI237" s="66"/>
      <c r="BJ237" s="66"/>
      <c r="BL237" s="66"/>
      <c r="BM237" s="66"/>
      <c r="CB237" s="66"/>
      <c r="CD237" s="66"/>
      <c r="CE237" s="66"/>
      <c r="CG237" s="66"/>
      <c r="CH237" s="66"/>
    </row>
    <row r="238" spans="1:93" ht="30">
      <c r="A238" s="67">
        <v>2026</v>
      </c>
      <c r="B238" s="67">
        <v>8311</v>
      </c>
      <c r="C238" s="67" t="s">
        <v>144</v>
      </c>
      <c r="D238" s="102" t="s">
        <v>145</v>
      </c>
      <c r="E238" s="67">
        <v>2</v>
      </c>
      <c r="F238" s="68">
        <v>3</v>
      </c>
      <c r="G238" s="68">
        <v>12</v>
      </c>
      <c r="H238" s="68"/>
      <c r="I238" s="68">
        <v>5000</v>
      </c>
      <c r="J238" s="62">
        <v>5400</v>
      </c>
      <c r="K238" s="62">
        <v>541</v>
      </c>
      <c r="L238" s="62">
        <v>1070</v>
      </c>
      <c r="M238" s="62">
        <v>1</v>
      </c>
      <c r="N238" s="72" t="s">
        <v>255</v>
      </c>
      <c r="O238" s="65">
        <v>0</v>
      </c>
      <c r="P238" s="65">
        <v>3074626.9087999999</v>
      </c>
      <c r="Q238" s="65">
        <v>3074626.9087999999</v>
      </c>
      <c r="R238" s="65">
        <v>0</v>
      </c>
      <c r="S238" s="65">
        <v>0</v>
      </c>
      <c r="T238" s="65">
        <v>0</v>
      </c>
      <c r="U238" s="65">
        <v>3074626.9087999999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65">
        <v>0</v>
      </c>
      <c r="AJ238" s="65">
        <v>0</v>
      </c>
      <c r="AK238" s="65">
        <v>0</v>
      </c>
      <c r="AL238" s="65">
        <v>0</v>
      </c>
      <c r="AM238" s="65">
        <v>0</v>
      </c>
      <c r="AN238" s="65">
        <v>0</v>
      </c>
      <c r="AO238" s="65">
        <v>0</v>
      </c>
      <c r="AP238" s="65">
        <v>0</v>
      </c>
      <c r="AQ238" s="65">
        <v>0</v>
      </c>
      <c r="AR238" s="65">
        <v>3074626.9087999999</v>
      </c>
      <c r="AS238" s="65">
        <v>3074626.9087999999</v>
      </c>
      <c r="AT238" s="65">
        <v>0</v>
      </c>
      <c r="AU238" s="65">
        <v>0</v>
      </c>
      <c r="AV238" s="65">
        <v>0</v>
      </c>
      <c r="AW238" s="65">
        <v>3074626.9087999999</v>
      </c>
      <c r="AX238" s="70" t="s">
        <v>159</v>
      </c>
      <c r="AY238" s="70">
        <v>2</v>
      </c>
      <c r="AZ238" s="70">
        <v>0</v>
      </c>
      <c r="BA238" s="70">
        <v>0</v>
      </c>
      <c r="BB238" s="70">
        <v>0</v>
      </c>
      <c r="BC238" s="70">
        <v>2</v>
      </c>
      <c r="BD238" s="70">
        <v>0</v>
      </c>
      <c r="BG238" s="66"/>
      <c r="BI238" s="66"/>
      <c r="BM238" s="66"/>
      <c r="CB238" s="66"/>
      <c r="CD238" s="66"/>
      <c r="CH238" s="66"/>
    </row>
    <row r="239" spans="1:93" ht="30">
      <c r="A239" s="67">
        <v>2026</v>
      </c>
      <c r="B239" s="67">
        <v>8311</v>
      </c>
      <c r="C239" s="67" t="s">
        <v>244</v>
      </c>
      <c r="D239" s="102" t="s">
        <v>245</v>
      </c>
      <c r="E239" s="67">
        <v>2</v>
      </c>
      <c r="F239" s="68">
        <v>3</v>
      </c>
      <c r="G239" s="68">
        <v>12</v>
      </c>
      <c r="H239" s="68"/>
      <c r="I239" s="68">
        <v>5000</v>
      </c>
      <c r="J239" s="62">
        <v>5400</v>
      </c>
      <c r="K239" s="62">
        <v>541</v>
      </c>
      <c r="L239" s="62">
        <v>1070</v>
      </c>
      <c r="M239" s="62">
        <v>1</v>
      </c>
      <c r="N239" s="72" t="s">
        <v>255</v>
      </c>
      <c r="O239" s="65">
        <v>0</v>
      </c>
      <c r="P239" s="65">
        <v>3074626.9087999999</v>
      </c>
      <c r="Q239" s="65">
        <v>3074626.9087999999</v>
      </c>
      <c r="R239" s="65">
        <v>0</v>
      </c>
      <c r="S239" s="65">
        <v>0</v>
      </c>
      <c r="T239" s="65">
        <v>0</v>
      </c>
      <c r="U239" s="65">
        <v>3074626.9087999999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65">
        <v>0</v>
      </c>
      <c r="AJ239" s="65">
        <v>0</v>
      </c>
      <c r="AK239" s="65">
        <v>0</v>
      </c>
      <c r="AL239" s="65">
        <v>0</v>
      </c>
      <c r="AM239" s="65">
        <v>0</v>
      </c>
      <c r="AN239" s="65">
        <v>0</v>
      </c>
      <c r="AO239" s="65">
        <v>0</v>
      </c>
      <c r="AP239" s="65">
        <v>0</v>
      </c>
      <c r="AQ239" s="65">
        <v>0</v>
      </c>
      <c r="AR239" s="65">
        <v>3074626.9087999999</v>
      </c>
      <c r="AS239" s="65">
        <v>3074626.9087999999</v>
      </c>
      <c r="AT239" s="65">
        <v>0</v>
      </c>
      <c r="AU239" s="65">
        <v>0</v>
      </c>
      <c r="AV239" s="65">
        <v>0</v>
      </c>
      <c r="AW239" s="65">
        <v>3074626.9087999999</v>
      </c>
      <c r="AX239" s="70" t="s">
        <v>159</v>
      </c>
      <c r="AY239" s="70">
        <v>2</v>
      </c>
      <c r="AZ239" s="70">
        <v>0</v>
      </c>
      <c r="BA239" s="70">
        <v>0</v>
      </c>
      <c r="BB239" s="70">
        <v>0</v>
      </c>
      <c r="BC239" s="70">
        <v>2</v>
      </c>
      <c r="BD239" s="70">
        <v>0</v>
      </c>
      <c r="BG239" s="66"/>
      <c r="BI239" s="66"/>
      <c r="BM239" s="66"/>
      <c r="CB239" s="66"/>
      <c r="CD239" s="66"/>
      <c r="CH239" s="66"/>
    </row>
    <row r="240" spans="1:93" ht="30">
      <c r="A240" s="67">
        <v>2026</v>
      </c>
      <c r="B240" s="67">
        <v>8311</v>
      </c>
      <c r="C240" s="67" t="s">
        <v>133</v>
      </c>
      <c r="D240" s="102" t="s">
        <v>134</v>
      </c>
      <c r="E240" s="67">
        <v>2</v>
      </c>
      <c r="F240" s="68">
        <v>3</v>
      </c>
      <c r="G240" s="68">
        <v>12</v>
      </c>
      <c r="H240" s="68"/>
      <c r="I240" s="68">
        <v>5000</v>
      </c>
      <c r="J240" s="62">
        <v>5400</v>
      </c>
      <c r="K240" s="62">
        <v>541</v>
      </c>
      <c r="L240" s="62">
        <v>1070</v>
      </c>
      <c r="M240" s="62">
        <v>1</v>
      </c>
      <c r="N240" s="72" t="s">
        <v>255</v>
      </c>
      <c r="O240" s="65">
        <v>0</v>
      </c>
      <c r="P240" s="65">
        <v>3074626.9087999999</v>
      </c>
      <c r="Q240" s="65">
        <v>3074626.9087999999</v>
      </c>
      <c r="R240" s="65">
        <v>0</v>
      </c>
      <c r="S240" s="65">
        <v>0</v>
      </c>
      <c r="T240" s="65">
        <v>0</v>
      </c>
      <c r="U240" s="65">
        <v>3074626.9087999999</v>
      </c>
      <c r="V240" s="65">
        <v>0</v>
      </c>
      <c r="W240" s="65">
        <v>0</v>
      </c>
      <c r="X240" s="65">
        <v>0</v>
      </c>
      <c r="Y240" s="65">
        <v>0</v>
      </c>
      <c r="Z240" s="65">
        <v>0</v>
      </c>
      <c r="AA240" s="65">
        <v>0</v>
      </c>
      <c r="AB240" s="65">
        <v>0</v>
      </c>
      <c r="AC240" s="65">
        <v>0</v>
      </c>
      <c r="AD240" s="65">
        <v>0</v>
      </c>
      <c r="AE240" s="65">
        <v>0</v>
      </c>
      <c r="AF240" s="65">
        <v>0</v>
      </c>
      <c r="AG240" s="65">
        <v>0</v>
      </c>
      <c r="AH240" s="65">
        <v>0</v>
      </c>
      <c r="AI240" s="65">
        <v>0</v>
      </c>
      <c r="AJ240" s="65">
        <v>0</v>
      </c>
      <c r="AK240" s="65">
        <v>0</v>
      </c>
      <c r="AL240" s="65">
        <v>0</v>
      </c>
      <c r="AM240" s="65">
        <v>0</v>
      </c>
      <c r="AN240" s="65">
        <v>0</v>
      </c>
      <c r="AO240" s="65">
        <v>0</v>
      </c>
      <c r="AP240" s="65">
        <v>0</v>
      </c>
      <c r="AQ240" s="65">
        <v>0</v>
      </c>
      <c r="AR240" s="65">
        <v>3074626.9087999999</v>
      </c>
      <c r="AS240" s="65">
        <v>3074626.9087999999</v>
      </c>
      <c r="AT240" s="65">
        <v>0</v>
      </c>
      <c r="AU240" s="65">
        <v>0</v>
      </c>
      <c r="AV240" s="65">
        <v>0</v>
      </c>
      <c r="AW240" s="65">
        <v>3074626.9087999999</v>
      </c>
      <c r="AX240" s="70" t="s">
        <v>159</v>
      </c>
      <c r="AY240" s="70">
        <v>2</v>
      </c>
      <c r="AZ240" s="70">
        <v>0</v>
      </c>
      <c r="BA240" s="70">
        <v>0</v>
      </c>
      <c r="BB240" s="70">
        <v>0</v>
      </c>
      <c r="BC240" s="70">
        <v>2</v>
      </c>
      <c r="BD240" s="70">
        <v>0</v>
      </c>
      <c r="BJ240" s="66"/>
      <c r="BL240" s="66"/>
      <c r="BM240" s="66"/>
      <c r="CE240" s="66"/>
      <c r="CG240" s="66"/>
      <c r="CH240" s="66"/>
    </row>
    <row r="241" spans="1:86" ht="30">
      <c r="A241" s="67">
        <v>2026</v>
      </c>
      <c r="B241" s="67">
        <v>8311</v>
      </c>
      <c r="C241" s="67" t="s">
        <v>137</v>
      </c>
      <c r="D241" s="102" t="s">
        <v>138</v>
      </c>
      <c r="E241" s="67">
        <v>2</v>
      </c>
      <c r="F241" s="68">
        <v>3</v>
      </c>
      <c r="G241" s="68">
        <v>12</v>
      </c>
      <c r="H241" s="68"/>
      <c r="I241" s="68">
        <v>5000</v>
      </c>
      <c r="J241" s="62">
        <v>5400</v>
      </c>
      <c r="K241" s="62">
        <v>541</v>
      </c>
      <c r="L241" s="62">
        <v>1070</v>
      </c>
      <c r="M241" s="62">
        <v>1</v>
      </c>
      <c r="N241" s="72" t="s">
        <v>255</v>
      </c>
      <c r="O241" s="65">
        <v>0</v>
      </c>
      <c r="P241" s="65">
        <v>3074626.9087999999</v>
      </c>
      <c r="Q241" s="65">
        <v>3074626.9087999999</v>
      </c>
      <c r="R241" s="65">
        <v>0</v>
      </c>
      <c r="S241" s="65">
        <v>0</v>
      </c>
      <c r="T241" s="65">
        <v>0</v>
      </c>
      <c r="U241" s="65">
        <v>3074626.9087999999</v>
      </c>
      <c r="V241" s="65">
        <v>0</v>
      </c>
      <c r="W241" s="65">
        <v>0</v>
      </c>
      <c r="X241" s="65">
        <v>0</v>
      </c>
      <c r="Y241" s="65">
        <v>0</v>
      </c>
      <c r="Z241" s="65">
        <v>0</v>
      </c>
      <c r="AA241" s="65">
        <v>0</v>
      </c>
      <c r="AB241" s="65">
        <v>0</v>
      </c>
      <c r="AC241" s="65">
        <v>0</v>
      </c>
      <c r="AD241" s="65">
        <v>0</v>
      </c>
      <c r="AE241" s="65">
        <v>0</v>
      </c>
      <c r="AF241" s="65">
        <v>0</v>
      </c>
      <c r="AG241" s="65">
        <v>0</v>
      </c>
      <c r="AH241" s="65">
        <v>0</v>
      </c>
      <c r="AI241" s="65">
        <v>0</v>
      </c>
      <c r="AJ241" s="65">
        <v>0</v>
      </c>
      <c r="AK241" s="65">
        <v>0</v>
      </c>
      <c r="AL241" s="65">
        <v>0</v>
      </c>
      <c r="AM241" s="65">
        <v>0</v>
      </c>
      <c r="AN241" s="65">
        <v>0</v>
      </c>
      <c r="AO241" s="65">
        <v>0</v>
      </c>
      <c r="AP241" s="65">
        <v>0</v>
      </c>
      <c r="AQ241" s="65">
        <v>0</v>
      </c>
      <c r="AR241" s="65">
        <v>3074626.9087999999</v>
      </c>
      <c r="AS241" s="65">
        <v>3074626.9087999999</v>
      </c>
      <c r="AT241" s="65">
        <v>0</v>
      </c>
      <c r="AU241" s="65">
        <v>0</v>
      </c>
      <c r="AV241" s="65">
        <v>0</v>
      </c>
      <c r="AW241" s="65">
        <v>3074626.9087999999</v>
      </c>
      <c r="AX241" s="70" t="s">
        <v>159</v>
      </c>
      <c r="AY241" s="70">
        <v>2</v>
      </c>
      <c r="AZ241" s="70">
        <v>0</v>
      </c>
      <c r="BA241" s="70">
        <v>0</v>
      </c>
      <c r="BB241" s="70">
        <v>0</v>
      </c>
      <c r="BC241" s="70">
        <v>2</v>
      </c>
      <c r="BD241" s="70">
        <v>0</v>
      </c>
      <c r="BG241" s="66"/>
      <c r="BI241" s="66"/>
      <c r="BM241" s="66"/>
      <c r="CB241" s="66"/>
      <c r="CD241" s="66"/>
      <c r="CH241" s="66"/>
    </row>
    <row r="242" spans="1:86">
      <c r="A242" s="67">
        <v>2026</v>
      </c>
      <c r="B242" s="67">
        <v>8311</v>
      </c>
      <c r="C242" s="67"/>
      <c r="D242" s="102"/>
      <c r="E242" s="67">
        <v>2</v>
      </c>
      <c r="F242" s="68">
        <v>4</v>
      </c>
      <c r="G242" s="68"/>
      <c r="H242" s="68"/>
      <c r="I242" s="68"/>
      <c r="J242" s="62"/>
      <c r="K242" s="62"/>
      <c r="L242" s="62"/>
      <c r="M242" s="62"/>
      <c r="N242" s="72" t="s">
        <v>45</v>
      </c>
      <c r="O242" s="65">
        <v>20510151.550000001</v>
      </c>
      <c r="P242" s="65">
        <v>0</v>
      </c>
      <c r="Q242" s="65">
        <v>20510151.550000001</v>
      </c>
      <c r="R242" s="65">
        <v>17955681.170000002</v>
      </c>
      <c r="S242" s="65">
        <v>0</v>
      </c>
      <c r="T242" s="65">
        <v>17955681.170000002</v>
      </c>
      <c r="U242" s="65">
        <v>38465832.719999999</v>
      </c>
      <c r="V242" s="65">
        <v>0</v>
      </c>
      <c r="W242" s="65">
        <v>0</v>
      </c>
      <c r="X242" s="65">
        <v>0</v>
      </c>
      <c r="Y242" s="65">
        <v>0</v>
      </c>
      <c r="Z242" s="65">
        <v>0</v>
      </c>
      <c r="AA242" s="65">
        <v>0</v>
      </c>
      <c r="AB242" s="65">
        <v>0</v>
      </c>
      <c r="AC242" s="65">
        <v>0</v>
      </c>
      <c r="AD242" s="65">
        <v>0</v>
      </c>
      <c r="AE242" s="65">
        <v>0</v>
      </c>
      <c r="AF242" s="65">
        <v>0</v>
      </c>
      <c r="AG242" s="65">
        <v>0</v>
      </c>
      <c r="AH242" s="65">
        <v>0</v>
      </c>
      <c r="AI242" s="65">
        <v>0</v>
      </c>
      <c r="AJ242" s="65">
        <v>0</v>
      </c>
      <c r="AK242" s="65">
        <v>0</v>
      </c>
      <c r="AL242" s="65">
        <v>0</v>
      </c>
      <c r="AM242" s="65">
        <v>135894</v>
      </c>
      <c r="AN242" s="65">
        <v>0</v>
      </c>
      <c r="AO242" s="65">
        <v>135894</v>
      </c>
      <c r="AP242" s="65">
        <v>135894</v>
      </c>
      <c r="AQ242" s="65">
        <v>20510151.550000001</v>
      </c>
      <c r="AR242" s="65">
        <v>0</v>
      </c>
      <c r="AS242" s="65">
        <v>20510151.550000001</v>
      </c>
      <c r="AT242" s="65">
        <v>17819787.170000002</v>
      </c>
      <c r="AU242" s="65">
        <v>0</v>
      </c>
      <c r="AV242" s="65">
        <v>17819787.170000002</v>
      </c>
      <c r="AW242" s="65">
        <v>38329938.719999999</v>
      </c>
      <c r="AX242" s="65" t="s">
        <v>104</v>
      </c>
      <c r="AY242" s="70"/>
      <c r="AZ242" s="70"/>
      <c r="BA242" s="70"/>
      <c r="BB242" s="70"/>
      <c r="BC242" s="70"/>
      <c r="BD242" s="70"/>
      <c r="CB242" s="66"/>
      <c r="CD242" s="66"/>
      <c r="CH242" s="66"/>
    </row>
    <row r="243" spans="1:86">
      <c r="A243" s="67">
        <v>2026</v>
      </c>
      <c r="B243" s="67">
        <v>8311</v>
      </c>
      <c r="C243" s="67"/>
      <c r="D243" s="102"/>
      <c r="E243" s="67">
        <v>2</v>
      </c>
      <c r="F243" s="68">
        <v>4</v>
      </c>
      <c r="G243" s="68">
        <v>14</v>
      </c>
      <c r="H243" s="68"/>
      <c r="I243" s="68"/>
      <c r="J243" s="62"/>
      <c r="K243" s="62"/>
      <c r="L243" s="62" t="s">
        <v>104</v>
      </c>
      <c r="M243" s="62"/>
      <c r="N243" s="72" t="s">
        <v>44</v>
      </c>
      <c r="O243" s="65">
        <v>20510151.550000001</v>
      </c>
      <c r="P243" s="65">
        <v>0</v>
      </c>
      <c r="Q243" s="65">
        <v>20510151.550000001</v>
      </c>
      <c r="R243" s="65">
        <v>17955681.170000002</v>
      </c>
      <c r="S243" s="65">
        <v>0</v>
      </c>
      <c r="T243" s="65">
        <v>17955681.170000002</v>
      </c>
      <c r="U243" s="65">
        <v>38465832.719999999</v>
      </c>
      <c r="V243" s="65">
        <v>0</v>
      </c>
      <c r="W243" s="65">
        <v>0</v>
      </c>
      <c r="X243" s="65">
        <v>0</v>
      </c>
      <c r="Y243" s="65">
        <v>0</v>
      </c>
      <c r="Z243" s="65">
        <v>0</v>
      </c>
      <c r="AA243" s="65">
        <v>0</v>
      </c>
      <c r="AB243" s="65">
        <v>0</v>
      </c>
      <c r="AC243" s="65">
        <v>0</v>
      </c>
      <c r="AD243" s="65">
        <v>0</v>
      </c>
      <c r="AE243" s="65">
        <v>0</v>
      </c>
      <c r="AF243" s="65">
        <v>0</v>
      </c>
      <c r="AG243" s="65">
        <v>0</v>
      </c>
      <c r="AH243" s="65">
        <v>0</v>
      </c>
      <c r="AI243" s="65">
        <v>0</v>
      </c>
      <c r="AJ243" s="65">
        <v>0</v>
      </c>
      <c r="AK243" s="65">
        <v>0</v>
      </c>
      <c r="AL243" s="65">
        <v>0</v>
      </c>
      <c r="AM243" s="65">
        <v>135894</v>
      </c>
      <c r="AN243" s="65">
        <v>0</v>
      </c>
      <c r="AO243" s="65">
        <v>135894</v>
      </c>
      <c r="AP243" s="65">
        <v>135894</v>
      </c>
      <c r="AQ243" s="65">
        <v>20510151.550000001</v>
      </c>
      <c r="AR243" s="65">
        <v>0</v>
      </c>
      <c r="AS243" s="65">
        <v>20510151.550000001</v>
      </c>
      <c r="AT243" s="65">
        <v>17819787.170000002</v>
      </c>
      <c r="AU243" s="65">
        <v>0</v>
      </c>
      <c r="AV243" s="65">
        <v>17819787.170000002</v>
      </c>
      <c r="AW243" s="65">
        <v>38329938.719999999</v>
      </c>
      <c r="AX243" s="65"/>
      <c r="AY243" s="74"/>
      <c r="AZ243" s="70"/>
      <c r="BA243" s="70"/>
      <c r="BB243" s="70"/>
      <c r="BC243" s="74"/>
      <c r="BD243" s="70"/>
      <c r="CE243" s="66"/>
      <c r="CG243" s="66"/>
      <c r="CH243" s="66"/>
    </row>
    <row r="244" spans="1:86">
      <c r="A244" s="67">
        <v>2026</v>
      </c>
      <c r="B244" s="67">
        <v>8311</v>
      </c>
      <c r="C244" s="67"/>
      <c r="D244" s="102"/>
      <c r="E244" s="67">
        <v>2</v>
      </c>
      <c r="F244" s="68">
        <v>4</v>
      </c>
      <c r="G244" s="68">
        <v>14</v>
      </c>
      <c r="H244" s="68"/>
      <c r="I244" s="68">
        <v>3000</v>
      </c>
      <c r="J244" s="62"/>
      <c r="K244" s="62"/>
      <c r="L244" s="62"/>
      <c r="M244" s="62"/>
      <c r="N244" s="72" t="s">
        <v>6</v>
      </c>
      <c r="O244" s="65">
        <v>0</v>
      </c>
      <c r="P244" s="65">
        <v>0</v>
      </c>
      <c r="Q244" s="65">
        <v>0</v>
      </c>
      <c r="R244" s="65">
        <v>1000480</v>
      </c>
      <c r="S244" s="65">
        <v>0</v>
      </c>
      <c r="T244" s="65">
        <v>1000480</v>
      </c>
      <c r="U244" s="65">
        <v>1000480</v>
      </c>
      <c r="V244" s="65">
        <v>0</v>
      </c>
      <c r="W244" s="65">
        <v>0</v>
      </c>
      <c r="X244" s="65">
        <v>0</v>
      </c>
      <c r="Y244" s="65">
        <v>0</v>
      </c>
      <c r="Z244" s="65">
        <v>0</v>
      </c>
      <c r="AA244" s="65">
        <v>0</v>
      </c>
      <c r="AB244" s="65">
        <v>0</v>
      </c>
      <c r="AC244" s="65">
        <v>0</v>
      </c>
      <c r="AD244" s="65">
        <v>0</v>
      </c>
      <c r="AE244" s="65">
        <v>0</v>
      </c>
      <c r="AF244" s="65">
        <v>0</v>
      </c>
      <c r="AG244" s="65">
        <v>0</v>
      </c>
      <c r="AH244" s="65">
        <v>0</v>
      </c>
      <c r="AI244" s="65">
        <v>0</v>
      </c>
      <c r="AJ244" s="65">
        <v>0</v>
      </c>
      <c r="AK244" s="65">
        <v>0</v>
      </c>
      <c r="AL244" s="65">
        <v>0</v>
      </c>
      <c r="AM244" s="65">
        <v>0</v>
      </c>
      <c r="AN244" s="65">
        <v>0</v>
      </c>
      <c r="AO244" s="65">
        <v>0</v>
      </c>
      <c r="AP244" s="65">
        <v>0</v>
      </c>
      <c r="AQ244" s="65">
        <v>0</v>
      </c>
      <c r="AR244" s="65">
        <v>0</v>
      </c>
      <c r="AS244" s="65">
        <v>0</v>
      </c>
      <c r="AT244" s="65">
        <v>1000480</v>
      </c>
      <c r="AU244" s="65">
        <v>0</v>
      </c>
      <c r="AV244" s="65">
        <v>1000480</v>
      </c>
      <c r="AW244" s="65">
        <v>1000480</v>
      </c>
      <c r="AX244" s="65"/>
      <c r="AY244" s="74"/>
      <c r="AZ244" s="70"/>
      <c r="BA244" s="74"/>
      <c r="BB244" s="70"/>
      <c r="BC244" s="74"/>
      <c r="BD244" s="70"/>
      <c r="CE244" s="66"/>
      <c r="CG244" s="66"/>
      <c r="CH244" s="66"/>
    </row>
    <row r="245" spans="1:86">
      <c r="A245" s="71">
        <v>2026</v>
      </c>
      <c r="B245" s="71">
        <v>8311</v>
      </c>
      <c r="C245" s="71"/>
      <c r="D245" s="103"/>
      <c r="E245" s="71">
        <v>2</v>
      </c>
      <c r="F245" s="68">
        <v>4</v>
      </c>
      <c r="G245" s="68">
        <v>14</v>
      </c>
      <c r="H245" s="68"/>
      <c r="I245" s="68">
        <v>3000</v>
      </c>
      <c r="J245" s="62">
        <v>3500</v>
      </c>
      <c r="K245" s="62"/>
      <c r="L245" s="62" t="s">
        <v>104</v>
      </c>
      <c r="M245" s="62"/>
      <c r="N245" s="72" t="s">
        <v>191</v>
      </c>
      <c r="O245" s="65">
        <v>0</v>
      </c>
      <c r="P245" s="65">
        <v>0</v>
      </c>
      <c r="Q245" s="65">
        <v>0</v>
      </c>
      <c r="R245" s="65">
        <v>1000480</v>
      </c>
      <c r="S245" s="65">
        <v>0</v>
      </c>
      <c r="T245" s="65">
        <v>1000480</v>
      </c>
      <c r="U245" s="65">
        <v>1000480</v>
      </c>
      <c r="V245" s="65">
        <v>0</v>
      </c>
      <c r="W245" s="65">
        <v>0</v>
      </c>
      <c r="X245" s="65">
        <v>0</v>
      </c>
      <c r="Y245" s="65">
        <v>0</v>
      </c>
      <c r="Z245" s="65">
        <v>0</v>
      </c>
      <c r="AA245" s="65">
        <v>0</v>
      </c>
      <c r="AB245" s="65">
        <v>0</v>
      </c>
      <c r="AC245" s="65">
        <v>0</v>
      </c>
      <c r="AD245" s="65">
        <v>0</v>
      </c>
      <c r="AE245" s="65">
        <v>0</v>
      </c>
      <c r="AF245" s="65">
        <v>0</v>
      </c>
      <c r="AG245" s="65">
        <v>0</v>
      </c>
      <c r="AH245" s="65">
        <v>0</v>
      </c>
      <c r="AI245" s="65">
        <v>0</v>
      </c>
      <c r="AJ245" s="65">
        <v>0</v>
      </c>
      <c r="AK245" s="65">
        <v>0</v>
      </c>
      <c r="AL245" s="65">
        <v>0</v>
      </c>
      <c r="AM245" s="65">
        <v>0</v>
      </c>
      <c r="AN245" s="65">
        <v>0</v>
      </c>
      <c r="AO245" s="65">
        <v>0</v>
      </c>
      <c r="AP245" s="65">
        <v>0</v>
      </c>
      <c r="AQ245" s="65">
        <v>0</v>
      </c>
      <c r="AR245" s="65">
        <v>0</v>
      </c>
      <c r="AS245" s="65">
        <v>0</v>
      </c>
      <c r="AT245" s="65">
        <v>1000480</v>
      </c>
      <c r="AU245" s="65">
        <v>0</v>
      </c>
      <c r="AV245" s="65">
        <v>1000480</v>
      </c>
      <c r="AW245" s="65">
        <v>1000480</v>
      </c>
      <c r="AX245" s="65"/>
      <c r="AY245" s="70"/>
      <c r="AZ245" s="70"/>
      <c r="BA245" s="70"/>
      <c r="BB245" s="70"/>
      <c r="BC245" s="70"/>
      <c r="BD245" s="70"/>
      <c r="CE245" s="66"/>
      <c r="CG245" s="66"/>
      <c r="CH245" s="66"/>
    </row>
    <row r="246" spans="1:86" ht="30">
      <c r="A246" s="67">
        <v>2026</v>
      </c>
      <c r="B246" s="67">
        <v>8311</v>
      </c>
      <c r="C246" s="67"/>
      <c r="D246" s="102"/>
      <c r="E246" s="67">
        <v>2</v>
      </c>
      <c r="F246" s="68">
        <v>4</v>
      </c>
      <c r="G246" s="68">
        <v>14</v>
      </c>
      <c r="H246" s="68"/>
      <c r="I246" s="68">
        <v>3000</v>
      </c>
      <c r="J246" s="62">
        <v>3500</v>
      </c>
      <c r="K246" s="62">
        <v>353</v>
      </c>
      <c r="L246" s="62"/>
      <c r="M246" s="62"/>
      <c r="N246" s="72" t="s">
        <v>256</v>
      </c>
      <c r="O246" s="65">
        <v>0</v>
      </c>
      <c r="P246" s="65">
        <v>0</v>
      </c>
      <c r="Q246" s="65">
        <v>0</v>
      </c>
      <c r="R246" s="65">
        <v>1000480</v>
      </c>
      <c r="S246" s="65">
        <v>0</v>
      </c>
      <c r="T246" s="65">
        <v>1000480</v>
      </c>
      <c r="U246" s="65">
        <v>1000480</v>
      </c>
      <c r="V246" s="65">
        <v>0</v>
      </c>
      <c r="W246" s="65">
        <v>0</v>
      </c>
      <c r="X246" s="65">
        <v>0</v>
      </c>
      <c r="Y246" s="65">
        <v>0</v>
      </c>
      <c r="Z246" s="65">
        <v>0</v>
      </c>
      <c r="AA246" s="65">
        <v>0</v>
      </c>
      <c r="AB246" s="65">
        <v>0</v>
      </c>
      <c r="AC246" s="65">
        <v>0</v>
      </c>
      <c r="AD246" s="65">
        <v>0</v>
      </c>
      <c r="AE246" s="65">
        <v>0</v>
      </c>
      <c r="AF246" s="65">
        <v>0</v>
      </c>
      <c r="AG246" s="65">
        <v>0</v>
      </c>
      <c r="AH246" s="65">
        <v>0</v>
      </c>
      <c r="AI246" s="65">
        <v>0</v>
      </c>
      <c r="AJ246" s="65">
        <v>0</v>
      </c>
      <c r="AK246" s="65">
        <v>0</v>
      </c>
      <c r="AL246" s="65">
        <v>0</v>
      </c>
      <c r="AM246" s="65">
        <v>0</v>
      </c>
      <c r="AN246" s="65">
        <v>0</v>
      </c>
      <c r="AO246" s="65">
        <v>0</v>
      </c>
      <c r="AP246" s="65">
        <v>0</v>
      </c>
      <c r="AQ246" s="65">
        <v>0</v>
      </c>
      <c r="AR246" s="65">
        <v>0</v>
      </c>
      <c r="AS246" s="65">
        <v>0</v>
      </c>
      <c r="AT246" s="65">
        <v>1000480</v>
      </c>
      <c r="AU246" s="65">
        <v>0</v>
      </c>
      <c r="AV246" s="65">
        <v>1000480</v>
      </c>
      <c r="AW246" s="65">
        <v>1000480</v>
      </c>
      <c r="AX246" s="70"/>
      <c r="AY246" s="74"/>
      <c r="AZ246" s="70"/>
      <c r="BA246" s="70"/>
      <c r="BB246" s="70"/>
      <c r="BC246" s="74"/>
      <c r="BD246" s="70"/>
      <c r="BG246" s="66"/>
      <c r="BI246" s="66"/>
      <c r="BJ246" s="66"/>
      <c r="BL246" s="66"/>
      <c r="BM246" s="66"/>
      <c r="CB246" s="66"/>
      <c r="CD246" s="66"/>
      <c r="CE246" s="66"/>
      <c r="CG246" s="66"/>
      <c r="CH246" s="66"/>
    </row>
    <row r="247" spans="1:86">
      <c r="A247" s="67">
        <v>2026</v>
      </c>
      <c r="B247" s="67">
        <v>8311</v>
      </c>
      <c r="C247" s="67"/>
      <c r="D247" s="102"/>
      <c r="E247" s="67">
        <v>2</v>
      </c>
      <c r="F247" s="68">
        <v>4</v>
      </c>
      <c r="G247" s="68">
        <v>14</v>
      </c>
      <c r="H247" s="68"/>
      <c r="I247" s="68">
        <v>3000</v>
      </c>
      <c r="J247" s="62">
        <v>3500</v>
      </c>
      <c r="K247" s="62">
        <v>353</v>
      </c>
      <c r="L247" s="62">
        <v>892</v>
      </c>
      <c r="M247" s="62">
        <v>2</v>
      </c>
      <c r="N247" s="72" t="s">
        <v>257</v>
      </c>
      <c r="O247" s="65">
        <v>0</v>
      </c>
      <c r="P247" s="65">
        <v>0</v>
      </c>
      <c r="Q247" s="65">
        <v>0</v>
      </c>
      <c r="R247" s="65">
        <v>1000480</v>
      </c>
      <c r="S247" s="65">
        <v>0</v>
      </c>
      <c r="T247" s="65">
        <v>1000480</v>
      </c>
      <c r="U247" s="65">
        <v>1000480</v>
      </c>
      <c r="V247" s="65">
        <v>0</v>
      </c>
      <c r="W247" s="65">
        <v>0</v>
      </c>
      <c r="X247" s="65">
        <v>0</v>
      </c>
      <c r="Y247" s="65">
        <v>0</v>
      </c>
      <c r="Z247" s="65">
        <v>0</v>
      </c>
      <c r="AA247" s="65">
        <v>0</v>
      </c>
      <c r="AB247" s="65">
        <v>0</v>
      </c>
      <c r="AC247" s="65">
        <v>0</v>
      </c>
      <c r="AD247" s="65">
        <v>0</v>
      </c>
      <c r="AE247" s="65">
        <v>0</v>
      </c>
      <c r="AF247" s="65">
        <v>0</v>
      </c>
      <c r="AG247" s="65">
        <v>0</v>
      </c>
      <c r="AH247" s="65">
        <v>0</v>
      </c>
      <c r="AI247" s="65">
        <v>0</v>
      </c>
      <c r="AJ247" s="65">
        <v>0</v>
      </c>
      <c r="AK247" s="65">
        <v>0</v>
      </c>
      <c r="AL247" s="65">
        <v>0</v>
      </c>
      <c r="AM247" s="65">
        <v>0</v>
      </c>
      <c r="AN247" s="65">
        <v>0</v>
      </c>
      <c r="AO247" s="65">
        <v>0</v>
      </c>
      <c r="AP247" s="65">
        <v>0</v>
      </c>
      <c r="AQ247" s="65">
        <v>0</v>
      </c>
      <c r="AR247" s="65">
        <v>0</v>
      </c>
      <c r="AS247" s="65">
        <v>0</v>
      </c>
      <c r="AT247" s="65">
        <v>1000480</v>
      </c>
      <c r="AU247" s="65">
        <v>0</v>
      </c>
      <c r="AV247" s="65">
        <v>1000480</v>
      </c>
      <c r="AW247" s="65">
        <v>1000480</v>
      </c>
      <c r="AX247" s="70" t="s">
        <v>108</v>
      </c>
      <c r="AY247" s="70">
        <v>1</v>
      </c>
      <c r="AZ247" s="70">
        <v>0</v>
      </c>
      <c r="BA247" s="70">
        <v>0</v>
      </c>
      <c r="BB247" s="70">
        <v>0</v>
      </c>
      <c r="BC247" s="70">
        <v>1</v>
      </c>
      <c r="BD247" s="70">
        <v>0</v>
      </c>
      <c r="BG247" s="66"/>
      <c r="BI247" s="66"/>
      <c r="BJ247" s="66"/>
      <c r="BL247" s="66"/>
      <c r="BM247" s="66"/>
      <c r="CB247" s="66"/>
      <c r="CD247" s="66"/>
      <c r="CE247" s="66"/>
      <c r="CG247" s="66"/>
      <c r="CH247" s="66"/>
    </row>
    <row r="248" spans="1:86">
      <c r="A248" s="67">
        <v>2026</v>
      </c>
      <c r="B248" s="67">
        <v>8311</v>
      </c>
      <c r="C248" s="67"/>
      <c r="D248" s="102"/>
      <c r="E248" s="67">
        <v>2</v>
      </c>
      <c r="F248" s="68">
        <v>4</v>
      </c>
      <c r="G248" s="68">
        <v>14</v>
      </c>
      <c r="H248" s="68"/>
      <c r="I248" s="68">
        <v>5000</v>
      </c>
      <c r="J248" s="62"/>
      <c r="K248" s="62"/>
      <c r="L248" s="62" t="s">
        <v>104</v>
      </c>
      <c r="M248" s="62"/>
      <c r="N248" s="72" t="s">
        <v>4</v>
      </c>
      <c r="O248" s="65">
        <v>20510151.550000001</v>
      </c>
      <c r="P248" s="65">
        <v>0</v>
      </c>
      <c r="Q248" s="65">
        <v>20510151.550000001</v>
      </c>
      <c r="R248" s="65">
        <v>16955201.170000002</v>
      </c>
      <c r="S248" s="65">
        <v>0</v>
      </c>
      <c r="T248" s="65">
        <v>16955201.170000002</v>
      </c>
      <c r="U248" s="65">
        <v>37465352.719999999</v>
      </c>
      <c r="V248" s="65">
        <v>0</v>
      </c>
      <c r="W248" s="65">
        <v>0</v>
      </c>
      <c r="X248" s="65">
        <v>0</v>
      </c>
      <c r="Y248" s="65">
        <v>0</v>
      </c>
      <c r="Z248" s="65">
        <v>0</v>
      </c>
      <c r="AA248" s="65">
        <v>0</v>
      </c>
      <c r="AB248" s="65">
        <v>0</v>
      </c>
      <c r="AC248" s="65">
        <v>0</v>
      </c>
      <c r="AD248" s="65">
        <v>0</v>
      </c>
      <c r="AE248" s="65">
        <v>0</v>
      </c>
      <c r="AF248" s="65">
        <v>0</v>
      </c>
      <c r="AG248" s="65">
        <v>0</v>
      </c>
      <c r="AH248" s="65">
        <v>0</v>
      </c>
      <c r="AI248" s="65">
        <v>0</v>
      </c>
      <c r="AJ248" s="65">
        <v>0</v>
      </c>
      <c r="AK248" s="65">
        <v>0</v>
      </c>
      <c r="AL248" s="65">
        <v>0</v>
      </c>
      <c r="AM248" s="65">
        <v>135894</v>
      </c>
      <c r="AN248" s="65">
        <v>0</v>
      </c>
      <c r="AO248" s="65">
        <v>135894</v>
      </c>
      <c r="AP248" s="65">
        <v>135894</v>
      </c>
      <c r="AQ248" s="65">
        <v>20510151.550000001</v>
      </c>
      <c r="AR248" s="65">
        <v>0</v>
      </c>
      <c r="AS248" s="65">
        <v>20510151.550000001</v>
      </c>
      <c r="AT248" s="65">
        <v>16819307.170000002</v>
      </c>
      <c r="AU248" s="65">
        <v>0</v>
      </c>
      <c r="AV248" s="65">
        <v>16819307.170000002</v>
      </c>
      <c r="AW248" s="65">
        <v>37329458.719999999</v>
      </c>
      <c r="AX248" s="70"/>
      <c r="AY248" s="70"/>
      <c r="AZ248" s="70"/>
      <c r="BA248" s="70"/>
      <c r="BB248" s="70"/>
      <c r="BC248" s="70"/>
      <c r="BD248" s="70"/>
      <c r="BG248" s="66"/>
      <c r="BI248" s="66"/>
      <c r="BJ248" s="66"/>
      <c r="BL248" s="66"/>
      <c r="BM248" s="66"/>
      <c r="CB248" s="66"/>
      <c r="CD248" s="66"/>
      <c r="CE248" s="66"/>
      <c r="CG248" s="66"/>
      <c r="CH248" s="66"/>
    </row>
    <row r="249" spans="1:86">
      <c r="A249" s="67">
        <v>2026</v>
      </c>
      <c r="B249" s="67">
        <v>8311</v>
      </c>
      <c r="C249" s="67"/>
      <c r="D249" s="102"/>
      <c r="E249" s="67">
        <v>2</v>
      </c>
      <c r="F249" s="68">
        <v>4</v>
      </c>
      <c r="G249" s="68">
        <v>14</v>
      </c>
      <c r="H249" s="68"/>
      <c r="I249" s="68">
        <v>5000</v>
      </c>
      <c r="J249" s="62">
        <v>5100</v>
      </c>
      <c r="K249" s="62"/>
      <c r="L249" s="62" t="s">
        <v>104</v>
      </c>
      <c r="M249" s="62"/>
      <c r="N249" s="72" t="s">
        <v>194</v>
      </c>
      <c r="O249" s="65">
        <v>19779613.93</v>
      </c>
      <c r="P249" s="65">
        <v>0</v>
      </c>
      <c r="Q249" s="65">
        <v>19779613.93</v>
      </c>
      <c r="R249" s="65">
        <v>16763050.98</v>
      </c>
      <c r="S249" s="65">
        <v>0</v>
      </c>
      <c r="T249" s="65">
        <v>16763050.98</v>
      </c>
      <c r="U249" s="65">
        <v>36542664.909999996</v>
      </c>
      <c r="V249" s="65">
        <v>0</v>
      </c>
      <c r="W249" s="65">
        <v>0</v>
      </c>
      <c r="X249" s="65">
        <v>0</v>
      </c>
      <c r="Y249" s="65">
        <v>0</v>
      </c>
      <c r="Z249" s="65">
        <v>0</v>
      </c>
      <c r="AA249" s="65">
        <v>0</v>
      </c>
      <c r="AB249" s="65">
        <v>0</v>
      </c>
      <c r="AC249" s="65">
        <v>0</v>
      </c>
      <c r="AD249" s="65">
        <v>0</v>
      </c>
      <c r="AE249" s="65">
        <v>0</v>
      </c>
      <c r="AF249" s="65">
        <v>0</v>
      </c>
      <c r="AG249" s="65">
        <v>0</v>
      </c>
      <c r="AH249" s="65">
        <v>0</v>
      </c>
      <c r="AI249" s="65">
        <v>0</v>
      </c>
      <c r="AJ249" s="65">
        <v>0</v>
      </c>
      <c r="AK249" s="65">
        <v>0</v>
      </c>
      <c r="AL249" s="65">
        <v>0</v>
      </c>
      <c r="AM249" s="65">
        <v>135894</v>
      </c>
      <c r="AN249" s="65">
        <v>0</v>
      </c>
      <c r="AO249" s="65">
        <v>135894</v>
      </c>
      <c r="AP249" s="65">
        <v>135894</v>
      </c>
      <c r="AQ249" s="65">
        <v>19779613.93</v>
      </c>
      <c r="AR249" s="65">
        <v>0</v>
      </c>
      <c r="AS249" s="65">
        <v>19779613.93</v>
      </c>
      <c r="AT249" s="65">
        <v>16627156.98</v>
      </c>
      <c r="AU249" s="65">
        <v>0</v>
      </c>
      <c r="AV249" s="65">
        <v>16627156.98</v>
      </c>
      <c r="AW249" s="65">
        <v>36406770.909999996</v>
      </c>
      <c r="AX249" s="70"/>
      <c r="AY249" s="74"/>
      <c r="AZ249" s="70"/>
      <c r="BA249" s="70"/>
      <c r="BB249" s="70"/>
      <c r="BC249" s="74"/>
      <c r="BD249" s="70"/>
      <c r="BG249" s="66"/>
      <c r="BI249" s="66"/>
      <c r="BM249" s="66"/>
      <c r="CB249" s="66"/>
      <c r="CD249" s="66"/>
      <c r="CH249" s="66"/>
    </row>
    <row r="250" spans="1:86">
      <c r="A250" s="67">
        <v>2026</v>
      </c>
      <c r="B250" s="67">
        <v>8311</v>
      </c>
      <c r="C250" s="67"/>
      <c r="D250" s="102"/>
      <c r="E250" s="67">
        <v>2</v>
      </c>
      <c r="F250" s="68">
        <v>4</v>
      </c>
      <c r="G250" s="68">
        <v>14</v>
      </c>
      <c r="H250" s="68"/>
      <c r="I250" s="68">
        <v>5000</v>
      </c>
      <c r="J250" s="62">
        <v>5100</v>
      </c>
      <c r="K250" s="62">
        <v>511</v>
      </c>
      <c r="L250" s="62" t="s">
        <v>104</v>
      </c>
      <c r="M250" s="62"/>
      <c r="N250" s="72" t="s">
        <v>195</v>
      </c>
      <c r="O250" s="65">
        <v>0</v>
      </c>
      <c r="P250" s="65">
        <v>0</v>
      </c>
      <c r="Q250" s="65">
        <v>0</v>
      </c>
      <c r="R250" s="65">
        <v>5202765.9799999995</v>
      </c>
      <c r="S250" s="65">
        <v>0</v>
      </c>
      <c r="T250" s="65">
        <v>5202765.9799999995</v>
      </c>
      <c r="U250" s="65">
        <v>5202765.9799999995</v>
      </c>
      <c r="V250" s="65">
        <v>0</v>
      </c>
      <c r="W250" s="65">
        <v>0</v>
      </c>
      <c r="X250" s="65">
        <v>0</v>
      </c>
      <c r="Y250" s="65">
        <v>0</v>
      </c>
      <c r="Z250" s="65">
        <v>0</v>
      </c>
      <c r="AA250" s="65">
        <v>0</v>
      </c>
      <c r="AB250" s="65">
        <v>0</v>
      </c>
      <c r="AC250" s="65">
        <v>0</v>
      </c>
      <c r="AD250" s="65">
        <v>0</v>
      </c>
      <c r="AE250" s="65">
        <v>0</v>
      </c>
      <c r="AF250" s="65">
        <v>0</v>
      </c>
      <c r="AG250" s="65">
        <v>0</v>
      </c>
      <c r="AH250" s="65">
        <v>0</v>
      </c>
      <c r="AI250" s="65">
        <v>0</v>
      </c>
      <c r="AJ250" s="65">
        <v>0</v>
      </c>
      <c r="AK250" s="65">
        <v>0</v>
      </c>
      <c r="AL250" s="65">
        <v>0</v>
      </c>
      <c r="AM250" s="65">
        <v>0</v>
      </c>
      <c r="AN250" s="65">
        <v>0</v>
      </c>
      <c r="AO250" s="65">
        <v>0</v>
      </c>
      <c r="AP250" s="65">
        <v>0</v>
      </c>
      <c r="AQ250" s="65">
        <v>0</v>
      </c>
      <c r="AR250" s="65">
        <v>0</v>
      </c>
      <c r="AS250" s="65">
        <v>0</v>
      </c>
      <c r="AT250" s="65">
        <v>5202765.9799999995</v>
      </c>
      <c r="AU250" s="65">
        <v>0</v>
      </c>
      <c r="AV250" s="65">
        <v>5202765.9799999995</v>
      </c>
      <c r="AW250" s="65">
        <v>5202765.9799999995</v>
      </c>
      <c r="AX250" s="70"/>
      <c r="AY250" s="70"/>
      <c r="AZ250" s="70"/>
      <c r="BA250" s="70"/>
      <c r="BB250" s="70"/>
      <c r="BC250" s="70"/>
      <c r="BD250" s="70"/>
      <c r="CB250" s="66"/>
      <c r="CD250" s="66"/>
      <c r="CH250" s="66"/>
    </row>
    <row r="251" spans="1:86">
      <c r="A251" s="67">
        <v>2026</v>
      </c>
      <c r="B251" s="67">
        <v>8311</v>
      </c>
      <c r="C251" s="67"/>
      <c r="D251" s="102"/>
      <c r="E251" s="67">
        <v>2</v>
      </c>
      <c r="F251" s="68">
        <v>4</v>
      </c>
      <c r="G251" s="68">
        <v>14</v>
      </c>
      <c r="H251" s="68"/>
      <c r="I251" s="68">
        <v>5000</v>
      </c>
      <c r="J251" s="62">
        <v>5100</v>
      </c>
      <c r="K251" s="62">
        <v>511</v>
      </c>
      <c r="L251" s="62">
        <v>56</v>
      </c>
      <c r="M251" s="62">
        <v>2</v>
      </c>
      <c r="N251" s="72" t="s">
        <v>258</v>
      </c>
      <c r="O251" s="65">
        <v>0</v>
      </c>
      <c r="P251" s="65">
        <v>0</v>
      </c>
      <c r="Q251" s="65">
        <v>0</v>
      </c>
      <c r="R251" s="65">
        <v>357046.84</v>
      </c>
      <c r="S251" s="65">
        <v>0</v>
      </c>
      <c r="T251" s="65">
        <v>357046.84</v>
      </c>
      <c r="U251" s="65">
        <v>357046.84</v>
      </c>
      <c r="V251" s="65">
        <v>0</v>
      </c>
      <c r="W251" s="65">
        <v>0</v>
      </c>
      <c r="X251" s="65">
        <v>0</v>
      </c>
      <c r="Y251" s="65">
        <v>0</v>
      </c>
      <c r="Z251" s="65">
        <v>0</v>
      </c>
      <c r="AA251" s="65">
        <v>0</v>
      </c>
      <c r="AB251" s="65">
        <v>0</v>
      </c>
      <c r="AC251" s="65">
        <v>0</v>
      </c>
      <c r="AD251" s="65">
        <v>0</v>
      </c>
      <c r="AE251" s="65">
        <v>0</v>
      </c>
      <c r="AF251" s="65">
        <v>0</v>
      </c>
      <c r="AG251" s="65">
        <v>0</v>
      </c>
      <c r="AH251" s="65">
        <v>0</v>
      </c>
      <c r="AI251" s="65">
        <v>0</v>
      </c>
      <c r="AJ251" s="65">
        <v>0</v>
      </c>
      <c r="AK251" s="65">
        <v>0</v>
      </c>
      <c r="AL251" s="65">
        <v>0</v>
      </c>
      <c r="AM251" s="65">
        <v>0</v>
      </c>
      <c r="AN251" s="65">
        <v>0</v>
      </c>
      <c r="AO251" s="65">
        <v>0</v>
      </c>
      <c r="AP251" s="65">
        <v>0</v>
      </c>
      <c r="AQ251" s="65">
        <v>0</v>
      </c>
      <c r="AR251" s="65">
        <v>0</v>
      </c>
      <c r="AS251" s="65">
        <v>0</v>
      </c>
      <c r="AT251" s="65">
        <v>357046.84</v>
      </c>
      <c r="AU251" s="65">
        <v>0</v>
      </c>
      <c r="AV251" s="65">
        <v>357046.84</v>
      </c>
      <c r="AW251" s="65">
        <v>357046.84</v>
      </c>
      <c r="AX251" s="70" t="s">
        <v>159</v>
      </c>
      <c r="AY251" s="74">
        <v>50</v>
      </c>
      <c r="AZ251" s="70">
        <v>0</v>
      </c>
      <c r="BA251" s="70">
        <v>0</v>
      </c>
      <c r="BB251" s="70">
        <v>0</v>
      </c>
      <c r="BC251" s="70">
        <v>50</v>
      </c>
      <c r="BD251" s="70">
        <v>0</v>
      </c>
      <c r="BG251" s="66"/>
      <c r="BI251" s="66"/>
      <c r="BM251" s="66"/>
      <c r="CB251" s="66"/>
      <c r="CD251" s="66"/>
      <c r="CH251" s="66"/>
    </row>
    <row r="252" spans="1:86">
      <c r="A252" s="71">
        <v>2026</v>
      </c>
      <c r="B252" s="71">
        <v>8311</v>
      </c>
      <c r="C252" s="71"/>
      <c r="D252" s="103"/>
      <c r="E252" s="71">
        <v>2</v>
      </c>
      <c r="F252" s="68">
        <v>4</v>
      </c>
      <c r="G252" s="68">
        <v>14</v>
      </c>
      <c r="H252" s="68"/>
      <c r="I252" s="68">
        <v>5000</v>
      </c>
      <c r="J252" s="62">
        <v>5100</v>
      </c>
      <c r="K252" s="62">
        <v>511</v>
      </c>
      <c r="L252" s="62">
        <v>401</v>
      </c>
      <c r="M252" s="62">
        <v>2</v>
      </c>
      <c r="N252" s="72" t="s">
        <v>259</v>
      </c>
      <c r="O252" s="65">
        <v>0</v>
      </c>
      <c r="P252" s="65">
        <v>0</v>
      </c>
      <c r="Q252" s="65">
        <v>0</v>
      </c>
      <c r="R252" s="65">
        <v>26836.37</v>
      </c>
      <c r="S252" s="65">
        <v>0</v>
      </c>
      <c r="T252" s="65">
        <v>26836.37</v>
      </c>
      <c r="U252" s="65">
        <v>26836.37</v>
      </c>
      <c r="V252" s="65">
        <v>0</v>
      </c>
      <c r="W252" s="65">
        <v>0</v>
      </c>
      <c r="X252" s="65">
        <v>0</v>
      </c>
      <c r="Y252" s="65">
        <v>0</v>
      </c>
      <c r="Z252" s="65">
        <v>0</v>
      </c>
      <c r="AA252" s="65">
        <v>0</v>
      </c>
      <c r="AB252" s="65">
        <v>0</v>
      </c>
      <c r="AC252" s="65">
        <v>0</v>
      </c>
      <c r="AD252" s="65">
        <v>0</v>
      </c>
      <c r="AE252" s="65">
        <v>0</v>
      </c>
      <c r="AF252" s="65">
        <v>0</v>
      </c>
      <c r="AG252" s="65">
        <v>0</v>
      </c>
      <c r="AH252" s="65">
        <v>0</v>
      </c>
      <c r="AI252" s="65">
        <v>0</v>
      </c>
      <c r="AJ252" s="65">
        <v>0</v>
      </c>
      <c r="AK252" s="65">
        <v>0</v>
      </c>
      <c r="AL252" s="65">
        <v>0</v>
      </c>
      <c r="AM252" s="65">
        <v>0</v>
      </c>
      <c r="AN252" s="65">
        <v>0</v>
      </c>
      <c r="AO252" s="65">
        <v>0</v>
      </c>
      <c r="AP252" s="65">
        <v>0</v>
      </c>
      <c r="AQ252" s="65">
        <v>0</v>
      </c>
      <c r="AR252" s="65">
        <v>0</v>
      </c>
      <c r="AS252" s="65">
        <v>0</v>
      </c>
      <c r="AT252" s="65">
        <v>26836.37</v>
      </c>
      <c r="AU252" s="65">
        <v>0</v>
      </c>
      <c r="AV252" s="65">
        <v>26836.37</v>
      </c>
      <c r="AW252" s="65">
        <v>26836.37</v>
      </c>
      <c r="AX252" s="70" t="s">
        <v>159</v>
      </c>
      <c r="AY252" s="74">
        <v>1</v>
      </c>
      <c r="AZ252" s="70">
        <v>0</v>
      </c>
      <c r="BA252" s="74">
        <v>0</v>
      </c>
      <c r="BB252" s="70">
        <v>0</v>
      </c>
      <c r="BC252" s="70">
        <v>1</v>
      </c>
      <c r="BD252" s="70">
        <v>0</v>
      </c>
      <c r="BG252" s="66"/>
      <c r="BI252" s="66"/>
      <c r="BJ252" s="66"/>
      <c r="BL252" s="66"/>
      <c r="BM252" s="66"/>
      <c r="CE252" s="66"/>
      <c r="CG252" s="66"/>
      <c r="CH252" s="66"/>
    </row>
    <row r="253" spans="1:86">
      <c r="A253" s="67">
        <v>2026</v>
      </c>
      <c r="B253" s="67">
        <v>8311</v>
      </c>
      <c r="C253" s="67"/>
      <c r="D253" s="102"/>
      <c r="E253" s="67">
        <v>2</v>
      </c>
      <c r="F253" s="68">
        <v>4</v>
      </c>
      <c r="G253" s="68">
        <v>14</v>
      </c>
      <c r="H253" s="68"/>
      <c r="I253" s="68">
        <v>5000</v>
      </c>
      <c r="J253" s="62">
        <v>5100</v>
      </c>
      <c r="K253" s="62">
        <v>511</v>
      </c>
      <c r="L253" s="62">
        <v>601</v>
      </c>
      <c r="M253" s="62">
        <v>2</v>
      </c>
      <c r="N253" s="72" t="s">
        <v>260</v>
      </c>
      <c r="O253" s="65">
        <v>0</v>
      </c>
      <c r="P253" s="65">
        <v>0</v>
      </c>
      <c r="Q253" s="65">
        <v>0</v>
      </c>
      <c r="R253" s="65">
        <v>51384.54</v>
      </c>
      <c r="S253" s="65">
        <v>0</v>
      </c>
      <c r="T253" s="65">
        <v>51384.54</v>
      </c>
      <c r="U253" s="65">
        <v>51384.54</v>
      </c>
      <c r="V253" s="65">
        <v>0</v>
      </c>
      <c r="W253" s="65">
        <v>0</v>
      </c>
      <c r="X253" s="65">
        <v>0</v>
      </c>
      <c r="Y253" s="65">
        <v>0</v>
      </c>
      <c r="Z253" s="65">
        <v>0</v>
      </c>
      <c r="AA253" s="65">
        <v>0</v>
      </c>
      <c r="AB253" s="65">
        <v>0</v>
      </c>
      <c r="AC253" s="65">
        <v>0</v>
      </c>
      <c r="AD253" s="65">
        <v>0</v>
      </c>
      <c r="AE253" s="65">
        <v>0</v>
      </c>
      <c r="AF253" s="65">
        <v>0</v>
      </c>
      <c r="AG253" s="65">
        <v>0</v>
      </c>
      <c r="AH253" s="65">
        <v>0</v>
      </c>
      <c r="AI253" s="65">
        <v>0</v>
      </c>
      <c r="AJ253" s="65">
        <v>0</v>
      </c>
      <c r="AK253" s="65">
        <v>0</v>
      </c>
      <c r="AL253" s="65">
        <v>0</v>
      </c>
      <c r="AM253" s="65">
        <v>0</v>
      </c>
      <c r="AN253" s="65">
        <v>0</v>
      </c>
      <c r="AO253" s="65">
        <v>0</v>
      </c>
      <c r="AP253" s="65">
        <v>0</v>
      </c>
      <c r="AQ253" s="65">
        <v>0</v>
      </c>
      <c r="AR253" s="65">
        <v>0</v>
      </c>
      <c r="AS253" s="65">
        <v>0</v>
      </c>
      <c r="AT253" s="65">
        <v>51384.54</v>
      </c>
      <c r="AU253" s="65">
        <v>0</v>
      </c>
      <c r="AV253" s="65">
        <v>51384.54</v>
      </c>
      <c r="AW253" s="65">
        <v>51384.54</v>
      </c>
      <c r="AX253" s="70" t="s">
        <v>159</v>
      </c>
      <c r="AY253" s="70">
        <v>4</v>
      </c>
      <c r="AZ253" s="70">
        <v>0</v>
      </c>
      <c r="BA253" s="70">
        <v>0</v>
      </c>
      <c r="BB253" s="70">
        <v>0</v>
      </c>
      <c r="BC253" s="70">
        <v>4</v>
      </c>
      <c r="BD253" s="70">
        <v>0</v>
      </c>
      <c r="BG253" s="66"/>
      <c r="BI253" s="66"/>
      <c r="BM253" s="66"/>
      <c r="CB253" s="66"/>
      <c r="CD253" s="66"/>
      <c r="CH253" s="66"/>
    </row>
    <row r="254" spans="1:86">
      <c r="A254" s="67">
        <v>2026</v>
      </c>
      <c r="B254" s="67">
        <v>8311</v>
      </c>
      <c r="C254" s="67"/>
      <c r="D254" s="102"/>
      <c r="E254" s="67">
        <v>2</v>
      </c>
      <c r="F254" s="68">
        <v>4</v>
      </c>
      <c r="G254" s="68">
        <v>14</v>
      </c>
      <c r="H254" s="68"/>
      <c r="I254" s="68">
        <v>5000</v>
      </c>
      <c r="J254" s="62">
        <v>5100</v>
      </c>
      <c r="K254" s="62">
        <v>511</v>
      </c>
      <c r="L254" s="62">
        <v>633</v>
      </c>
      <c r="M254" s="62">
        <v>2</v>
      </c>
      <c r="N254" s="72" t="s">
        <v>261</v>
      </c>
      <c r="O254" s="65">
        <v>0</v>
      </c>
      <c r="P254" s="65">
        <v>0</v>
      </c>
      <c r="Q254" s="65">
        <v>0</v>
      </c>
      <c r="R254" s="65">
        <v>289174.08</v>
      </c>
      <c r="S254" s="65">
        <v>0</v>
      </c>
      <c r="T254" s="65">
        <v>289174.08</v>
      </c>
      <c r="U254" s="65">
        <v>289174.08</v>
      </c>
      <c r="V254" s="65">
        <v>0</v>
      </c>
      <c r="W254" s="65">
        <v>0</v>
      </c>
      <c r="X254" s="65">
        <v>0</v>
      </c>
      <c r="Y254" s="65">
        <v>0</v>
      </c>
      <c r="Z254" s="65">
        <v>0</v>
      </c>
      <c r="AA254" s="65">
        <v>0</v>
      </c>
      <c r="AB254" s="65">
        <v>0</v>
      </c>
      <c r="AC254" s="65">
        <v>0</v>
      </c>
      <c r="AD254" s="65">
        <v>0</v>
      </c>
      <c r="AE254" s="65">
        <v>0</v>
      </c>
      <c r="AF254" s="65">
        <v>0</v>
      </c>
      <c r="AG254" s="65">
        <v>0</v>
      </c>
      <c r="AH254" s="65">
        <v>0</v>
      </c>
      <c r="AI254" s="65">
        <v>0</v>
      </c>
      <c r="AJ254" s="65">
        <v>0</v>
      </c>
      <c r="AK254" s="65">
        <v>0</v>
      </c>
      <c r="AL254" s="65">
        <v>0</v>
      </c>
      <c r="AM254" s="65">
        <v>0</v>
      </c>
      <c r="AN254" s="65">
        <v>0</v>
      </c>
      <c r="AO254" s="65">
        <v>0</v>
      </c>
      <c r="AP254" s="65">
        <v>0</v>
      </c>
      <c r="AQ254" s="65">
        <v>0</v>
      </c>
      <c r="AR254" s="65">
        <v>0</v>
      </c>
      <c r="AS254" s="65">
        <v>0</v>
      </c>
      <c r="AT254" s="65">
        <v>289174.08</v>
      </c>
      <c r="AU254" s="65">
        <v>0</v>
      </c>
      <c r="AV254" s="65">
        <v>289174.08</v>
      </c>
      <c r="AW254" s="65">
        <v>289174.08</v>
      </c>
      <c r="AX254" s="70" t="s">
        <v>159</v>
      </c>
      <c r="AY254" s="70">
        <v>30</v>
      </c>
      <c r="AZ254" s="70">
        <v>0</v>
      </c>
      <c r="BA254" s="70">
        <v>0</v>
      </c>
      <c r="BB254" s="70">
        <v>0</v>
      </c>
      <c r="BC254" s="70">
        <v>30</v>
      </c>
      <c r="BD254" s="70">
        <v>0</v>
      </c>
      <c r="BG254" s="66"/>
      <c r="BI254" s="66"/>
      <c r="BM254" s="66"/>
      <c r="CB254" s="66"/>
      <c r="CD254" s="66"/>
      <c r="CH254" s="66"/>
    </row>
    <row r="255" spans="1:86">
      <c r="A255" s="67">
        <v>2026</v>
      </c>
      <c r="B255" s="67">
        <v>8311</v>
      </c>
      <c r="C255" s="67"/>
      <c r="D255" s="102"/>
      <c r="E255" s="67">
        <v>2</v>
      </c>
      <c r="F255" s="68">
        <v>4</v>
      </c>
      <c r="G255" s="68">
        <v>14</v>
      </c>
      <c r="H255" s="68"/>
      <c r="I255" s="68">
        <v>5000</v>
      </c>
      <c r="J255" s="62">
        <v>5100</v>
      </c>
      <c r="K255" s="62">
        <v>511</v>
      </c>
      <c r="L255" s="62">
        <v>693</v>
      </c>
      <c r="M255" s="62">
        <v>2</v>
      </c>
      <c r="N255" s="72" t="s">
        <v>262</v>
      </c>
      <c r="O255" s="65">
        <v>0</v>
      </c>
      <c r="P255" s="65">
        <v>0</v>
      </c>
      <c r="Q255" s="65">
        <v>0</v>
      </c>
      <c r="R255" s="65">
        <v>72763.179999999993</v>
      </c>
      <c r="S255" s="65">
        <v>0</v>
      </c>
      <c r="T255" s="65">
        <v>72763.179999999993</v>
      </c>
      <c r="U255" s="65">
        <v>72763.179999999993</v>
      </c>
      <c r="V255" s="65">
        <v>0</v>
      </c>
      <c r="W255" s="65">
        <v>0</v>
      </c>
      <c r="X255" s="65">
        <v>0</v>
      </c>
      <c r="Y255" s="65">
        <v>0</v>
      </c>
      <c r="Z255" s="65">
        <v>0</v>
      </c>
      <c r="AA255" s="65">
        <v>0</v>
      </c>
      <c r="AB255" s="65">
        <v>0</v>
      </c>
      <c r="AC255" s="65">
        <v>0</v>
      </c>
      <c r="AD255" s="65">
        <v>0</v>
      </c>
      <c r="AE255" s="65">
        <v>0</v>
      </c>
      <c r="AF255" s="65">
        <v>0</v>
      </c>
      <c r="AG255" s="65">
        <v>0</v>
      </c>
      <c r="AH255" s="65">
        <v>0</v>
      </c>
      <c r="AI255" s="65">
        <v>0</v>
      </c>
      <c r="AJ255" s="65">
        <v>0</v>
      </c>
      <c r="AK255" s="65">
        <v>0</v>
      </c>
      <c r="AL255" s="65">
        <v>0</v>
      </c>
      <c r="AM255" s="65">
        <v>0</v>
      </c>
      <c r="AN255" s="65">
        <v>0</v>
      </c>
      <c r="AO255" s="65">
        <v>0</v>
      </c>
      <c r="AP255" s="65">
        <v>0</v>
      </c>
      <c r="AQ255" s="65">
        <v>0</v>
      </c>
      <c r="AR255" s="65">
        <v>0</v>
      </c>
      <c r="AS255" s="65">
        <v>0</v>
      </c>
      <c r="AT255" s="65">
        <v>72763.179999999993</v>
      </c>
      <c r="AU255" s="65">
        <v>0</v>
      </c>
      <c r="AV255" s="65">
        <v>72763.179999999993</v>
      </c>
      <c r="AW255" s="65">
        <v>72763.179999999993</v>
      </c>
      <c r="AX255" s="65" t="s">
        <v>159</v>
      </c>
      <c r="AY255" s="70">
        <v>10</v>
      </c>
      <c r="AZ255" s="70">
        <v>0</v>
      </c>
      <c r="BA255" s="70">
        <v>0</v>
      </c>
      <c r="BB255" s="70">
        <v>0</v>
      </c>
      <c r="BC255" s="70">
        <v>10</v>
      </c>
      <c r="BD255" s="70">
        <v>0</v>
      </c>
      <c r="BG255" s="66"/>
      <c r="BI255" s="66"/>
      <c r="BM255" s="66"/>
      <c r="CB255" s="66"/>
      <c r="CD255" s="66"/>
      <c r="CH255" s="66"/>
    </row>
    <row r="256" spans="1:86">
      <c r="A256" s="67">
        <v>2026</v>
      </c>
      <c r="B256" s="67">
        <v>8311</v>
      </c>
      <c r="C256" s="67"/>
      <c r="D256" s="102"/>
      <c r="E256" s="67">
        <v>2</v>
      </c>
      <c r="F256" s="68">
        <v>4</v>
      </c>
      <c r="G256" s="68">
        <v>14</v>
      </c>
      <c r="H256" s="68"/>
      <c r="I256" s="68">
        <v>5000</v>
      </c>
      <c r="J256" s="62">
        <v>5100</v>
      </c>
      <c r="K256" s="62">
        <v>511</v>
      </c>
      <c r="L256" s="62">
        <v>864</v>
      </c>
      <c r="M256" s="62">
        <v>2</v>
      </c>
      <c r="N256" s="72" t="s">
        <v>263</v>
      </c>
      <c r="O256" s="65">
        <v>0</v>
      </c>
      <c r="P256" s="65">
        <v>0</v>
      </c>
      <c r="Q256" s="65">
        <v>0</v>
      </c>
      <c r="R256" s="65">
        <v>111543.74</v>
      </c>
      <c r="S256" s="65">
        <v>0</v>
      </c>
      <c r="T256" s="65">
        <v>111543.74</v>
      </c>
      <c r="U256" s="65">
        <v>111543.74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65">
        <v>0</v>
      </c>
      <c r="AJ256" s="65">
        <v>0</v>
      </c>
      <c r="AK256" s="65">
        <v>0</v>
      </c>
      <c r="AL256" s="65">
        <v>0</v>
      </c>
      <c r="AM256" s="65">
        <v>0</v>
      </c>
      <c r="AN256" s="65">
        <v>0</v>
      </c>
      <c r="AO256" s="65">
        <v>0</v>
      </c>
      <c r="AP256" s="65">
        <v>0</v>
      </c>
      <c r="AQ256" s="65">
        <v>0</v>
      </c>
      <c r="AR256" s="65">
        <v>0</v>
      </c>
      <c r="AS256" s="65">
        <v>0</v>
      </c>
      <c r="AT256" s="65">
        <v>111543.74</v>
      </c>
      <c r="AU256" s="65">
        <v>0</v>
      </c>
      <c r="AV256" s="65">
        <v>111543.74</v>
      </c>
      <c r="AW256" s="65">
        <v>111543.74</v>
      </c>
      <c r="AX256" s="65" t="s">
        <v>159</v>
      </c>
      <c r="AY256" s="70">
        <v>31</v>
      </c>
      <c r="AZ256" s="70">
        <v>0</v>
      </c>
      <c r="BA256" s="70">
        <v>0</v>
      </c>
      <c r="BB256" s="70">
        <v>0</v>
      </c>
      <c r="BC256" s="70">
        <v>31</v>
      </c>
      <c r="BD256" s="70">
        <v>0</v>
      </c>
      <c r="CB256" s="66"/>
      <c r="CD256" s="66"/>
      <c r="CH256" s="66"/>
    </row>
    <row r="257" spans="1:86">
      <c r="A257" s="71">
        <v>2026</v>
      </c>
      <c r="B257" s="71">
        <v>8311</v>
      </c>
      <c r="C257" s="71"/>
      <c r="D257" s="103"/>
      <c r="E257" s="71">
        <v>2</v>
      </c>
      <c r="F257" s="68">
        <v>4</v>
      </c>
      <c r="G257" s="68">
        <v>14</v>
      </c>
      <c r="H257" s="68"/>
      <c r="I257" s="68">
        <v>5000</v>
      </c>
      <c r="J257" s="62">
        <v>5100</v>
      </c>
      <c r="K257" s="62">
        <v>511</v>
      </c>
      <c r="L257" s="62">
        <v>943</v>
      </c>
      <c r="M257" s="62">
        <v>2</v>
      </c>
      <c r="N257" s="72" t="s">
        <v>264</v>
      </c>
      <c r="O257" s="65">
        <v>0</v>
      </c>
      <c r="P257" s="65">
        <v>0</v>
      </c>
      <c r="Q257" s="65">
        <v>0</v>
      </c>
      <c r="R257" s="65">
        <v>743211.03999999992</v>
      </c>
      <c r="S257" s="65">
        <v>0</v>
      </c>
      <c r="T257" s="65">
        <v>743211.03999999992</v>
      </c>
      <c r="U257" s="65">
        <v>743211.03999999992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  <c r="AI257" s="65">
        <v>0</v>
      </c>
      <c r="AJ257" s="65">
        <v>0</v>
      </c>
      <c r="AK257" s="65">
        <v>0</v>
      </c>
      <c r="AL257" s="65">
        <v>0</v>
      </c>
      <c r="AM257" s="65">
        <v>0</v>
      </c>
      <c r="AN257" s="65">
        <v>0</v>
      </c>
      <c r="AO257" s="65">
        <v>0</v>
      </c>
      <c r="AP257" s="65">
        <v>0</v>
      </c>
      <c r="AQ257" s="65">
        <v>0</v>
      </c>
      <c r="AR257" s="65">
        <v>0</v>
      </c>
      <c r="AS257" s="65">
        <v>0</v>
      </c>
      <c r="AT257" s="65">
        <v>743211.03999999992</v>
      </c>
      <c r="AU257" s="65">
        <v>0</v>
      </c>
      <c r="AV257" s="65">
        <v>743211.03999999992</v>
      </c>
      <c r="AW257" s="65">
        <v>743211.03999999992</v>
      </c>
      <c r="AX257" s="70" t="s">
        <v>159</v>
      </c>
      <c r="AY257" s="70">
        <v>66</v>
      </c>
      <c r="AZ257" s="70">
        <v>0</v>
      </c>
      <c r="BA257" s="70">
        <v>0</v>
      </c>
      <c r="BB257" s="70">
        <v>0</v>
      </c>
      <c r="BC257" s="70">
        <v>66</v>
      </c>
      <c r="BD257" s="70">
        <v>0</v>
      </c>
      <c r="CB257" s="66"/>
      <c r="CD257" s="66"/>
      <c r="CH257" s="66"/>
    </row>
    <row r="258" spans="1:86">
      <c r="A258" s="71">
        <v>2026</v>
      </c>
      <c r="B258" s="71">
        <v>8311</v>
      </c>
      <c r="C258" s="71"/>
      <c r="D258" s="103"/>
      <c r="E258" s="71">
        <v>2</v>
      </c>
      <c r="F258" s="68">
        <v>4</v>
      </c>
      <c r="G258" s="68">
        <v>14</v>
      </c>
      <c r="H258" s="68"/>
      <c r="I258" s="68">
        <v>5000</v>
      </c>
      <c r="J258" s="62">
        <v>5100</v>
      </c>
      <c r="K258" s="62">
        <v>511</v>
      </c>
      <c r="L258" s="62">
        <v>1249</v>
      </c>
      <c r="M258" s="62">
        <v>2</v>
      </c>
      <c r="N258" s="72" t="s">
        <v>265</v>
      </c>
      <c r="O258" s="65">
        <v>0</v>
      </c>
      <c r="P258" s="65">
        <v>0</v>
      </c>
      <c r="Q258" s="65">
        <v>0</v>
      </c>
      <c r="R258" s="65">
        <v>191208</v>
      </c>
      <c r="S258" s="65">
        <v>0</v>
      </c>
      <c r="T258" s="65">
        <v>191208</v>
      </c>
      <c r="U258" s="65">
        <v>191208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  <c r="AI258" s="65">
        <v>0</v>
      </c>
      <c r="AJ258" s="65">
        <v>0</v>
      </c>
      <c r="AK258" s="65">
        <v>0</v>
      </c>
      <c r="AL258" s="65">
        <v>0</v>
      </c>
      <c r="AM258" s="65">
        <v>0</v>
      </c>
      <c r="AN258" s="65">
        <v>0</v>
      </c>
      <c r="AO258" s="65">
        <v>0</v>
      </c>
      <c r="AP258" s="65">
        <v>0</v>
      </c>
      <c r="AQ258" s="65">
        <v>0</v>
      </c>
      <c r="AR258" s="65">
        <v>0</v>
      </c>
      <c r="AS258" s="65">
        <v>0</v>
      </c>
      <c r="AT258" s="65">
        <v>191208</v>
      </c>
      <c r="AU258" s="65">
        <v>0</v>
      </c>
      <c r="AV258" s="65">
        <v>191208</v>
      </c>
      <c r="AW258" s="65">
        <v>191208</v>
      </c>
      <c r="AX258" s="70" t="s">
        <v>165</v>
      </c>
      <c r="AY258" s="70">
        <v>4</v>
      </c>
      <c r="AZ258" s="70">
        <v>0</v>
      </c>
      <c r="BA258" s="70">
        <v>0</v>
      </c>
      <c r="BB258" s="70">
        <v>0</v>
      </c>
      <c r="BC258" s="70">
        <v>4</v>
      </c>
      <c r="BD258" s="70">
        <v>0</v>
      </c>
      <c r="CB258" s="66"/>
      <c r="CD258" s="66"/>
      <c r="CH258" s="66"/>
    </row>
    <row r="259" spans="1:86">
      <c r="A259" s="67">
        <v>2026</v>
      </c>
      <c r="B259" s="67">
        <v>8311</v>
      </c>
      <c r="C259" s="67"/>
      <c r="D259" s="102"/>
      <c r="E259" s="67">
        <v>2</v>
      </c>
      <c r="F259" s="68">
        <v>4</v>
      </c>
      <c r="G259" s="68">
        <v>14</v>
      </c>
      <c r="H259" s="68"/>
      <c r="I259" s="68">
        <v>5000</v>
      </c>
      <c r="J259" s="62">
        <v>5100</v>
      </c>
      <c r="K259" s="62">
        <v>511</v>
      </c>
      <c r="L259" s="62">
        <v>1312</v>
      </c>
      <c r="M259" s="62">
        <v>2</v>
      </c>
      <c r="N259" s="72" t="s">
        <v>266</v>
      </c>
      <c r="O259" s="65">
        <v>0</v>
      </c>
      <c r="P259" s="65">
        <v>0</v>
      </c>
      <c r="Q259" s="65">
        <v>0</v>
      </c>
      <c r="R259" s="65">
        <v>2527777.39</v>
      </c>
      <c r="S259" s="65">
        <v>0</v>
      </c>
      <c r="T259" s="65">
        <v>2527777.39</v>
      </c>
      <c r="U259" s="65">
        <v>2527777.39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  <c r="AI259" s="65">
        <v>0</v>
      </c>
      <c r="AJ259" s="65">
        <v>0</v>
      </c>
      <c r="AK259" s="65">
        <v>0</v>
      </c>
      <c r="AL259" s="65">
        <v>0</v>
      </c>
      <c r="AM259" s="65">
        <v>0</v>
      </c>
      <c r="AN259" s="65">
        <v>0</v>
      </c>
      <c r="AO259" s="65">
        <v>0</v>
      </c>
      <c r="AP259" s="65">
        <v>0</v>
      </c>
      <c r="AQ259" s="65">
        <v>0</v>
      </c>
      <c r="AR259" s="65">
        <v>0</v>
      </c>
      <c r="AS259" s="65">
        <v>0</v>
      </c>
      <c r="AT259" s="65">
        <v>2527777.39</v>
      </c>
      <c r="AU259" s="65">
        <v>0</v>
      </c>
      <c r="AV259" s="65">
        <v>2527777.39</v>
      </c>
      <c r="AW259" s="65">
        <v>2527777.39</v>
      </c>
      <c r="AX259" s="70" t="s">
        <v>159</v>
      </c>
      <c r="AY259" s="70">
        <v>787</v>
      </c>
      <c r="AZ259" s="70">
        <v>0</v>
      </c>
      <c r="BA259" s="70">
        <v>0</v>
      </c>
      <c r="BB259" s="70">
        <v>0</v>
      </c>
      <c r="BC259" s="70">
        <v>787</v>
      </c>
      <c r="BD259" s="70">
        <v>0</v>
      </c>
      <c r="CB259" s="66"/>
      <c r="CD259" s="66"/>
      <c r="CH259" s="66"/>
    </row>
    <row r="260" spans="1:86">
      <c r="A260" s="71">
        <v>2026</v>
      </c>
      <c r="B260" s="71">
        <v>8311</v>
      </c>
      <c r="C260" s="71"/>
      <c r="D260" s="103"/>
      <c r="E260" s="71">
        <v>2</v>
      </c>
      <c r="F260" s="68">
        <v>4</v>
      </c>
      <c r="G260" s="68">
        <v>14</v>
      </c>
      <c r="H260" s="68"/>
      <c r="I260" s="68">
        <v>5000</v>
      </c>
      <c r="J260" s="62">
        <v>5100</v>
      </c>
      <c r="K260" s="62">
        <v>511</v>
      </c>
      <c r="L260" s="62">
        <v>1320</v>
      </c>
      <c r="M260" s="62">
        <v>2</v>
      </c>
      <c r="N260" s="72" t="s">
        <v>267</v>
      </c>
      <c r="O260" s="65">
        <v>0</v>
      </c>
      <c r="P260" s="65">
        <v>0</v>
      </c>
      <c r="Q260" s="65">
        <v>0</v>
      </c>
      <c r="R260" s="65">
        <v>831820.80000000005</v>
      </c>
      <c r="S260" s="65">
        <v>0</v>
      </c>
      <c r="T260" s="65">
        <v>831820.80000000005</v>
      </c>
      <c r="U260" s="65">
        <v>831820.80000000005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  <c r="AI260" s="65">
        <v>0</v>
      </c>
      <c r="AJ260" s="65">
        <v>0</v>
      </c>
      <c r="AK260" s="65">
        <v>0</v>
      </c>
      <c r="AL260" s="65">
        <v>0</v>
      </c>
      <c r="AM260" s="65">
        <v>0</v>
      </c>
      <c r="AN260" s="65">
        <v>0</v>
      </c>
      <c r="AO260" s="65">
        <v>0</v>
      </c>
      <c r="AP260" s="65">
        <v>0</v>
      </c>
      <c r="AQ260" s="65">
        <v>0</v>
      </c>
      <c r="AR260" s="65">
        <v>0</v>
      </c>
      <c r="AS260" s="65">
        <v>0</v>
      </c>
      <c r="AT260" s="65">
        <v>831820.80000000005</v>
      </c>
      <c r="AU260" s="65">
        <v>0</v>
      </c>
      <c r="AV260" s="65">
        <v>831820.80000000005</v>
      </c>
      <c r="AW260" s="65">
        <v>831820.80000000005</v>
      </c>
      <c r="AX260" s="70" t="s">
        <v>159</v>
      </c>
      <c r="AY260" s="70">
        <v>105</v>
      </c>
      <c r="AZ260" s="70">
        <v>0</v>
      </c>
      <c r="BA260" s="70">
        <v>0</v>
      </c>
      <c r="BB260" s="70">
        <v>0</v>
      </c>
      <c r="BC260" s="70">
        <v>105</v>
      </c>
      <c r="BD260" s="70">
        <v>0</v>
      </c>
      <c r="CB260" s="66"/>
      <c r="CD260" s="66"/>
      <c r="CH260" s="66"/>
    </row>
    <row r="261" spans="1:86">
      <c r="A261" s="67">
        <v>2026</v>
      </c>
      <c r="B261" s="67">
        <v>8311</v>
      </c>
      <c r="C261" s="67"/>
      <c r="D261" s="102"/>
      <c r="E261" s="67">
        <v>2</v>
      </c>
      <c r="F261" s="68">
        <v>4</v>
      </c>
      <c r="G261" s="68">
        <v>14</v>
      </c>
      <c r="H261" s="68"/>
      <c r="I261" s="68">
        <v>5000</v>
      </c>
      <c r="J261" s="62">
        <v>5100</v>
      </c>
      <c r="K261" s="62">
        <v>512</v>
      </c>
      <c r="L261" s="62"/>
      <c r="M261" s="62"/>
      <c r="N261" s="72" t="s">
        <v>268</v>
      </c>
      <c r="O261" s="65">
        <v>0</v>
      </c>
      <c r="P261" s="65">
        <v>0</v>
      </c>
      <c r="Q261" s="65">
        <v>0</v>
      </c>
      <c r="R261" s="65">
        <v>1591431.07</v>
      </c>
      <c r="S261" s="65">
        <v>0</v>
      </c>
      <c r="T261" s="65">
        <v>1591431.07</v>
      </c>
      <c r="U261" s="65">
        <v>1591431.07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  <c r="AI261" s="65">
        <v>0</v>
      </c>
      <c r="AJ261" s="65">
        <v>0</v>
      </c>
      <c r="AK261" s="65">
        <v>0</v>
      </c>
      <c r="AL261" s="65">
        <v>0</v>
      </c>
      <c r="AM261" s="65">
        <v>135894</v>
      </c>
      <c r="AN261" s="65">
        <v>0</v>
      </c>
      <c r="AO261" s="65">
        <v>135894</v>
      </c>
      <c r="AP261" s="65">
        <v>135894</v>
      </c>
      <c r="AQ261" s="65">
        <v>0</v>
      </c>
      <c r="AR261" s="65">
        <v>0</v>
      </c>
      <c r="AS261" s="65">
        <v>0</v>
      </c>
      <c r="AT261" s="65">
        <v>1455537.07</v>
      </c>
      <c r="AU261" s="65">
        <v>0</v>
      </c>
      <c r="AV261" s="65">
        <v>1455537.07</v>
      </c>
      <c r="AW261" s="65">
        <v>1455537.07</v>
      </c>
      <c r="AX261" s="70"/>
      <c r="AY261" s="70"/>
      <c r="AZ261" s="70"/>
      <c r="BA261" s="70"/>
      <c r="BB261" s="70"/>
      <c r="BC261" s="70"/>
      <c r="BD261" s="70"/>
      <c r="CB261" s="66"/>
      <c r="CD261" s="66"/>
      <c r="CH261" s="66"/>
    </row>
    <row r="262" spans="1:86">
      <c r="A262" s="67">
        <v>2026</v>
      </c>
      <c r="B262" s="67">
        <v>8311</v>
      </c>
      <c r="C262" s="67"/>
      <c r="D262" s="102"/>
      <c r="E262" s="67">
        <v>2</v>
      </c>
      <c r="F262" s="68">
        <v>4</v>
      </c>
      <c r="G262" s="68">
        <v>14</v>
      </c>
      <c r="H262" s="68"/>
      <c r="I262" s="68">
        <v>5000</v>
      </c>
      <c r="J262" s="62">
        <v>5100</v>
      </c>
      <c r="K262" s="62">
        <v>512</v>
      </c>
      <c r="L262" s="62">
        <v>1175</v>
      </c>
      <c r="M262" s="62">
        <v>2</v>
      </c>
      <c r="N262" s="72" t="s">
        <v>269</v>
      </c>
      <c r="O262" s="65">
        <v>0</v>
      </c>
      <c r="P262" s="65">
        <v>0</v>
      </c>
      <c r="Q262" s="65">
        <v>0</v>
      </c>
      <c r="R262" s="65">
        <v>1591431.07</v>
      </c>
      <c r="S262" s="65">
        <v>0</v>
      </c>
      <c r="T262" s="65">
        <v>1591431.07</v>
      </c>
      <c r="U262" s="65">
        <v>1591431.07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  <c r="AI262" s="65">
        <v>0</v>
      </c>
      <c r="AJ262" s="65">
        <v>0</v>
      </c>
      <c r="AK262" s="65">
        <v>0</v>
      </c>
      <c r="AL262" s="65">
        <v>0</v>
      </c>
      <c r="AM262" s="65">
        <v>135894</v>
      </c>
      <c r="AN262" s="65">
        <v>0</v>
      </c>
      <c r="AO262" s="65">
        <v>135894</v>
      </c>
      <c r="AP262" s="65">
        <v>135894</v>
      </c>
      <c r="AQ262" s="65">
        <v>0</v>
      </c>
      <c r="AR262" s="65">
        <v>0</v>
      </c>
      <c r="AS262" s="65">
        <v>0</v>
      </c>
      <c r="AT262" s="65">
        <v>1455537.07</v>
      </c>
      <c r="AU262" s="65">
        <v>0</v>
      </c>
      <c r="AV262" s="65">
        <v>1455537.07</v>
      </c>
      <c r="AW262" s="65">
        <v>1455537.07</v>
      </c>
      <c r="AX262" s="70" t="s">
        <v>159</v>
      </c>
      <c r="AY262" s="70">
        <v>112</v>
      </c>
      <c r="AZ262" s="70">
        <v>0</v>
      </c>
      <c r="BA262" s="70">
        <v>0</v>
      </c>
      <c r="BB262" s="70">
        <v>0</v>
      </c>
      <c r="BC262" s="70">
        <v>112</v>
      </c>
      <c r="BD262" s="70">
        <v>0</v>
      </c>
      <c r="CB262" s="66"/>
      <c r="CD262" s="66"/>
      <c r="CH262" s="66"/>
    </row>
    <row r="263" spans="1:86">
      <c r="A263" s="71">
        <v>2026</v>
      </c>
      <c r="B263" s="71">
        <v>8311</v>
      </c>
      <c r="C263" s="71"/>
      <c r="D263" s="103"/>
      <c r="E263" s="71">
        <v>2</v>
      </c>
      <c r="F263" s="68">
        <v>4</v>
      </c>
      <c r="G263" s="68">
        <v>14</v>
      </c>
      <c r="H263" s="68"/>
      <c r="I263" s="68">
        <v>5000</v>
      </c>
      <c r="J263" s="62">
        <v>5100</v>
      </c>
      <c r="K263" s="62">
        <v>515</v>
      </c>
      <c r="L263" s="62" t="s">
        <v>104</v>
      </c>
      <c r="M263" s="62"/>
      <c r="N263" s="72" t="s">
        <v>202</v>
      </c>
      <c r="O263" s="65">
        <v>19779613.93</v>
      </c>
      <c r="P263" s="65">
        <v>0</v>
      </c>
      <c r="Q263" s="65">
        <v>19779613.93</v>
      </c>
      <c r="R263" s="65">
        <v>4508530.9400000004</v>
      </c>
      <c r="S263" s="65">
        <v>0</v>
      </c>
      <c r="T263" s="65">
        <v>4508530.9400000004</v>
      </c>
      <c r="U263" s="65">
        <v>24288144.870000001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  <c r="AI263" s="65">
        <v>0</v>
      </c>
      <c r="AJ263" s="65">
        <v>0</v>
      </c>
      <c r="AK263" s="65">
        <v>0</v>
      </c>
      <c r="AL263" s="65">
        <v>0</v>
      </c>
      <c r="AM263" s="65">
        <v>0</v>
      </c>
      <c r="AN263" s="65">
        <v>0</v>
      </c>
      <c r="AO263" s="65">
        <v>0</v>
      </c>
      <c r="AP263" s="65">
        <v>0</v>
      </c>
      <c r="AQ263" s="65">
        <v>19779613.93</v>
      </c>
      <c r="AR263" s="65">
        <v>0</v>
      </c>
      <c r="AS263" s="65">
        <v>19779613.93</v>
      </c>
      <c r="AT263" s="65">
        <v>4508530.9400000004</v>
      </c>
      <c r="AU263" s="65">
        <v>0</v>
      </c>
      <c r="AV263" s="65">
        <v>4508530.9400000004</v>
      </c>
      <c r="AW263" s="65">
        <v>24288144.870000001</v>
      </c>
      <c r="AX263" s="70"/>
      <c r="AY263" s="70"/>
      <c r="AZ263" s="70"/>
      <c r="BA263" s="70"/>
      <c r="BB263" s="70"/>
      <c r="BC263" s="70"/>
      <c r="BD263" s="70"/>
      <c r="CB263" s="66"/>
      <c r="CD263" s="66"/>
      <c r="CH263" s="66"/>
    </row>
    <row r="264" spans="1:86">
      <c r="A264" s="75">
        <v>2026</v>
      </c>
      <c r="B264" s="75">
        <v>8311</v>
      </c>
      <c r="C264" s="75"/>
      <c r="D264" s="104"/>
      <c r="E264" s="75">
        <v>2</v>
      </c>
      <c r="F264" s="76">
        <v>4</v>
      </c>
      <c r="G264" s="76">
        <v>14</v>
      </c>
      <c r="H264" s="76"/>
      <c r="I264" s="76">
        <v>5000</v>
      </c>
      <c r="J264" s="62">
        <v>5100</v>
      </c>
      <c r="K264" s="62">
        <v>515</v>
      </c>
      <c r="L264" s="62">
        <v>1570</v>
      </c>
      <c r="M264" s="62">
        <v>2</v>
      </c>
      <c r="N264" s="77" t="s">
        <v>270</v>
      </c>
      <c r="O264" s="65">
        <v>9543697.9399999995</v>
      </c>
      <c r="P264" s="65">
        <v>0</v>
      </c>
      <c r="Q264" s="65">
        <v>9543697.9399999995</v>
      </c>
      <c r="R264" s="65">
        <v>0</v>
      </c>
      <c r="S264" s="65">
        <v>0</v>
      </c>
      <c r="T264" s="65">
        <v>0</v>
      </c>
      <c r="U264" s="65">
        <v>9543697.9399999995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  <c r="AI264" s="65">
        <v>0</v>
      </c>
      <c r="AJ264" s="65">
        <v>0</v>
      </c>
      <c r="AK264" s="65">
        <v>0</v>
      </c>
      <c r="AL264" s="65">
        <v>0</v>
      </c>
      <c r="AM264" s="65">
        <v>0</v>
      </c>
      <c r="AN264" s="65">
        <v>0</v>
      </c>
      <c r="AO264" s="65">
        <v>0</v>
      </c>
      <c r="AP264" s="65">
        <v>0</v>
      </c>
      <c r="AQ264" s="65">
        <v>9543697.9399999995</v>
      </c>
      <c r="AR264" s="65">
        <v>0</v>
      </c>
      <c r="AS264" s="65">
        <v>9543697.9399999995</v>
      </c>
      <c r="AT264" s="65">
        <v>0</v>
      </c>
      <c r="AU264" s="65">
        <v>0</v>
      </c>
      <c r="AV264" s="65">
        <v>0</v>
      </c>
      <c r="AW264" s="65">
        <v>9543697.9399999995</v>
      </c>
      <c r="AX264" s="70" t="s">
        <v>159</v>
      </c>
      <c r="AY264" s="70">
        <v>444</v>
      </c>
      <c r="AZ264" s="70">
        <v>0</v>
      </c>
      <c r="BA264" s="70">
        <v>0</v>
      </c>
      <c r="BB264" s="70">
        <v>0</v>
      </c>
      <c r="BC264" s="70">
        <v>444</v>
      </c>
      <c r="BD264" s="70">
        <v>0</v>
      </c>
      <c r="CB264" s="66"/>
      <c r="CD264" s="66"/>
      <c r="CH264" s="66"/>
    </row>
    <row r="265" spans="1:86">
      <c r="A265" s="67">
        <v>2026</v>
      </c>
      <c r="B265" s="67">
        <v>8311</v>
      </c>
      <c r="C265" s="67"/>
      <c r="D265" s="102"/>
      <c r="E265" s="67">
        <v>2</v>
      </c>
      <c r="F265" s="68">
        <v>4</v>
      </c>
      <c r="G265" s="68">
        <v>14</v>
      </c>
      <c r="H265" s="68"/>
      <c r="I265" s="68">
        <v>5000</v>
      </c>
      <c r="J265" s="62">
        <v>5100</v>
      </c>
      <c r="K265" s="62">
        <v>515</v>
      </c>
      <c r="L265" s="62">
        <v>1571</v>
      </c>
      <c r="M265" s="62">
        <v>2</v>
      </c>
      <c r="N265" s="72" t="s">
        <v>271</v>
      </c>
      <c r="O265" s="65">
        <v>5093002.4000000004</v>
      </c>
      <c r="P265" s="65">
        <v>0</v>
      </c>
      <c r="Q265" s="65">
        <v>5093002.4000000004</v>
      </c>
      <c r="R265" s="65">
        <v>0</v>
      </c>
      <c r="S265" s="65">
        <v>0</v>
      </c>
      <c r="T265" s="65">
        <v>0</v>
      </c>
      <c r="U265" s="65">
        <v>5093002.4000000004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  <c r="AI265" s="65">
        <v>0</v>
      </c>
      <c r="AJ265" s="65">
        <v>0</v>
      </c>
      <c r="AK265" s="65">
        <v>0</v>
      </c>
      <c r="AL265" s="65">
        <v>0</v>
      </c>
      <c r="AM265" s="65">
        <v>0</v>
      </c>
      <c r="AN265" s="65">
        <v>0</v>
      </c>
      <c r="AO265" s="65">
        <v>0</v>
      </c>
      <c r="AP265" s="65">
        <v>0</v>
      </c>
      <c r="AQ265" s="65">
        <v>5093002.4000000004</v>
      </c>
      <c r="AR265" s="65">
        <v>0</v>
      </c>
      <c r="AS265" s="65">
        <v>5093002.4000000004</v>
      </c>
      <c r="AT265" s="65">
        <v>0</v>
      </c>
      <c r="AU265" s="65">
        <v>0</v>
      </c>
      <c r="AV265" s="65">
        <v>0</v>
      </c>
      <c r="AW265" s="65">
        <v>5093002.4000000004</v>
      </c>
      <c r="AX265" s="70" t="s">
        <v>159</v>
      </c>
      <c r="AY265" s="74">
        <v>238</v>
      </c>
      <c r="AZ265" s="70">
        <v>0</v>
      </c>
      <c r="BA265" s="70">
        <v>0</v>
      </c>
      <c r="BB265" s="70">
        <v>0</v>
      </c>
      <c r="BC265" s="74">
        <v>238</v>
      </c>
      <c r="BD265" s="70">
        <v>0</v>
      </c>
      <c r="CB265" s="66"/>
      <c r="CD265" s="66"/>
      <c r="CH265" s="66"/>
    </row>
    <row r="266" spans="1:86">
      <c r="A266" s="67">
        <v>2026</v>
      </c>
      <c r="B266" s="67">
        <v>8311</v>
      </c>
      <c r="C266" s="67"/>
      <c r="D266" s="102"/>
      <c r="E266" s="67">
        <v>2</v>
      </c>
      <c r="F266" s="68">
        <v>4</v>
      </c>
      <c r="G266" s="68">
        <v>14</v>
      </c>
      <c r="H266" s="68"/>
      <c r="I266" s="68">
        <v>5000</v>
      </c>
      <c r="J266" s="62">
        <v>5100</v>
      </c>
      <c r="K266" s="62">
        <v>515</v>
      </c>
      <c r="L266" s="62">
        <v>597</v>
      </c>
      <c r="M266" s="62">
        <v>2</v>
      </c>
      <c r="N266" s="72" t="s">
        <v>272</v>
      </c>
      <c r="O266" s="65">
        <v>303690.78000000003</v>
      </c>
      <c r="P266" s="65">
        <v>0</v>
      </c>
      <c r="Q266" s="65">
        <v>303690.78000000003</v>
      </c>
      <c r="R266" s="65">
        <v>0</v>
      </c>
      <c r="S266" s="65">
        <v>0</v>
      </c>
      <c r="T266" s="65">
        <v>0</v>
      </c>
      <c r="U266" s="65">
        <v>303690.78000000003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  <c r="AI266" s="65">
        <v>0</v>
      </c>
      <c r="AJ266" s="65">
        <v>0</v>
      </c>
      <c r="AK266" s="65">
        <v>0</v>
      </c>
      <c r="AL266" s="65">
        <v>0</v>
      </c>
      <c r="AM266" s="65">
        <v>0</v>
      </c>
      <c r="AN266" s="65">
        <v>0</v>
      </c>
      <c r="AO266" s="65">
        <v>0</v>
      </c>
      <c r="AP266" s="65">
        <v>0</v>
      </c>
      <c r="AQ266" s="65">
        <v>303690.78000000003</v>
      </c>
      <c r="AR266" s="65">
        <v>0</v>
      </c>
      <c r="AS266" s="65">
        <v>303690.78000000003</v>
      </c>
      <c r="AT266" s="65">
        <v>0</v>
      </c>
      <c r="AU266" s="65">
        <v>0</v>
      </c>
      <c r="AV266" s="65">
        <v>0</v>
      </c>
      <c r="AW266" s="65">
        <v>303690.78000000003</v>
      </c>
      <c r="AX266" s="70" t="s">
        <v>159</v>
      </c>
      <c r="AY266" s="70">
        <v>49</v>
      </c>
      <c r="AZ266" s="70">
        <v>0</v>
      </c>
      <c r="BA266" s="70">
        <v>0</v>
      </c>
      <c r="BB266" s="70">
        <v>0</v>
      </c>
      <c r="BC266" s="70">
        <v>49</v>
      </c>
      <c r="BD266" s="70">
        <v>0</v>
      </c>
    </row>
    <row r="267" spans="1:86">
      <c r="A267" s="71">
        <v>2026</v>
      </c>
      <c r="B267" s="71">
        <v>8311</v>
      </c>
      <c r="C267" s="71"/>
      <c r="D267" s="103"/>
      <c r="E267" s="71">
        <v>2</v>
      </c>
      <c r="F267" s="68">
        <v>4</v>
      </c>
      <c r="G267" s="68">
        <v>14</v>
      </c>
      <c r="H267" s="68"/>
      <c r="I267" s="68">
        <v>5000</v>
      </c>
      <c r="J267" s="62">
        <v>5100</v>
      </c>
      <c r="K267" s="62">
        <v>515</v>
      </c>
      <c r="L267" s="62">
        <v>1289</v>
      </c>
      <c r="M267" s="62">
        <v>2</v>
      </c>
      <c r="N267" s="72" t="s">
        <v>273</v>
      </c>
      <c r="O267" s="65">
        <v>2541449.0499999998</v>
      </c>
      <c r="P267" s="65">
        <v>0</v>
      </c>
      <c r="Q267" s="65">
        <v>2541449.0499999998</v>
      </c>
      <c r="R267" s="65">
        <v>0</v>
      </c>
      <c r="S267" s="65">
        <v>0</v>
      </c>
      <c r="T267" s="65">
        <v>0</v>
      </c>
      <c r="U267" s="65">
        <v>2541449.0499999998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  <c r="AI267" s="65">
        <v>0</v>
      </c>
      <c r="AJ267" s="65">
        <v>0</v>
      </c>
      <c r="AK267" s="65">
        <v>0</v>
      </c>
      <c r="AL267" s="65">
        <v>0</v>
      </c>
      <c r="AM267" s="65">
        <v>0</v>
      </c>
      <c r="AN267" s="65">
        <v>0</v>
      </c>
      <c r="AO267" s="65">
        <v>0</v>
      </c>
      <c r="AP267" s="65">
        <v>0</v>
      </c>
      <c r="AQ267" s="65">
        <v>2541449.0499999998</v>
      </c>
      <c r="AR267" s="65">
        <v>0</v>
      </c>
      <c r="AS267" s="65">
        <v>2541449.0499999998</v>
      </c>
      <c r="AT267" s="65">
        <v>0</v>
      </c>
      <c r="AU267" s="65">
        <v>0</v>
      </c>
      <c r="AV267" s="65">
        <v>0</v>
      </c>
      <c r="AW267" s="65">
        <v>2541449.0499999998</v>
      </c>
      <c r="AX267" s="70" t="s">
        <v>159</v>
      </c>
      <c r="AY267" s="70">
        <v>4</v>
      </c>
      <c r="AZ267" s="70">
        <v>0</v>
      </c>
      <c r="BA267" s="70">
        <v>0</v>
      </c>
      <c r="BB267" s="70">
        <v>0</v>
      </c>
      <c r="BC267" s="70">
        <v>4</v>
      </c>
      <c r="BD267" s="70">
        <v>0</v>
      </c>
      <c r="CB267" s="66"/>
      <c r="CD267" s="66"/>
      <c r="CH267" s="66"/>
    </row>
    <row r="268" spans="1:86">
      <c r="A268" s="67">
        <v>2026</v>
      </c>
      <c r="B268" s="67">
        <v>8311</v>
      </c>
      <c r="C268" s="67"/>
      <c r="D268" s="102"/>
      <c r="E268" s="67">
        <v>2</v>
      </c>
      <c r="F268" s="68">
        <v>4</v>
      </c>
      <c r="G268" s="68">
        <v>14</v>
      </c>
      <c r="H268" s="68"/>
      <c r="I268" s="68">
        <v>5000</v>
      </c>
      <c r="J268" s="62">
        <v>5100</v>
      </c>
      <c r="K268" s="62">
        <v>515</v>
      </c>
      <c r="L268" s="62">
        <v>1428</v>
      </c>
      <c r="M268" s="62">
        <v>2</v>
      </c>
      <c r="N268" s="72" t="s">
        <v>274</v>
      </c>
      <c r="O268" s="65">
        <v>0</v>
      </c>
      <c r="P268" s="65">
        <v>0</v>
      </c>
      <c r="Q268" s="65">
        <v>0</v>
      </c>
      <c r="R268" s="65">
        <v>4508530.9400000004</v>
      </c>
      <c r="S268" s="65">
        <v>0</v>
      </c>
      <c r="T268" s="65">
        <v>4508530.9400000004</v>
      </c>
      <c r="U268" s="65">
        <v>4508530.9400000004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  <c r="AI268" s="65">
        <v>0</v>
      </c>
      <c r="AJ268" s="65">
        <v>0</v>
      </c>
      <c r="AK268" s="65">
        <v>0</v>
      </c>
      <c r="AL268" s="65">
        <v>0</v>
      </c>
      <c r="AM268" s="65">
        <v>0</v>
      </c>
      <c r="AN268" s="65">
        <v>0</v>
      </c>
      <c r="AO268" s="65">
        <v>0</v>
      </c>
      <c r="AP268" s="65">
        <v>0</v>
      </c>
      <c r="AQ268" s="65">
        <v>0</v>
      </c>
      <c r="AR268" s="65">
        <v>0</v>
      </c>
      <c r="AS268" s="65">
        <v>0</v>
      </c>
      <c r="AT268" s="65">
        <v>4508530.9400000004</v>
      </c>
      <c r="AU268" s="65">
        <v>0</v>
      </c>
      <c r="AV268" s="65">
        <v>4508530.9400000004</v>
      </c>
      <c r="AW268" s="65">
        <v>4508530.9400000004</v>
      </c>
      <c r="AX268" s="70" t="s">
        <v>159</v>
      </c>
      <c r="AY268" s="74">
        <v>250</v>
      </c>
      <c r="AZ268" s="70">
        <v>0</v>
      </c>
      <c r="BA268" s="70">
        <v>0</v>
      </c>
      <c r="BB268" s="70">
        <v>0</v>
      </c>
      <c r="BC268" s="74">
        <v>250</v>
      </c>
      <c r="BD268" s="70">
        <v>0</v>
      </c>
      <c r="CB268" s="66"/>
      <c r="CD268" s="66"/>
      <c r="CH268" s="66"/>
    </row>
    <row r="269" spans="1:86">
      <c r="A269" s="71">
        <v>2026</v>
      </c>
      <c r="B269" s="71">
        <v>8311</v>
      </c>
      <c r="C269" s="71"/>
      <c r="D269" s="103"/>
      <c r="E269" s="71">
        <v>2</v>
      </c>
      <c r="F269" s="68">
        <v>4</v>
      </c>
      <c r="G269" s="68">
        <v>14</v>
      </c>
      <c r="H269" s="68"/>
      <c r="I269" s="68">
        <v>5000</v>
      </c>
      <c r="J269" s="62">
        <v>5100</v>
      </c>
      <c r="K269" s="62">
        <v>515</v>
      </c>
      <c r="L269" s="62">
        <v>1478</v>
      </c>
      <c r="M269" s="62">
        <v>2</v>
      </c>
      <c r="N269" s="72" t="s">
        <v>275</v>
      </c>
      <c r="O269" s="65">
        <v>2297773.7600000002</v>
      </c>
      <c r="P269" s="65">
        <v>0</v>
      </c>
      <c r="Q269" s="65">
        <v>2297773.7600000002</v>
      </c>
      <c r="R269" s="65">
        <v>0</v>
      </c>
      <c r="S269" s="65">
        <v>0</v>
      </c>
      <c r="T269" s="65">
        <v>0</v>
      </c>
      <c r="U269" s="65">
        <v>2297773.7600000002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  <c r="AI269" s="65">
        <v>0</v>
      </c>
      <c r="AJ269" s="65">
        <v>0</v>
      </c>
      <c r="AK269" s="65">
        <v>0</v>
      </c>
      <c r="AL269" s="65">
        <v>0</v>
      </c>
      <c r="AM269" s="65">
        <v>0</v>
      </c>
      <c r="AN269" s="65">
        <v>0</v>
      </c>
      <c r="AO269" s="65">
        <v>0</v>
      </c>
      <c r="AP269" s="65">
        <v>0</v>
      </c>
      <c r="AQ269" s="65">
        <v>2297773.7600000002</v>
      </c>
      <c r="AR269" s="65">
        <v>0</v>
      </c>
      <c r="AS269" s="65">
        <v>2297773.7600000002</v>
      </c>
      <c r="AT269" s="65">
        <v>0</v>
      </c>
      <c r="AU269" s="65">
        <v>0</v>
      </c>
      <c r="AV269" s="65">
        <v>0</v>
      </c>
      <c r="AW269" s="65">
        <v>2297773.7600000002</v>
      </c>
      <c r="AX269" s="65" t="s">
        <v>159</v>
      </c>
      <c r="AY269" s="70">
        <v>269</v>
      </c>
      <c r="AZ269" s="70">
        <v>0</v>
      </c>
      <c r="BA269" s="70">
        <v>0</v>
      </c>
      <c r="BB269" s="70">
        <v>0</v>
      </c>
      <c r="BC269" s="70">
        <v>269</v>
      </c>
      <c r="BD269" s="70">
        <v>0</v>
      </c>
    </row>
    <row r="270" spans="1:86">
      <c r="A270" s="71">
        <v>2026</v>
      </c>
      <c r="B270" s="71">
        <v>8311</v>
      </c>
      <c r="C270" s="71"/>
      <c r="D270" s="103"/>
      <c r="E270" s="71">
        <v>2</v>
      </c>
      <c r="F270" s="68">
        <v>4</v>
      </c>
      <c r="G270" s="68">
        <v>14</v>
      </c>
      <c r="H270" s="68"/>
      <c r="I270" s="68">
        <v>5000</v>
      </c>
      <c r="J270" s="62">
        <v>5100</v>
      </c>
      <c r="K270" s="62">
        <v>519</v>
      </c>
      <c r="L270" s="62" t="s">
        <v>104</v>
      </c>
      <c r="M270" s="62"/>
      <c r="N270" s="72" t="s">
        <v>209</v>
      </c>
      <c r="O270" s="65">
        <v>0</v>
      </c>
      <c r="P270" s="65">
        <v>0</v>
      </c>
      <c r="Q270" s="65">
        <v>0</v>
      </c>
      <c r="R270" s="65">
        <v>5460322.9899999993</v>
      </c>
      <c r="S270" s="65">
        <v>0</v>
      </c>
      <c r="T270" s="65">
        <v>5460322.9899999993</v>
      </c>
      <c r="U270" s="65">
        <v>5460322.9899999993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  <c r="AI270" s="65">
        <v>0</v>
      </c>
      <c r="AJ270" s="65">
        <v>0</v>
      </c>
      <c r="AK270" s="65">
        <v>0</v>
      </c>
      <c r="AL270" s="65">
        <v>0</v>
      </c>
      <c r="AM270" s="65">
        <v>0</v>
      </c>
      <c r="AN270" s="65">
        <v>0</v>
      </c>
      <c r="AO270" s="65">
        <v>0</v>
      </c>
      <c r="AP270" s="65">
        <v>0</v>
      </c>
      <c r="AQ270" s="65">
        <v>0</v>
      </c>
      <c r="AR270" s="65">
        <v>0</v>
      </c>
      <c r="AS270" s="65">
        <v>0</v>
      </c>
      <c r="AT270" s="65">
        <v>5460322.9899999993</v>
      </c>
      <c r="AU270" s="65">
        <v>0</v>
      </c>
      <c r="AV270" s="65">
        <v>5460322.9899999993</v>
      </c>
      <c r="AW270" s="65">
        <v>5460322.9899999993</v>
      </c>
      <c r="AX270" s="70"/>
      <c r="AY270" s="70"/>
      <c r="AZ270" s="70"/>
      <c r="BA270" s="70"/>
      <c r="BB270" s="70"/>
      <c r="BC270" s="70"/>
      <c r="BD270" s="70"/>
    </row>
    <row r="271" spans="1:86">
      <c r="A271" s="67">
        <v>2026</v>
      </c>
      <c r="B271" s="67">
        <v>8311</v>
      </c>
      <c r="C271" s="67"/>
      <c r="D271" s="102"/>
      <c r="E271" s="67">
        <v>2</v>
      </c>
      <c r="F271" s="68">
        <v>4</v>
      </c>
      <c r="G271" s="68">
        <v>14</v>
      </c>
      <c r="H271" s="68"/>
      <c r="I271" s="68">
        <v>5000</v>
      </c>
      <c r="J271" s="62">
        <v>5100</v>
      </c>
      <c r="K271" s="62">
        <v>519</v>
      </c>
      <c r="L271" s="62">
        <v>20</v>
      </c>
      <c r="M271" s="62">
        <v>2</v>
      </c>
      <c r="N271" s="72" t="s">
        <v>276</v>
      </c>
      <c r="O271" s="65">
        <v>0</v>
      </c>
      <c r="P271" s="65">
        <v>0</v>
      </c>
      <c r="Q271" s="65">
        <v>0</v>
      </c>
      <c r="R271" s="65">
        <v>4288658.47</v>
      </c>
      <c r="S271" s="65">
        <v>0</v>
      </c>
      <c r="T271" s="65">
        <v>4288658.47</v>
      </c>
      <c r="U271" s="65">
        <v>4288658.47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  <c r="AI271" s="65">
        <v>0</v>
      </c>
      <c r="AJ271" s="65">
        <v>0</v>
      </c>
      <c r="AK271" s="65">
        <v>0</v>
      </c>
      <c r="AL271" s="65">
        <v>0</v>
      </c>
      <c r="AM271" s="65">
        <v>0</v>
      </c>
      <c r="AN271" s="65">
        <v>0</v>
      </c>
      <c r="AO271" s="65">
        <v>0</v>
      </c>
      <c r="AP271" s="65">
        <v>0</v>
      </c>
      <c r="AQ271" s="65">
        <v>0</v>
      </c>
      <c r="AR271" s="65">
        <v>0</v>
      </c>
      <c r="AS271" s="65">
        <v>0</v>
      </c>
      <c r="AT271" s="65">
        <v>4288658.47</v>
      </c>
      <c r="AU271" s="65">
        <v>0</v>
      </c>
      <c r="AV271" s="65">
        <v>4288658.47</v>
      </c>
      <c r="AW271" s="65">
        <v>4288658.47</v>
      </c>
      <c r="AX271" s="70" t="s">
        <v>159</v>
      </c>
      <c r="AY271" s="70">
        <v>177</v>
      </c>
      <c r="AZ271" s="70">
        <v>0</v>
      </c>
      <c r="BA271" s="70">
        <v>0</v>
      </c>
      <c r="BB271" s="70">
        <v>0</v>
      </c>
      <c r="BC271" s="70">
        <v>177</v>
      </c>
      <c r="BD271" s="70">
        <v>0</v>
      </c>
      <c r="BG271" s="66"/>
      <c r="BI271" s="66"/>
      <c r="BM271" s="66"/>
      <c r="CB271" s="66"/>
      <c r="CD271" s="66"/>
      <c r="CH271" s="66"/>
    </row>
    <row r="272" spans="1:86">
      <c r="A272" s="71">
        <v>2026</v>
      </c>
      <c r="B272" s="71">
        <v>8311</v>
      </c>
      <c r="C272" s="71"/>
      <c r="D272" s="103"/>
      <c r="E272" s="71">
        <v>2</v>
      </c>
      <c r="F272" s="68">
        <v>4</v>
      </c>
      <c r="G272" s="68">
        <v>14</v>
      </c>
      <c r="H272" s="68"/>
      <c r="I272" s="68">
        <v>5000</v>
      </c>
      <c r="J272" s="62">
        <v>5100</v>
      </c>
      <c r="K272" s="62">
        <v>519</v>
      </c>
      <c r="L272" s="62">
        <v>511</v>
      </c>
      <c r="M272" s="62">
        <v>2</v>
      </c>
      <c r="N272" s="72" t="s">
        <v>277</v>
      </c>
      <c r="O272" s="65">
        <v>0</v>
      </c>
      <c r="P272" s="65">
        <v>0</v>
      </c>
      <c r="Q272" s="65">
        <v>0</v>
      </c>
      <c r="R272" s="65">
        <v>110928.89</v>
      </c>
      <c r="S272" s="65">
        <v>0</v>
      </c>
      <c r="T272" s="65">
        <v>110928.89</v>
      </c>
      <c r="U272" s="65">
        <v>110928.89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  <c r="AI272" s="65">
        <v>0</v>
      </c>
      <c r="AJ272" s="65">
        <v>0</v>
      </c>
      <c r="AK272" s="65">
        <v>0</v>
      </c>
      <c r="AL272" s="65">
        <v>0</v>
      </c>
      <c r="AM272" s="65">
        <v>0</v>
      </c>
      <c r="AN272" s="65">
        <v>0</v>
      </c>
      <c r="AO272" s="65">
        <v>0</v>
      </c>
      <c r="AP272" s="65">
        <v>0</v>
      </c>
      <c r="AQ272" s="65">
        <v>0</v>
      </c>
      <c r="AR272" s="65">
        <v>0</v>
      </c>
      <c r="AS272" s="65">
        <v>0</v>
      </c>
      <c r="AT272" s="65">
        <v>110928.89</v>
      </c>
      <c r="AU272" s="65">
        <v>0</v>
      </c>
      <c r="AV272" s="65">
        <v>110928.89</v>
      </c>
      <c r="AW272" s="65">
        <v>110928.89</v>
      </c>
      <c r="AX272" s="70" t="s">
        <v>159</v>
      </c>
      <c r="AY272" s="74">
        <v>23</v>
      </c>
      <c r="AZ272" s="70">
        <v>0</v>
      </c>
      <c r="BA272" s="70">
        <v>0</v>
      </c>
      <c r="BB272" s="70">
        <v>0</v>
      </c>
      <c r="BC272" s="74">
        <v>23</v>
      </c>
      <c r="BD272" s="70">
        <v>0</v>
      </c>
      <c r="BG272" s="66"/>
      <c r="BI272" s="66"/>
      <c r="BM272" s="66"/>
      <c r="CB272" s="66"/>
      <c r="CD272" s="66"/>
      <c r="CH272" s="66"/>
    </row>
    <row r="273" spans="1:93">
      <c r="A273" s="67">
        <v>2026</v>
      </c>
      <c r="B273" s="67">
        <v>8311</v>
      </c>
      <c r="C273" s="67"/>
      <c r="D273" s="102"/>
      <c r="E273" s="67">
        <v>2</v>
      </c>
      <c r="F273" s="68">
        <v>4</v>
      </c>
      <c r="G273" s="68">
        <v>14</v>
      </c>
      <c r="H273" s="68"/>
      <c r="I273" s="68">
        <v>5000</v>
      </c>
      <c r="J273" s="62">
        <v>5100</v>
      </c>
      <c r="K273" s="62">
        <v>519</v>
      </c>
      <c r="L273" s="62">
        <v>1470</v>
      </c>
      <c r="M273" s="62">
        <v>2</v>
      </c>
      <c r="N273" s="72" t="s">
        <v>278</v>
      </c>
      <c r="O273" s="65">
        <v>0</v>
      </c>
      <c r="P273" s="65">
        <v>0</v>
      </c>
      <c r="Q273" s="65">
        <v>0</v>
      </c>
      <c r="R273" s="65">
        <v>499523.95</v>
      </c>
      <c r="S273" s="65">
        <v>0</v>
      </c>
      <c r="T273" s="65">
        <v>499523.95</v>
      </c>
      <c r="U273" s="65">
        <v>499523.95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65">
        <v>0</v>
      </c>
      <c r="AJ273" s="65">
        <v>0</v>
      </c>
      <c r="AK273" s="65">
        <v>0</v>
      </c>
      <c r="AL273" s="65">
        <v>0</v>
      </c>
      <c r="AM273" s="65">
        <v>0</v>
      </c>
      <c r="AN273" s="65">
        <v>0</v>
      </c>
      <c r="AO273" s="65">
        <v>0</v>
      </c>
      <c r="AP273" s="65">
        <v>0</v>
      </c>
      <c r="AQ273" s="65">
        <v>0</v>
      </c>
      <c r="AR273" s="65">
        <v>0</v>
      </c>
      <c r="AS273" s="65">
        <v>0</v>
      </c>
      <c r="AT273" s="65">
        <v>499523.95</v>
      </c>
      <c r="AU273" s="65">
        <v>0</v>
      </c>
      <c r="AV273" s="65">
        <v>499523.95</v>
      </c>
      <c r="AW273" s="65">
        <v>499523.95</v>
      </c>
      <c r="AX273" s="70" t="s">
        <v>159</v>
      </c>
      <c r="AY273" s="70">
        <v>37</v>
      </c>
      <c r="AZ273" s="70">
        <v>0</v>
      </c>
      <c r="BA273" s="70">
        <v>0</v>
      </c>
      <c r="BB273" s="70">
        <v>0</v>
      </c>
      <c r="BC273" s="70">
        <v>37</v>
      </c>
      <c r="BD273" s="70">
        <v>0</v>
      </c>
      <c r="BG273" s="66"/>
      <c r="BI273" s="66"/>
      <c r="BM273" s="66"/>
      <c r="CB273" s="66"/>
      <c r="CD273" s="66"/>
      <c r="CH273" s="66"/>
    </row>
    <row r="274" spans="1:93">
      <c r="A274" s="67">
        <v>2026</v>
      </c>
      <c r="B274" s="67">
        <v>8311</v>
      </c>
      <c r="C274" s="67"/>
      <c r="D274" s="102"/>
      <c r="E274" s="67">
        <v>2</v>
      </c>
      <c r="F274" s="68">
        <v>4</v>
      </c>
      <c r="G274" s="68">
        <v>14</v>
      </c>
      <c r="H274" s="68"/>
      <c r="I274" s="68">
        <v>5000</v>
      </c>
      <c r="J274" s="62">
        <v>5100</v>
      </c>
      <c r="K274" s="62">
        <v>519</v>
      </c>
      <c r="L274" s="62">
        <v>1500</v>
      </c>
      <c r="M274" s="62">
        <v>2</v>
      </c>
      <c r="N274" s="72" t="s">
        <v>279</v>
      </c>
      <c r="O274" s="65">
        <v>0</v>
      </c>
      <c r="P274" s="65">
        <v>0</v>
      </c>
      <c r="Q274" s="65">
        <v>0</v>
      </c>
      <c r="R274" s="65">
        <v>561211.67999999993</v>
      </c>
      <c r="S274" s="65">
        <v>0</v>
      </c>
      <c r="T274" s="65">
        <v>561211.67999999993</v>
      </c>
      <c r="U274" s="65">
        <v>561211.67999999993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65">
        <v>0</v>
      </c>
      <c r="AJ274" s="65">
        <v>0</v>
      </c>
      <c r="AK274" s="65">
        <v>0</v>
      </c>
      <c r="AL274" s="65">
        <v>0</v>
      </c>
      <c r="AM274" s="65">
        <v>0</v>
      </c>
      <c r="AN274" s="65">
        <v>0</v>
      </c>
      <c r="AO274" s="65">
        <v>0</v>
      </c>
      <c r="AP274" s="65">
        <v>0</v>
      </c>
      <c r="AQ274" s="65">
        <v>0</v>
      </c>
      <c r="AR274" s="65">
        <v>0</v>
      </c>
      <c r="AS274" s="65">
        <v>0</v>
      </c>
      <c r="AT274" s="65">
        <v>561211.67999999993</v>
      </c>
      <c r="AU274" s="65">
        <v>0</v>
      </c>
      <c r="AV274" s="65">
        <v>561211.67999999993</v>
      </c>
      <c r="AW274" s="65">
        <v>561211.67999999993</v>
      </c>
      <c r="AX274" s="70" t="s">
        <v>159</v>
      </c>
      <c r="AY274" s="70">
        <v>113</v>
      </c>
      <c r="AZ274" s="70">
        <v>0</v>
      </c>
      <c r="BA274" s="70">
        <v>0</v>
      </c>
      <c r="BB274" s="70">
        <v>0</v>
      </c>
      <c r="BC274" s="70">
        <v>113</v>
      </c>
      <c r="BD274" s="70">
        <v>0</v>
      </c>
      <c r="BG274" s="66"/>
      <c r="BI274" s="66"/>
      <c r="BJ274" s="66"/>
      <c r="BL274" s="66"/>
      <c r="BM274" s="66"/>
      <c r="CB274" s="66"/>
      <c r="CD274" s="66"/>
      <c r="CE274" s="66"/>
      <c r="CG274" s="66"/>
      <c r="CH274" s="66"/>
    </row>
    <row r="275" spans="1:93">
      <c r="A275" s="67">
        <v>2026</v>
      </c>
      <c r="B275" s="67">
        <v>8311</v>
      </c>
      <c r="C275" s="67"/>
      <c r="D275" s="102"/>
      <c r="E275" s="67">
        <v>2</v>
      </c>
      <c r="F275" s="68">
        <v>4</v>
      </c>
      <c r="G275" s="68">
        <v>14</v>
      </c>
      <c r="H275" s="68"/>
      <c r="I275" s="68">
        <v>5000</v>
      </c>
      <c r="J275" s="62">
        <v>5200</v>
      </c>
      <c r="K275" s="62"/>
      <c r="L275" s="62" t="s">
        <v>104</v>
      </c>
      <c r="M275" s="62"/>
      <c r="N275" s="72" t="s">
        <v>212</v>
      </c>
      <c r="O275" s="65">
        <v>730537.62</v>
      </c>
      <c r="P275" s="65">
        <v>0</v>
      </c>
      <c r="Q275" s="65">
        <v>730537.62</v>
      </c>
      <c r="R275" s="65">
        <v>192150.19</v>
      </c>
      <c r="S275" s="65">
        <v>0</v>
      </c>
      <c r="T275" s="65">
        <v>192150.19</v>
      </c>
      <c r="U275" s="65">
        <v>922687.81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65">
        <v>0</v>
      </c>
      <c r="AJ275" s="65">
        <v>0</v>
      </c>
      <c r="AK275" s="65">
        <v>0</v>
      </c>
      <c r="AL275" s="65">
        <v>0</v>
      </c>
      <c r="AM275" s="65">
        <v>0</v>
      </c>
      <c r="AN275" s="65">
        <v>0</v>
      </c>
      <c r="AO275" s="65">
        <v>0</v>
      </c>
      <c r="AP275" s="65">
        <v>0</v>
      </c>
      <c r="AQ275" s="65">
        <v>730537.62</v>
      </c>
      <c r="AR275" s="65">
        <v>0</v>
      </c>
      <c r="AS275" s="65">
        <v>730537.62</v>
      </c>
      <c r="AT275" s="65">
        <v>192150.19</v>
      </c>
      <c r="AU275" s="65">
        <v>0</v>
      </c>
      <c r="AV275" s="65">
        <v>192150.19</v>
      </c>
      <c r="AW275" s="65">
        <v>922687.81</v>
      </c>
      <c r="AX275" s="70"/>
      <c r="AY275" s="74"/>
      <c r="AZ275" s="70"/>
      <c r="BA275" s="70"/>
      <c r="BB275" s="70"/>
      <c r="BC275" s="74"/>
      <c r="BD275" s="70"/>
      <c r="BG275" s="66"/>
      <c r="BI275" s="66"/>
      <c r="BM275" s="66"/>
      <c r="CB275" s="66"/>
      <c r="CD275" s="66"/>
      <c r="CH275" s="66"/>
    </row>
    <row r="276" spans="1:93">
      <c r="A276" s="67">
        <v>2026</v>
      </c>
      <c r="B276" s="67">
        <v>8311</v>
      </c>
      <c r="C276" s="67"/>
      <c r="D276" s="102"/>
      <c r="E276" s="67">
        <v>2</v>
      </c>
      <c r="F276" s="68">
        <v>4</v>
      </c>
      <c r="G276" s="68">
        <v>14</v>
      </c>
      <c r="H276" s="68"/>
      <c r="I276" s="68">
        <v>5000</v>
      </c>
      <c r="J276" s="62">
        <v>5200</v>
      </c>
      <c r="K276" s="62">
        <v>521</v>
      </c>
      <c r="L276" s="62" t="s">
        <v>104</v>
      </c>
      <c r="M276" s="62"/>
      <c r="N276" s="72" t="s">
        <v>280</v>
      </c>
      <c r="O276" s="65">
        <v>0</v>
      </c>
      <c r="P276" s="65">
        <v>0</v>
      </c>
      <c r="Q276" s="65">
        <v>0</v>
      </c>
      <c r="R276" s="65">
        <v>192150.19</v>
      </c>
      <c r="S276" s="65">
        <v>0</v>
      </c>
      <c r="T276" s="65">
        <v>192150.19</v>
      </c>
      <c r="U276" s="65">
        <v>192150.19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65">
        <v>0</v>
      </c>
      <c r="AJ276" s="65">
        <v>0</v>
      </c>
      <c r="AK276" s="65">
        <v>0</v>
      </c>
      <c r="AL276" s="65">
        <v>0</v>
      </c>
      <c r="AM276" s="65">
        <v>0</v>
      </c>
      <c r="AN276" s="65">
        <v>0</v>
      </c>
      <c r="AO276" s="65">
        <v>0</v>
      </c>
      <c r="AP276" s="65">
        <v>0</v>
      </c>
      <c r="AQ276" s="65">
        <v>0</v>
      </c>
      <c r="AR276" s="65">
        <v>0</v>
      </c>
      <c r="AS276" s="65">
        <v>0</v>
      </c>
      <c r="AT276" s="65">
        <v>192150.19</v>
      </c>
      <c r="AU276" s="65">
        <v>0</v>
      </c>
      <c r="AV276" s="65">
        <v>192150.19</v>
      </c>
      <c r="AW276" s="65">
        <v>192150.19</v>
      </c>
      <c r="AX276" s="70"/>
      <c r="AY276" s="70"/>
      <c r="AZ276" s="70"/>
      <c r="BA276" s="70"/>
      <c r="BB276" s="70"/>
      <c r="BC276" s="70"/>
      <c r="BD276" s="70"/>
      <c r="BG276" s="66"/>
      <c r="BI276" s="66"/>
      <c r="BM276" s="66"/>
      <c r="CB276" s="66"/>
      <c r="CD276" s="66"/>
      <c r="CH276" s="66"/>
    </row>
    <row r="277" spans="1:93">
      <c r="A277" s="67">
        <v>2026</v>
      </c>
      <c r="B277" s="67">
        <v>8311</v>
      </c>
      <c r="C277" s="67"/>
      <c r="D277" s="102"/>
      <c r="E277" s="67">
        <v>2</v>
      </c>
      <c r="F277" s="68">
        <v>4</v>
      </c>
      <c r="G277" s="68">
        <v>14</v>
      </c>
      <c r="H277" s="68"/>
      <c r="I277" s="68">
        <v>5000</v>
      </c>
      <c r="J277" s="62">
        <v>5200</v>
      </c>
      <c r="K277" s="62">
        <v>521</v>
      </c>
      <c r="L277" s="62">
        <v>1047</v>
      </c>
      <c r="M277" s="62">
        <v>2</v>
      </c>
      <c r="N277" s="72" t="s">
        <v>281</v>
      </c>
      <c r="O277" s="65">
        <v>0</v>
      </c>
      <c r="P277" s="65">
        <v>0</v>
      </c>
      <c r="Q277" s="65">
        <v>0</v>
      </c>
      <c r="R277" s="65">
        <v>192150.19</v>
      </c>
      <c r="S277" s="65">
        <v>0</v>
      </c>
      <c r="T277" s="65">
        <v>192150.19</v>
      </c>
      <c r="U277" s="65">
        <v>192150.19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65">
        <v>0</v>
      </c>
      <c r="AJ277" s="65">
        <v>0</v>
      </c>
      <c r="AK277" s="65">
        <v>0</v>
      </c>
      <c r="AL277" s="65">
        <v>0</v>
      </c>
      <c r="AM277" s="65">
        <v>0</v>
      </c>
      <c r="AN277" s="65">
        <v>0</v>
      </c>
      <c r="AO277" s="65">
        <v>0</v>
      </c>
      <c r="AP277" s="65">
        <v>0</v>
      </c>
      <c r="AQ277" s="65">
        <v>0</v>
      </c>
      <c r="AR277" s="65">
        <v>0</v>
      </c>
      <c r="AS277" s="65">
        <v>0</v>
      </c>
      <c r="AT277" s="65">
        <v>192150.19</v>
      </c>
      <c r="AU277" s="65">
        <v>0</v>
      </c>
      <c r="AV277" s="65">
        <v>192150.19</v>
      </c>
      <c r="AW277" s="65">
        <v>192150.19</v>
      </c>
      <c r="AX277" s="70" t="s">
        <v>159</v>
      </c>
      <c r="AY277" s="70">
        <v>21</v>
      </c>
      <c r="AZ277" s="70">
        <v>0</v>
      </c>
      <c r="BA277" s="70">
        <v>0</v>
      </c>
      <c r="BB277" s="70">
        <v>0</v>
      </c>
      <c r="BC277" s="70">
        <v>21</v>
      </c>
      <c r="BD277" s="70">
        <v>0</v>
      </c>
      <c r="BG277" s="66"/>
      <c r="BI277" s="66"/>
      <c r="BM277" s="66"/>
      <c r="CB277" s="66"/>
      <c r="CD277" s="66"/>
      <c r="CH277" s="66"/>
    </row>
    <row r="278" spans="1:93">
      <c r="A278" s="71">
        <v>2026</v>
      </c>
      <c r="B278" s="71">
        <v>8311</v>
      </c>
      <c r="C278" s="71"/>
      <c r="D278" s="103"/>
      <c r="E278" s="71">
        <v>2</v>
      </c>
      <c r="F278" s="68">
        <v>4</v>
      </c>
      <c r="G278" s="68">
        <v>14</v>
      </c>
      <c r="H278" s="68"/>
      <c r="I278" s="68">
        <v>5000</v>
      </c>
      <c r="J278" s="62">
        <v>5200</v>
      </c>
      <c r="K278" s="62">
        <v>523</v>
      </c>
      <c r="L278" s="62" t="s">
        <v>104</v>
      </c>
      <c r="M278" s="62"/>
      <c r="N278" s="72" t="s">
        <v>282</v>
      </c>
      <c r="O278" s="65">
        <v>730537.62</v>
      </c>
      <c r="P278" s="65">
        <v>0</v>
      </c>
      <c r="Q278" s="65">
        <v>730537.62</v>
      </c>
      <c r="R278" s="65">
        <v>0</v>
      </c>
      <c r="S278" s="65">
        <v>0</v>
      </c>
      <c r="T278" s="65">
        <v>0</v>
      </c>
      <c r="U278" s="65">
        <v>730537.62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65">
        <v>0</v>
      </c>
      <c r="AJ278" s="65">
        <v>0</v>
      </c>
      <c r="AK278" s="65">
        <v>0</v>
      </c>
      <c r="AL278" s="65">
        <v>0</v>
      </c>
      <c r="AM278" s="65">
        <v>0</v>
      </c>
      <c r="AN278" s="65">
        <v>0</v>
      </c>
      <c r="AO278" s="65">
        <v>0</v>
      </c>
      <c r="AP278" s="65">
        <v>0</v>
      </c>
      <c r="AQ278" s="65">
        <v>730537.62</v>
      </c>
      <c r="AR278" s="65">
        <v>0</v>
      </c>
      <c r="AS278" s="65">
        <v>730537.62</v>
      </c>
      <c r="AT278" s="65">
        <v>0</v>
      </c>
      <c r="AU278" s="65">
        <v>0</v>
      </c>
      <c r="AV278" s="65">
        <v>0</v>
      </c>
      <c r="AW278" s="65">
        <v>730537.62</v>
      </c>
      <c r="AX278" s="70"/>
      <c r="AY278" s="74"/>
      <c r="AZ278" s="70"/>
      <c r="BA278" s="70"/>
      <c r="BB278" s="70"/>
      <c r="BC278" s="74"/>
      <c r="BD278" s="70"/>
      <c r="BG278" s="66"/>
      <c r="BI278" s="66"/>
      <c r="BM278" s="66"/>
      <c r="CB278" s="66"/>
      <c r="CD278" s="66"/>
      <c r="CH278" s="66"/>
      <c r="CI278" s="78"/>
      <c r="CO278" s="78"/>
    </row>
    <row r="279" spans="1:93">
      <c r="A279" s="71">
        <v>2026</v>
      </c>
      <c r="B279" s="71">
        <v>8311</v>
      </c>
      <c r="C279" s="71"/>
      <c r="D279" s="103"/>
      <c r="E279" s="71">
        <v>2</v>
      </c>
      <c r="F279" s="68">
        <v>4</v>
      </c>
      <c r="G279" s="68">
        <v>14</v>
      </c>
      <c r="H279" s="68"/>
      <c r="I279" s="68">
        <v>5000</v>
      </c>
      <c r="J279" s="62">
        <v>5200</v>
      </c>
      <c r="K279" s="62">
        <v>523</v>
      </c>
      <c r="L279" s="62">
        <v>844</v>
      </c>
      <c r="M279" s="62">
        <v>2</v>
      </c>
      <c r="N279" s="72" t="s">
        <v>283</v>
      </c>
      <c r="O279" s="65">
        <v>401198.72</v>
      </c>
      <c r="P279" s="65">
        <v>0</v>
      </c>
      <c r="Q279" s="65">
        <v>401198.72</v>
      </c>
      <c r="R279" s="65">
        <v>0</v>
      </c>
      <c r="S279" s="65">
        <v>0</v>
      </c>
      <c r="T279" s="65">
        <v>0</v>
      </c>
      <c r="U279" s="65">
        <v>401198.72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65">
        <v>0</v>
      </c>
      <c r="AJ279" s="65">
        <v>0</v>
      </c>
      <c r="AK279" s="65">
        <v>0</v>
      </c>
      <c r="AL279" s="65">
        <v>0</v>
      </c>
      <c r="AM279" s="65">
        <v>0</v>
      </c>
      <c r="AN279" s="65">
        <v>0</v>
      </c>
      <c r="AO279" s="65">
        <v>0</v>
      </c>
      <c r="AP279" s="65">
        <v>0</v>
      </c>
      <c r="AQ279" s="65">
        <v>401198.72</v>
      </c>
      <c r="AR279" s="65">
        <v>0</v>
      </c>
      <c r="AS279" s="65">
        <v>401198.72</v>
      </c>
      <c r="AT279" s="65">
        <v>0</v>
      </c>
      <c r="AU279" s="65">
        <v>0</v>
      </c>
      <c r="AV279" s="65">
        <v>0</v>
      </c>
      <c r="AW279" s="65">
        <v>401198.72</v>
      </c>
      <c r="AX279" s="70" t="s">
        <v>159</v>
      </c>
      <c r="AY279" s="74">
        <v>25</v>
      </c>
      <c r="AZ279" s="70">
        <v>0</v>
      </c>
      <c r="BA279" s="70">
        <v>0</v>
      </c>
      <c r="BB279" s="70">
        <v>0</v>
      </c>
      <c r="BC279" s="74">
        <v>25</v>
      </c>
      <c r="BD279" s="70">
        <v>0</v>
      </c>
    </row>
    <row r="280" spans="1:93">
      <c r="A280" s="67">
        <v>2026</v>
      </c>
      <c r="B280" s="67">
        <v>8311</v>
      </c>
      <c r="C280" s="67"/>
      <c r="D280" s="102"/>
      <c r="E280" s="67">
        <v>2</v>
      </c>
      <c r="F280" s="68">
        <v>4</v>
      </c>
      <c r="G280" s="68">
        <v>14</v>
      </c>
      <c r="H280" s="68"/>
      <c r="I280" s="68">
        <v>5000</v>
      </c>
      <c r="J280" s="62">
        <v>5200</v>
      </c>
      <c r="K280" s="62">
        <v>523</v>
      </c>
      <c r="L280" s="62">
        <v>1509</v>
      </c>
      <c r="M280" s="62">
        <v>2</v>
      </c>
      <c r="N280" s="72" t="s">
        <v>284</v>
      </c>
      <c r="O280" s="65">
        <v>329338.90000000002</v>
      </c>
      <c r="P280" s="65">
        <v>0</v>
      </c>
      <c r="Q280" s="65">
        <v>329338.90000000002</v>
      </c>
      <c r="R280" s="65">
        <v>0</v>
      </c>
      <c r="S280" s="65">
        <v>0</v>
      </c>
      <c r="T280" s="65">
        <v>0</v>
      </c>
      <c r="U280" s="65">
        <v>329338.90000000002</v>
      </c>
      <c r="V280" s="65">
        <v>0</v>
      </c>
      <c r="W280" s="65">
        <v>0</v>
      </c>
      <c r="X280" s="65">
        <v>0</v>
      </c>
      <c r="Y280" s="65">
        <v>0</v>
      </c>
      <c r="Z280" s="65">
        <v>0</v>
      </c>
      <c r="AA280" s="65">
        <v>0</v>
      </c>
      <c r="AB280" s="65">
        <v>0</v>
      </c>
      <c r="AC280" s="65">
        <v>0</v>
      </c>
      <c r="AD280" s="65">
        <v>0</v>
      </c>
      <c r="AE280" s="65">
        <v>0</v>
      </c>
      <c r="AF280" s="65">
        <v>0</v>
      </c>
      <c r="AG280" s="65">
        <v>0</v>
      </c>
      <c r="AH280" s="65">
        <v>0</v>
      </c>
      <c r="AI280" s="65">
        <v>0</v>
      </c>
      <c r="AJ280" s="65">
        <v>0</v>
      </c>
      <c r="AK280" s="65">
        <v>0</v>
      </c>
      <c r="AL280" s="65">
        <v>0</v>
      </c>
      <c r="AM280" s="65">
        <v>0</v>
      </c>
      <c r="AN280" s="65">
        <v>0</v>
      </c>
      <c r="AO280" s="65">
        <v>0</v>
      </c>
      <c r="AP280" s="65">
        <v>0</v>
      </c>
      <c r="AQ280" s="65">
        <v>329338.90000000002</v>
      </c>
      <c r="AR280" s="65">
        <v>0</v>
      </c>
      <c r="AS280" s="65">
        <v>329338.90000000002</v>
      </c>
      <c r="AT280" s="65">
        <v>0</v>
      </c>
      <c r="AU280" s="65">
        <v>0</v>
      </c>
      <c r="AV280" s="65">
        <v>0</v>
      </c>
      <c r="AW280" s="65">
        <v>329338.90000000002</v>
      </c>
      <c r="AX280" s="70" t="s">
        <v>159</v>
      </c>
      <c r="AY280" s="70">
        <v>12</v>
      </c>
      <c r="AZ280" s="70">
        <v>0</v>
      </c>
      <c r="BA280" s="70">
        <v>0</v>
      </c>
      <c r="BB280" s="70">
        <v>0</v>
      </c>
      <c r="BC280" s="70">
        <v>12</v>
      </c>
      <c r="BD280" s="70">
        <v>0</v>
      </c>
    </row>
    <row r="281" spans="1:93">
      <c r="A281" s="67">
        <v>2026</v>
      </c>
      <c r="B281" s="67">
        <v>8311</v>
      </c>
      <c r="C281" s="67"/>
      <c r="D281" s="102"/>
      <c r="E281" s="67">
        <v>2</v>
      </c>
      <c r="F281" s="68">
        <v>5</v>
      </c>
      <c r="G281" s="68"/>
      <c r="H281" s="68"/>
      <c r="I281" s="68"/>
      <c r="J281" s="62"/>
      <c r="K281" s="62"/>
      <c r="L281" s="62"/>
      <c r="M281" s="62"/>
      <c r="N281" s="69" t="s">
        <v>47</v>
      </c>
      <c r="O281" s="65">
        <v>0</v>
      </c>
      <c r="P281" s="65">
        <v>0</v>
      </c>
      <c r="Q281" s="65">
        <v>0</v>
      </c>
      <c r="R281" s="65">
        <v>9054170</v>
      </c>
      <c r="S281" s="65">
        <v>0</v>
      </c>
      <c r="T281" s="65">
        <v>9054170</v>
      </c>
      <c r="U281" s="65">
        <v>9054170</v>
      </c>
      <c r="V281" s="65">
        <v>0</v>
      </c>
      <c r="W281" s="65">
        <v>0</v>
      </c>
      <c r="X281" s="65">
        <v>0</v>
      </c>
      <c r="Y281" s="65">
        <v>0</v>
      </c>
      <c r="Z281" s="65">
        <v>0</v>
      </c>
      <c r="AA281" s="65">
        <v>0</v>
      </c>
      <c r="AB281" s="65">
        <v>0</v>
      </c>
      <c r="AC281" s="65">
        <v>0</v>
      </c>
      <c r="AD281" s="65">
        <v>0</v>
      </c>
      <c r="AE281" s="65">
        <v>0</v>
      </c>
      <c r="AF281" s="65">
        <v>0</v>
      </c>
      <c r="AG281" s="65">
        <v>0</v>
      </c>
      <c r="AH281" s="65">
        <v>0</v>
      </c>
      <c r="AI281" s="65">
        <v>0</v>
      </c>
      <c r="AJ281" s="65">
        <v>0</v>
      </c>
      <c r="AK281" s="65">
        <v>0</v>
      </c>
      <c r="AL281" s="65">
        <v>0</v>
      </c>
      <c r="AM281" s="65">
        <v>0</v>
      </c>
      <c r="AN281" s="65">
        <v>0</v>
      </c>
      <c r="AO281" s="65">
        <v>0</v>
      </c>
      <c r="AP281" s="65">
        <v>0</v>
      </c>
      <c r="AQ281" s="65">
        <v>0</v>
      </c>
      <c r="AR281" s="65">
        <v>0</v>
      </c>
      <c r="AS281" s="65">
        <v>0</v>
      </c>
      <c r="AT281" s="65">
        <v>9054170</v>
      </c>
      <c r="AU281" s="65">
        <v>0</v>
      </c>
      <c r="AV281" s="65">
        <v>9054170</v>
      </c>
      <c r="AW281" s="65">
        <v>9054170</v>
      </c>
      <c r="AX281" s="70" t="s">
        <v>104</v>
      </c>
      <c r="AY281" s="70"/>
      <c r="AZ281" s="70"/>
      <c r="BA281" s="70"/>
      <c r="BB281" s="70"/>
      <c r="BC281" s="70"/>
      <c r="BD281" s="70"/>
    </row>
    <row r="282" spans="1:93" ht="30">
      <c r="A282" s="71">
        <v>2025</v>
      </c>
      <c r="B282" s="71">
        <v>8311</v>
      </c>
      <c r="C282" s="71"/>
      <c r="D282" s="103"/>
      <c r="E282" s="71">
        <v>2</v>
      </c>
      <c r="F282" s="68">
        <v>5</v>
      </c>
      <c r="G282" s="68">
        <v>16</v>
      </c>
      <c r="H282" s="68"/>
      <c r="I282" s="68"/>
      <c r="J282" s="62"/>
      <c r="K282" s="62"/>
      <c r="L282" s="62" t="s">
        <v>104</v>
      </c>
      <c r="M282" s="62"/>
      <c r="N282" s="69" t="s">
        <v>48</v>
      </c>
      <c r="O282" s="65">
        <v>0</v>
      </c>
      <c r="P282" s="65">
        <v>0</v>
      </c>
      <c r="Q282" s="65">
        <v>0</v>
      </c>
      <c r="R282" s="65">
        <v>9054170</v>
      </c>
      <c r="S282" s="65">
        <v>0</v>
      </c>
      <c r="T282" s="65">
        <v>9054170</v>
      </c>
      <c r="U282" s="65">
        <v>9054170</v>
      </c>
      <c r="V282" s="65">
        <v>0</v>
      </c>
      <c r="W282" s="65">
        <v>0</v>
      </c>
      <c r="X282" s="65">
        <v>0</v>
      </c>
      <c r="Y282" s="65">
        <v>0</v>
      </c>
      <c r="Z282" s="65">
        <v>0</v>
      </c>
      <c r="AA282" s="65">
        <v>0</v>
      </c>
      <c r="AB282" s="65">
        <v>0</v>
      </c>
      <c r="AC282" s="65">
        <v>0</v>
      </c>
      <c r="AD282" s="65">
        <v>0</v>
      </c>
      <c r="AE282" s="65">
        <v>0</v>
      </c>
      <c r="AF282" s="65">
        <v>0</v>
      </c>
      <c r="AG282" s="65">
        <v>0</v>
      </c>
      <c r="AH282" s="65">
        <v>0</v>
      </c>
      <c r="AI282" s="65">
        <v>0</v>
      </c>
      <c r="AJ282" s="65">
        <v>0</v>
      </c>
      <c r="AK282" s="65">
        <v>0</v>
      </c>
      <c r="AL282" s="65">
        <v>0</v>
      </c>
      <c r="AM282" s="65">
        <v>0</v>
      </c>
      <c r="AN282" s="65">
        <v>0</v>
      </c>
      <c r="AO282" s="65">
        <v>0</v>
      </c>
      <c r="AP282" s="65">
        <v>0</v>
      </c>
      <c r="AQ282" s="65">
        <v>0</v>
      </c>
      <c r="AR282" s="65">
        <v>0</v>
      </c>
      <c r="AS282" s="65">
        <v>0</v>
      </c>
      <c r="AT282" s="65">
        <v>9054170</v>
      </c>
      <c r="AU282" s="65">
        <v>0</v>
      </c>
      <c r="AV282" s="65">
        <v>9054170</v>
      </c>
      <c r="AW282" s="65">
        <v>9054170</v>
      </c>
      <c r="AX282" s="70"/>
      <c r="AY282" s="70"/>
      <c r="AZ282" s="70"/>
      <c r="BA282" s="70"/>
      <c r="BB282" s="70"/>
      <c r="BC282" s="70"/>
      <c r="BD282" s="70"/>
      <c r="BJ282" s="66"/>
      <c r="BL282" s="66"/>
      <c r="BM282" s="66"/>
      <c r="CE282" s="66"/>
      <c r="CG282" s="66"/>
      <c r="CH282" s="66"/>
    </row>
    <row r="283" spans="1:93">
      <c r="A283" s="67">
        <v>2025</v>
      </c>
      <c r="B283" s="67">
        <v>8311</v>
      </c>
      <c r="C283" s="67"/>
      <c r="D283" s="102"/>
      <c r="E283" s="67">
        <v>2</v>
      </c>
      <c r="F283" s="68">
        <v>5</v>
      </c>
      <c r="G283" s="68">
        <v>16</v>
      </c>
      <c r="H283" s="68"/>
      <c r="I283" s="68">
        <v>3000</v>
      </c>
      <c r="J283" s="62"/>
      <c r="K283" s="62"/>
      <c r="L283" s="62" t="s">
        <v>104</v>
      </c>
      <c r="M283" s="62"/>
      <c r="N283" s="69" t="s">
        <v>6</v>
      </c>
      <c r="O283" s="65">
        <v>0</v>
      </c>
      <c r="P283" s="65">
        <v>0</v>
      </c>
      <c r="Q283" s="65">
        <v>0</v>
      </c>
      <c r="R283" s="65">
        <v>9054170</v>
      </c>
      <c r="S283" s="65">
        <v>0</v>
      </c>
      <c r="T283" s="65">
        <v>9054170</v>
      </c>
      <c r="U283" s="65">
        <v>9054170</v>
      </c>
      <c r="V283" s="65">
        <v>0</v>
      </c>
      <c r="W283" s="65">
        <v>0</v>
      </c>
      <c r="X283" s="65">
        <v>0</v>
      </c>
      <c r="Y283" s="65">
        <v>0</v>
      </c>
      <c r="Z283" s="65">
        <v>0</v>
      </c>
      <c r="AA283" s="65">
        <v>0</v>
      </c>
      <c r="AB283" s="65">
        <v>0</v>
      </c>
      <c r="AC283" s="65">
        <v>0</v>
      </c>
      <c r="AD283" s="65">
        <v>0</v>
      </c>
      <c r="AE283" s="65">
        <v>0</v>
      </c>
      <c r="AF283" s="65">
        <v>0</v>
      </c>
      <c r="AG283" s="65">
        <v>0</v>
      </c>
      <c r="AH283" s="65">
        <v>0</v>
      </c>
      <c r="AI283" s="65">
        <v>0</v>
      </c>
      <c r="AJ283" s="65">
        <v>0</v>
      </c>
      <c r="AK283" s="65">
        <v>0</v>
      </c>
      <c r="AL283" s="65">
        <v>0</v>
      </c>
      <c r="AM283" s="65">
        <v>0</v>
      </c>
      <c r="AN283" s="65">
        <v>0</v>
      </c>
      <c r="AO283" s="65">
        <v>0</v>
      </c>
      <c r="AP283" s="65">
        <v>0</v>
      </c>
      <c r="AQ283" s="65">
        <v>0</v>
      </c>
      <c r="AR283" s="65">
        <v>0</v>
      </c>
      <c r="AS283" s="65">
        <v>0</v>
      </c>
      <c r="AT283" s="65">
        <v>9054170</v>
      </c>
      <c r="AU283" s="65">
        <v>0</v>
      </c>
      <c r="AV283" s="65">
        <v>9054170</v>
      </c>
      <c r="AW283" s="65">
        <v>9054170</v>
      </c>
      <c r="AX283" s="70"/>
      <c r="AY283" s="70"/>
      <c r="AZ283" s="70"/>
      <c r="BA283" s="70"/>
      <c r="BB283" s="70"/>
      <c r="BC283" s="70"/>
      <c r="BD283" s="70"/>
      <c r="BJ283" s="66"/>
      <c r="BL283" s="66"/>
      <c r="BM283" s="66"/>
      <c r="CE283" s="66"/>
      <c r="CG283" s="66"/>
      <c r="CH283" s="66"/>
    </row>
    <row r="284" spans="1:93">
      <c r="A284" s="71">
        <v>2025</v>
      </c>
      <c r="B284" s="71">
        <v>8311</v>
      </c>
      <c r="C284" s="71"/>
      <c r="D284" s="103"/>
      <c r="E284" s="71">
        <v>2</v>
      </c>
      <c r="F284" s="68">
        <v>5</v>
      </c>
      <c r="G284" s="68">
        <v>16</v>
      </c>
      <c r="H284" s="68"/>
      <c r="I284" s="68">
        <v>3000</v>
      </c>
      <c r="J284" s="62">
        <v>3600</v>
      </c>
      <c r="K284" s="62"/>
      <c r="L284" s="62" t="s">
        <v>104</v>
      </c>
      <c r="M284" s="62"/>
      <c r="N284" s="72" t="s">
        <v>285</v>
      </c>
      <c r="O284" s="65">
        <v>0</v>
      </c>
      <c r="P284" s="65">
        <v>0</v>
      </c>
      <c r="Q284" s="65">
        <v>0</v>
      </c>
      <c r="R284" s="65">
        <v>3690000</v>
      </c>
      <c r="S284" s="65">
        <v>0</v>
      </c>
      <c r="T284" s="65">
        <v>3690000</v>
      </c>
      <c r="U284" s="65">
        <v>3690000</v>
      </c>
      <c r="V284" s="65">
        <v>0</v>
      </c>
      <c r="W284" s="65">
        <v>0</v>
      </c>
      <c r="X284" s="65">
        <v>0</v>
      </c>
      <c r="Y284" s="65">
        <v>0</v>
      </c>
      <c r="Z284" s="65">
        <v>0</v>
      </c>
      <c r="AA284" s="65">
        <v>0</v>
      </c>
      <c r="AB284" s="65">
        <v>0</v>
      </c>
      <c r="AC284" s="65">
        <v>0</v>
      </c>
      <c r="AD284" s="65">
        <v>0</v>
      </c>
      <c r="AE284" s="65">
        <v>0</v>
      </c>
      <c r="AF284" s="65">
        <v>0</v>
      </c>
      <c r="AG284" s="65">
        <v>0</v>
      </c>
      <c r="AH284" s="65">
        <v>0</v>
      </c>
      <c r="AI284" s="65">
        <v>0</v>
      </c>
      <c r="AJ284" s="65">
        <v>0</v>
      </c>
      <c r="AK284" s="65">
        <v>0</v>
      </c>
      <c r="AL284" s="65">
        <v>0</v>
      </c>
      <c r="AM284" s="65">
        <v>0</v>
      </c>
      <c r="AN284" s="65">
        <v>0</v>
      </c>
      <c r="AO284" s="65">
        <v>0</v>
      </c>
      <c r="AP284" s="65">
        <v>0</v>
      </c>
      <c r="AQ284" s="65">
        <v>0</v>
      </c>
      <c r="AR284" s="65">
        <v>0</v>
      </c>
      <c r="AS284" s="65">
        <v>0</v>
      </c>
      <c r="AT284" s="65">
        <v>3690000</v>
      </c>
      <c r="AU284" s="65">
        <v>0</v>
      </c>
      <c r="AV284" s="65">
        <v>3690000</v>
      </c>
      <c r="AW284" s="65">
        <v>3690000</v>
      </c>
      <c r="AX284" s="70"/>
      <c r="AY284" s="74"/>
      <c r="AZ284" s="70"/>
      <c r="BA284" s="70"/>
      <c r="BB284" s="70"/>
      <c r="BC284" s="74"/>
      <c r="BD284" s="70"/>
      <c r="BJ284" s="66"/>
      <c r="BL284" s="66"/>
      <c r="BM284" s="66"/>
      <c r="CE284" s="66"/>
      <c r="CG284" s="66"/>
      <c r="CH284" s="66"/>
    </row>
    <row r="285" spans="1:93" ht="30">
      <c r="A285" s="71">
        <v>2025</v>
      </c>
      <c r="B285" s="71">
        <v>8311</v>
      </c>
      <c r="C285" s="71"/>
      <c r="D285" s="103"/>
      <c r="E285" s="71">
        <v>2</v>
      </c>
      <c r="F285" s="68">
        <v>5</v>
      </c>
      <c r="G285" s="68">
        <v>16</v>
      </c>
      <c r="H285" s="68"/>
      <c r="I285" s="68">
        <v>3000</v>
      </c>
      <c r="J285" s="62">
        <v>3600</v>
      </c>
      <c r="K285" s="62">
        <v>361</v>
      </c>
      <c r="L285" s="62" t="s">
        <v>104</v>
      </c>
      <c r="M285" s="62"/>
      <c r="N285" s="72" t="s">
        <v>286</v>
      </c>
      <c r="O285" s="65">
        <v>0</v>
      </c>
      <c r="P285" s="65">
        <v>0</v>
      </c>
      <c r="Q285" s="65">
        <v>0</v>
      </c>
      <c r="R285" s="65">
        <v>3690000</v>
      </c>
      <c r="S285" s="65">
        <v>0</v>
      </c>
      <c r="T285" s="65">
        <v>3690000</v>
      </c>
      <c r="U285" s="65">
        <v>3690000</v>
      </c>
      <c r="V285" s="65">
        <v>0</v>
      </c>
      <c r="W285" s="65">
        <v>0</v>
      </c>
      <c r="X285" s="65">
        <v>0</v>
      </c>
      <c r="Y285" s="65">
        <v>0</v>
      </c>
      <c r="Z285" s="65">
        <v>0</v>
      </c>
      <c r="AA285" s="65">
        <v>0</v>
      </c>
      <c r="AB285" s="65">
        <v>0</v>
      </c>
      <c r="AC285" s="65">
        <v>0</v>
      </c>
      <c r="AD285" s="65">
        <v>0</v>
      </c>
      <c r="AE285" s="65">
        <v>0</v>
      </c>
      <c r="AF285" s="65">
        <v>0</v>
      </c>
      <c r="AG285" s="65">
        <v>0</v>
      </c>
      <c r="AH285" s="65">
        <v>0</v>
      </c>
      <c r="AI285" s="65">
        <v>0</v>
      </c>
      <c r="AJ285" s="65">
        <v>0</v>
      </c>
      <c r="AK285" s="65">
        <v>0</v>
      </c>
      <c r="AL285" s="65">
        <v>0</v>
      </c>
      <c r="AM285" s="65">
        <v>0</v>
      </c>
      <c r="AN285" s="65">
        <v>0</v>
      </c>
      <c r="AO285" s="65">
        <v>0</v>
      </c>
      <c r="AP285" s="65">
        <v>0</v>
      </c>
      <c r="AQ285" s="65">
        <v>0</v>
      </c>
      <c r="AR285" s="65">
        <v>0</v>
      </c>
      <c r="AS285" s="65">
        <v>0</v>
      </c>
      <c r="AT285" s="65">
        <v>3690000</v>
      </c>
      <c r="AU285" s="65">
        <v>0</v>
      </c>
      <c r="AV285" s="65">
        <v>3690000</v>
      </c>
      <c r="AW285" s="65">
        <v>3690000</v>
      </c>
      <c r="AX285" s="70"/>
      <c r="AY285" s="70"/>
      <c r="AZ285" s="70"/>
      <c r="BA285" s="70"/>
      <c r="BB285" s="70"/>
      <c r="BC285" s="70"/>
      <c r="BD285" s="70"/>
      <c r="BJ285" s="66"/>
      <c r="BL285" s="66"/>
      <c r="BM285" s="66"/>
      <c r="CE285" s="66"/>
      <c r="CG285" s="66"/>
      <c r="CH285" s="66"/>
    </row>
    <row r="286" spans="1:93">
      <c r="A286" s="71">
        <v>2025</v>
      </c>
      <c r="B286" s="71">
        <v>8311</v>
      </c>
      <c r="C286" s="71"/>
      <c r="D286" s="103"/>
      <c r="E286" s="71">
        <v>2</v>
      </c>
      <c r="F286" s="68">
        <v>5</v>
      </c>
      <c r="G286" s="68">
        <v>16</v>
      </c>
      <c r="H286" s="68"/>
      <c r="I286" s="68">
        <v>3000</v>
      </c>
      <c r="J286" s="62">
        <v>3600</v>
      </c>
      <c r="K286" s="62">
        <v>361</v>
      </c>
      <c r="L286" s="62">
        <v>481</v>
      </c>
      <c r="M286" s="62">
        <v>1</v>
      </c>
      <c r="N286" s="72" t="s">
        <v>287</v>
      </c>
      <c r="O286" s="65">
        <v>0</v>
      </c>
      <c r="P286" s="65">
        <v>0</v>
      </c>
      <c r="Q286" s="65">
        <v>0</v>
      </c>
      <c r="R286" s="65">
        <v>3690000</v>
      </c>
      <c r="S286" s="65">
        <v>0</v>
      </c>
      <c r="T286" s="65">
        <v>3690000</v>
      </c>
      <c r="U286" s="65">
        <v>3690000</v>
      </c>
      <c r="V286" s="65">
        <v>0</v>
      </c>
      <c r="W286" s="65">
        <v>0</v>
      </c>
      <c r="X286" s="65">
        <v>0</v>
      </c>
      <c r="Y286" s="65">
        <v>0</v>
      </c>
      <c r="Z286" s="65">
        <v>0</v>
      </c>
      <c r="AA286" s="65">
        <v>0</v>
      </c>
      <c r="AB286" s="65">
        <v>0</v>
      </c>
      <c r="AC286" s="65">
        <v>0</v>
      </c>
      <c r="AD286" s="65">
        <v>0</v>
      </c>
      <c r="AE286" s="65">
        <v>0</v>
      </c>
      <c r="AF286" s="65">
        <v>0</v>
      </c>
      <c r="AG286" s="65">
        <v>0</v>
      </c>
      <c r="AH286" s="65">
        <v>0</v>
      </c>
      <c r="AI286" s="65">
        <v>0</v>
      </c>
      <c r="AJ286" s="65">
        <v>0</v>
      </c>
      <c r="AK286" s="65">
        <v>0</v>
      </c>
      <c r="AL286" s="65">
        <v>0</v>
      </c>
      <c r="AM286" s="65">
        <v>0</v>
      </c>
      <c r="AN286" s="65">
        <v>0</v>
      </c>
      <c r="AO286" s="65">
        <v>0</v>
      </c>
      <c r="AP286" s="65">
        <v>0</v>
      </c>
      <c r="AQ286" s="65">
        <v>0</v>
      </c>
      <c r="AR286" s="65">
        <v>0</v>
      </c>
      <c r="AS286" s="65">
        <v>0</v>
      </c>
      <c r="AT286" s="65">
        <v>3690000</v>
      </c>
      <c r="AU286" s="65">
        <v>0</v>
      </c>
      <c r="AV286" s="65">
        <v>3690000</v>
      </c>
      <c r="AW286" s="65">
        <v>3690000</v>
      </c>
      <c r="AX286" s="70" t="s">
        <v>108</v>
      </c>
      <c r="AY286" s="70">
        <v>2</v>
      </c>
      <c r="AZ286" s="70">
        <v>0</v>
      </c>
      <c r="BA286" s="70">
        <v>0</v>
      </c>
      <c r="BB286" s="70">
        <v>0</v>
      </c>
      <c r="BC286" s="70">
        <v>2</v>
      </c>
      <c r="BD286" s="70">
        <v>0</v>
      </c>
      <c r="BG286" s="66"/>
      <c r="BI286" s="66"/>
      <c r="BM286" s="66"/>
      <c r="CB286" s="66"/>
      <c r="CD286" s="66"/>
      <c r="CH286" s="66"/>
    </row>
    <row r="287" spans="1:93">
      <c r="A287" s="67">
        <v>2025</v>
      </c>
      <c r="B287" s="67">
        <v>8311</v>
      </c>
      <c r="C287" s="67"/>
      <c r="D287" s="102"/>
      <c r="E287" s="67">
        <v>2</v>
      </c>
      <c r="F287" s="68">
        <v>5</v>
      </c>
      <c r="G287" s="68">
        <v>16</v>
      </c>
      <c r="H287" s="68"/>
      <c r="I287" s="68">
        <v>3000</v>
      </c>
      <c r="J287" s="62">
        <v>3800</v>
      </c>
      <c r="K287" s="62"/>
      <c r="L287" s="62" t="s">
        <v>104</v>
      </c>
      <c r="M287" s="62"/>
      <c r="N287" s="72" t="s">
        <v>288</v>
      </c>
      <c r="O287" s="65">
        <v>0</v>
      </c>
      <c r="P287" s="65">
        <v>0</v>
      </c>
      <c r="Q287" s="65">
        <v>0</v>
      </c>
      <c r="R287" s="65">
        <v>5364170</v>
      </c>
      <c r="S287" s="65">
        <v>0</v>
      </c>
      <c r="T287" s="65">
        <v>5364170</v>
      </c>
      <c r="U287" s="65">
        <v>5364170</v>
      </c>
      <c r="V287" s="65">
        <v>0</v>
      </c>
      <c r="W287" s="65">
        <v>0</v>
      </c>
      <c r="X287" s="65">
        <v>0</v>
      </c>
      <c r="Y287" s="65">
        <v>0</v>
      </c>
      <c r="Z287" s="65">
        <v>0</v>
      </c>
      <c r="AA287" s="65">
        <v>0</v>
      </c>
      <c r="AB287" s="65">
        <v>0</v>
      </c>
      <c r="AC287" s="65">
        <v>0</v>
      </c>
      <c r="AD287" s="65">
        <v>0</v>
      </c>
      <c r="AE287" s="65">
        <v>0</v>
      </c>
      <c r="AF287" s="65">
        <v>0</v>
      </c>
      <c r="AG287" s="65">
        <v>0</v>
      </c>
      <c r="AH287" s="65">
        <v>0</v>
      </c>
      <c r="AI287" s="65">
        <v>0</v>
      </c>
      <c r="AJ287" s="65">
        <v>0</v>
      </c>
      <c r="AK287" s="65">
        <v>0</v>
      </c>
      <c r="AL287" s="65">
        <v>0</v>
      </c>
      <c r="AM287" s="65">
        <v>0</v>
      </c>
      <c r="AN287" s="65">
        <v>0</v>
      </c>
      <c r="AO287" s="65">
        <v>0</v>
      </c>
      <c r="AP287" s="65">
        <v>0</v>
      </c>
      <c r="AQ287" s="65">
        <v>0</v>
      </c>
      <c r="AR287" s="65">
        <v>0</v>
      </c>
      <c r="AS287" s="65">
        <v>0</v>
      </c>
      <c r="AT287" s="65">
        <v>5364170</v>
      </c>
      <c r="AU287" s="65">
        <v>0</v>
      </c>
      <c r="AV287" s="65">
        <v>5364170</v>
      </c>
      <c r="AW287" s="65">
        <v>5364170</v>
      </c>
      <c r="AX287" s="70"/>
      <c r="AY287" s="74"/>
      <c r="AZ287" s="70"/>
      <c r="BA287" s="70"/>
      <c r="BB287" s="70"/>
      <c r="BC287" s="74"/>
      <c r="BD287" s="70"/>
      <c r="BG287" s="66"/>
      <c r="BI287" s="66"/>
      <c r="BM287" s="66"/>
      <c r="CB287" s="66"/>
      <c r="CD287" s="66"/>
      <c r="CH287" s="66"/>
    </row>
    <row r="288" spans="1:93">
      <c r="A288" s="71">
        <v>2025</v>
      </c>
      <c r="B288" s="71">
        <v>8311</v>
      </c>
      <c r="C288" s="71"/>
      <c r="D288" s="103"/>
      <c r="E288" s="71">
        <v>2</v>
      </c>
      <c r="F288" s="68">
        <v>5</v>
      </c>
      <c r="G288" s="68">
        <v>16</v>
      </c>
      <c r="H288" s="68"/>
      <c r="I288" s="68">
        <v>3000</v>
      </c>
      <c r="J288" s="62">
        <v>3800</v>
      </c>
      <c r="K288" s="62">
        <v>383</v>
      </c>
      <c r="L288" s="62" t="s">
        <v>104</v>
      </c>
      <c r="M288" s="62"/>
      <c r="N288" s="72" t="s">
        <v>289</v>
      </c>
      <c r="O288" s="65">
        <v>0</v>
      </c>
      <c r="P288" s="65">
        <v>0</v>
      </c>
      <c r="Q288" s="65">
        <v>0</v>
      </c>
      <c r="R288" s="65">
        <v>5364170</v>
      </c>
      <c r="S288" s="65">
        <v>0</v>
      </c>
      <c r="T288" s="65">
        <v>5364170</v>
      </c>
      <c r="U288" s="65">
        <v>5364170</v>
      </c>
      <c r="V288" s="65">
        <v>0</v>
      </c>
      <c r="W288" s="65">
        <v>0</v>
      </c>
      <c r="X288" s="65">
        <v>0</v>
      </c>
      <c r="Y288" s="65">
        <v>0</v>
      </c>
      <c r="Z288" s="65">
        <v>0</v>
      </c>
      <c r="AA288" s="65">
        <v>0</v>
      </c>
      <c r="AB288" s="65">
        <v>0</v>
      </c>
      <c r="AC288" s="65">
        <v>0</v>
      </c>
      <c r="AD288" s="65">
        <v>0</v>
      </c>
      <c r="AE288" s="65">
        <v>0</v>
      </c>
      <c r="AF288" s="65">
        <v>0</v>
      </c>
      <c r="AG288" s="65">
        <v>0</v>
      </c>
      <c r="AH288" s="65">
        <v>0</v>
      </c>
      <c r="AI288" s="65">
        <v>0</v>
      </c>
      <c r="AJ288" s="65">
        <v>0</v>
      </c>
      <c r="AK288" s="65">
        <v>0</v>
      </c>
      <c r="AL288" s="65">
        <v>0</v>
      </c>
      <c r="AM288" s="65">
        <v>0</v>
      </c>
      <c r="AN288" s="65">
        <v>0</v>
      </c>
      <c r="AO288" s="65">
        <v>0</v>
      </c>
      <c r="AP288" s="65">
        <v>0</v>
      </c>
      <c r="AQ288" s="65">
        <v>0</v>
      </c>
      <c r="AR288" s="65">
        <v>0</v>
      </c>
      <c r="AS288" s="65">
        <v>0</v>
      </c>
      <c r="AT288" s="65">
        <v>5364170</v>
      </c>
      <c r="AU288" s="65">
        <v>0</v>
      </c>
      <c r="AV288" s="65">
        <v>5364170</v>
      </c>
      <c r="AW288" s="65">
        <v>5364170</v>
      </c>
      <c r="AX288" s="70"/>
      <c r="AY288" s="74"/>
      <c r="AZ288" s="70"/>
      <c r="BA288" s="70"/>
      <c r="BB288" s="70"/>
      <c r="BC288" s="74"/>
      <c r="BD288" s="70"/>
      <c r="BG288" s="66"/>
      <c r="BI288" s="66"/>
      <c r="BM288" s="66"/>
      <c r="CB288" s="66"/>
      <c r="CD288" s="66"/>
      <c r="CH288" s="66"/>
    </row>
    <row r="289" spans="1:86">
      <c r="A289" s="71">
        <v>2025</v>
      </c>
      <c r="B289" s="71">
        <v>8311</v>
      </c>
      <c r="C289" s="71"/>
      <c r="D289" s="103"/>
      <c r="E289" s="71">
        <v>2</v>
      </c>
      <c r="F289" s="68">
        <v>5</v>
      </c>
      <c r="G289" s="68">
        <v>16</v>
      </c>
      <c r="H289" s="68"/>
      <c r="I289" s="68">
        <v>3000</v>
      </c>
      <c r="J289" s="62">
        <v>3800</v>
      </c>
      <c r="K289" s="62">
        <v>383</v>
      </c>
      <c r="L289" s="62">
        <v>369</v>
      </c>
      <c r="M289" s="62">
        <v>1</v>
      </c>
      <c r="N289" s="72" t="s">
        <v>289</v>
      </c>
      <c r="O289" s="65">
        <v>0</v>
      </c>
      <c r="P289" s="65">
        <v>0</v>
      </c>
      <c r="Q289" s="65">
        <v>0</v>
      </c>
      <c r="R289" s="65">
        <v>5364170</v>
      </c>
      <c r="S289" s="65">
        <v>0</v>
      </c>
      <c r="T289" s="65">
        <v>5364170</v>
      </c>
      <c r="U289" s="65">
        <v>5364170</v>
      </c>
      <c r="V289" s="65">
        <v>0</v>
      </c>
      <c r="W289" s="65">
        <v>0</v>
      </c>
      <c r="X289" s="65">
        <v>0</v>
      </c>
      <c r="Y289" s="65">
        <v>0</v>
      </c>
      <c r="Z289" s="65">
        <v>0</v>
      </c>
      <c r="AA289" s="65">
        <v>0</v>
      </c>
      <c r="AB289" s="65">
        <v>0</v>
      </c>
      <c r="AC289" s="65">
        <v>0</v>
      </c>
      <c r="AD289" s="65">
        <v>0</v>
      </c>
      <c r="AE289" s="65">
        <v>0</v>
      </c>
      <c r="AF289" s="65">
        <v>0</v>
      </c>
      <c r="AG289" s="65">
        <v>0</v>
      </c>
      <c r="AH289" s="65">
        <v>0</v>
      </c>
      <c r="AI289" s="65">
        <v>0</v>
      </c>
      <c r="AJ289" s="65">
        <v>0</v>
      </c>
      <c r="AK289" s="65">
        <v>0</v>
      </c>
      <c r="AL289" s="65">
        <v>0</v>
      </c>
      <c r="AM289" s="65">
        <v>0</v>
      </c>
      <c r="AN289" s="65">
        <v>0</v>
      </c>
      <c r="AO289" s="65">
        <v>0</v>
      </c>
      <c r="AP289" s="65">
        <v>0</v>
      </c>
      <c r="AQ289" s="65">
        <v>0</v>
      </c>
      <c r="AR289" s="65">
        <v>0</v>
      </c>
      <c r="AS289" s="65">
        <v>0</v>
      </c>
      <c r="AT289" s="65">
        <v>5364170</v>
      </c>
      <c r="AU289" s="65">
        <v>0</v>
      </c>
      <c r="AV289" s="65">
        <v>5364170</v>
      </c>
      <c r="AW289" s="65">
        <v>5364170</v>
      </c>
      <c r="AX289" s="70" t="s">
        <v>108</v>
      </c>
      <c r="AY289" s="74">
        <v>3</v>
      </c>
      <c r="AZ289" s="70">
        <v>0</v>
      </c>
      <c r="BA289" s="70">
        <v>0</v>
      </c>
      <c r="BB289" s="70">
        <v>0</v>
      </c>
      <c r="BC289" s="70">
        <v>3</v>
      </c>
      <c r="BD289" s="70">
        <v>0</v>
      </c>
      <c r="BG289" s="66"/>
      <c r="BI289" s="66"/>
      <c r="BM289" s="66"/>
      <c r="CB289" s="66"/>
      <c r="CD289" s="66"/>
      <c r="CH289" s="66"/>
    </row>
    <row r="290" spans="1:86">
      <c r="A290" s="71">
        <v>2026</v>
      </c>
      <c r="B290" s="71">
        <v>8311</v>
      </c>
      <c r="C290" s="71"/>
      <c r="D290" s="103"/>
      <c r="E290" s="71">
        <v>2</v>
      </c>
      <c r="F290" s="68">
        <v>6</v>
      </c>
      <c r="G290" s="68"/>
      <c r="H290" s="68"/>
      <c r="I290" s="68"/>
      <c r="J290" s="62"/>
      <c r="K290" s="62"/>
      <c r="L290" s="62"/>
      <c r="M290" s="62"/>
      <c r="N290" s="72" t="s">
        <v>50</v>
      </c>
      <c r="O290" s="65">
        <v>137818600</v>
      </c>
      <c r="P290" s="65">
        <v>0</v>
      </c>
      <c r="Q290" s="65">
        <v>137818600</v>
      </c>
      <c r="R290" s="65">
        <v>18355703.939999998</v>
      </c>
      <c r="S290" s="65">
        <v>0</v>
      </c>
      <c r="T290" s="65">
        <v>18355703.939999998</v>
      </c>
      <c r="U290" s="65">
        <v>156174303.94</v>
      </c>
      <c r="V290" s="65">
        <v>0</v>
      </c>
      <c r="W290" s="65">
        <v>0</v>
      </c>
      <c r="X290" s="65">
        <v>0</v>
      </c>
      <c r="Y290" s="65">
        <v>0</v>
      </c>
      <c r="Z290" s="65">
        <v>0</v>
      </c>
      <c r="AA290" s="65">
        <v>0</v>
      </c>
      <c r="AB290" s="65">
        <v>0</v>
      </c>
      <c r="AC290" s="65">
        <v>14900</v>
      </c>
      <c r="AD290" s="65">
        <v>0</v>
      </c>
      <c r="AE290" s="65">
        <v>14900</v>
      </c>
      <c r="AF290" s="65">
        <v>0</v>
      </c>
      <c r="AG290" s="65">
        <v>0</v>
      </c>
      <c r="AH290" s="65">
        <v>0</v>
      </c>
      <c r="AI290" s="65">
        <v>14900</v>
      </c>
      <c r="AJ290" s="65">
        <v>4878294.75</v>
      </c>
      <c r="AK290" s="65">
        <v>0</v>
      </c>
      <c r="AL290" s="65">
        <v>4878294.75</v>
      </c>
      <c r="AM290" s="65">
        <v>1017223.4300000002</v>
      </c>
      <c r="AN290" s="65">
        <v>0</v>
      </c>
      <c r="AO290" s="65">
        <v>1017223.4300000002</v>
      </c>
      <c r="AP290" s="65">
        <v>5895518.1799999997</v>
      </c>
      <c r="AQ290" s="65">
        <v>132925405.25</v>
      </c>
      <c r="AR290" s="65">
        <v>0</v>
      </c>
      <c r="AS290" s="65">
        <v>132925405.25</v>
      </c>
      <c r="AT290" s="65">
        <v>17338480.509999998</v>
      </c>
      <c r="AU290" s="65">
        <v>0</v>
      </c>
      <c r="AV290" s="65">
        <v>17338480.509999998</v>
      </c>
      <c r="AW290" s="65">
        <v>150263885.75999999</v>
      </c>
      <c r="AX290" s="70" t="s">
        <v>104</v>
      </c>
      <c r="AY290" s="70"/>
      <c r="AZ290" s="70"/>
      <c r="BA290" s="70"/>
      <c r="BB290" s="70"/>
      <c r="BC290" s="70"/>
      <c r="BD290" s="70"/>
      <c r="BG290" s="66"/>
      <c r="BI290" s="66"/>
      <c r="BM290" s="66"/>
      <c r="CB290" s="66"/>
      <c r="CD290" s="66"/>
      <c r="CH290" s="66"/>
    </row>
    <row r="291" spans="1:86" ht="30">
      <c r="A291" s="67">
        <v>2026</v>
      </c>
      <c r="B291" s="67">
        <v>8311</v>
      </c>
      <c r="C291" s="67"/>
      <c r="D291" s="102"/>
      <c r="E291" s="67">
        <v>2</v>
      </c>
      <c r="F291" s="68">
        <v>6</v>
      </c>
      <c r="G291" s="68">
        <v>18</v>
      </c>
      <c r="H291" s="68"/>
      <c r="I291" s="68"/>
      <c r="J291" s="62"/>
      <c r="K291" s="62"/>
      <c r="L291" s="62"/>
      <c r="M291" s="62"/>
      <c r="N291" s="72" t="s">
        <v>51</v>
      </c>
      <c r="O291" s="65">
        <v>8266700</v>
      </c>
      <c r="P291" s="65">
        <v>0</v>
      </c>
      <c r="Q291" s="65">
        <v>8266700</v>
      </c>
      <c r="R291" s="65">
        <v>0</v>
      </c>
      <c r="S291" s="65">
        <v>0</v>
      </c>
      <c r="T291" s="65">
        <v>0</v>
      </c>
      <c r="U291" s="65">
        <v>8266700</v>
      </c>
      <c r="V291" s="65">
        <v>0</v>
      </c>
      <c r="W291" s="65">
        <v>0</v>
      </c>
      <c r="X291" s="65">
        <v>0</v>
      </c>
      <c r="Y291" s="65">
        <v>0</v>
      </c>
      <c r="Z291" s="65">
        <v>0</v>
      </c>
      <c r="AA291" s="65">
        <v>0</v>
      </c>
      <c r="AB291" s="65">
        <v>0</v>
      </c>
      <c r="AC291" s="65">
        <v>0</v>
      </c>
      <c r="AD291" s="65">
        <v>0</v>
      </c>
      <c r="AE291" s="65">
        <v>0</v>
      </c>
      <c r="AF291" s="65">
        <v>0</v>
      </c>
      <c r="AG291" s="65">
        <v>0</v>
      </c>
      <c r="AH291" s="65">
        <v>0</v>
      </c>
      <c r="AI291" s="65">
        <v>0</v>
      </c>
      <c r="AJ291" s="65">
        <v>0</v>
      </c>
      <c r="AK291" s="65">
        <v>0</v>
      </c>
      <c r="AL291" s="65">
        <v>0</v>
      </c>
      <c r="AM291" s="65">
        <v>0</v>
      </c>
      <c r="AN291" s="65">
        <v>0</v>
      </c>
      <c r="AO291" s="65">
        <v>0</v>
      </c>
      <c r="AP291" s="65">
        <v>0</v>
      </c>
      <c r="AQ291" s="65">
        <v>8266700</v>
      </c>
      <c r="AR291" s="65">
        <v>0</v>
      </c>
      <c r="AS291" s="65">
        <v>8266700</v>
      </c>
      <c r="AT291" s="65">
        <v>0</v>
      </c>
      <c r="AU291" s="65">
        <v>0</v>
      </c>
      <c r="AV291" s="65">
        <v>0</v>
      </c>
      <c r="AW291" s="65">
        <v>8266700</v>
      </c>
      <c r="AX291" s="70"/>
      <c r="AY291" s="70"/>
      <c r="AZ291" s="70"/>
      <c r="BA291" s="70"/>
      <c r="BB291" s="70"/>
      <c r="BC291" s="70"/>
      <c r="BD291" s="70"/>
      <c r="BG291" s="66"/>
      <c r="BI291" s="66"/>
      <c r="BM291" s="66"/>
      <c r="CB291" s="66"/>
      <c r="CD291" s="66"/>
      <c r="CH291" s="66"/>
    </row>
    <row r="292" spans="1:86">
      <c r="A292" s="71">
        <v>2026</v>
      </c>
      <c r="B292" s="71">
        <v>8311</v>
      </c>
      <c r="C292" s="71"/>
      <c r="D292" s="103"/>
      <c r="E292" s="71">
        <v>2</v>
      </c>
      <c r="F292" s="68">
        <v>6</v>
      </c>
      <c r="G292" s="68">
        <v>18</v>
      </c>
      <c r="H292" s="68"/>
      <c r="I292" s="68">
        <v>2000</v>
      </c>
      <c r="J292" s="62"/>
      <c r="K292" s="62"/>
      <c r="L292" s="62" t="s">
        <v>104</v>
      </c>
      <c r="M292" s="62"/>
      <c r="N292" s="72" t="s">
        <v>5</v>
      </c>
      <c r="O292" s="65">
        <v>1253000</v>
      </c>
      <c r="P292" s="65">
        <v>0</v>
      </c>
      <c r="Q292" s="65">
        <v>1253000</v>
      </c>
      <c r="R292" s="65">
        <v>0</v>
      </c>
      <c r="S292" s="65">
        <v>0</v>
      </c>
      <c r="T292" s="65">
        <v>0</v>
      </c>
      <c r="U292" s="65">
        <v>1253000</v>
      </c>
      <c r="V292" s="65">
        <v>0</v>
      </c>
      <c r="W292" s="65">
        <v>0</v>
      </c>
      <c r="X292" s="65">
        <v>0</v>
      </c>
      <c r="Y292" s="65">
        <v>0</v>
      </c>
      <c r="Z292" s="65">
        <v>0</v>
      </c>
      <c r="AA292" s="65">
        <v>0</v>
      </c>
      <c r="AB292" s="65">
        <v>0</v>
      </c>
      <c r="AC292" s="65">
        <v>0</v>
      </c>
      <c r="AD292" s="65">
        <v>0</v>
      </c>
      <c r="AE292" s="65">
        <v>0</v>
      </c>
      <c r="AF292" s="65">
        <v>0</v>
      </c>
      <c r="AG292" s="65">
        <v>0</v>
      </c>
      <c r="AH292" s="65">
        <v>0</v>
      </c>
      <c r="AI292" s="65">
        <v>0</v>
      </c>
      <c r="AJ292" s="65">
        <v>0</v>
      </c>
      <c r="AK292" s="65">
        <v>0</v>
      </c>
      <c r="AL292" s="65">
        <v>0</v>
      </c>
      <c r="AM292" s="65">
        <v>0</v>
      </c>
      <c r="AN292" s="65">
        <v>0</v>
      </c>
      <c r="AO292" s="65">
        <v>0</v>
      </c>
      <c r="AP292" s="65">
        <v>0</v>
      </c>
      <c r="AQ292" s="65">
        <v>1253000</v>
      </c>
      <c r="AR292" s="65">
        <v>0</v>
      </c>
      <c r="AS292" s="65">
        <v>1253000</v>
      </c>
      <c r="AT292" s="65">
        <v>0</v>
      </c>
      <c r="AU292" s="65">
        <v>0</v>
      </c>
      <c r="AV292" s="65">
        <v>0</v>
      </c>
      <c r="AW292" s="65">
        <v>1253000</v>
      </c>
      <c r="AX292" s="70"/>
      <c r="AY292" s="74"/>
      <c r="AZ292" s="70"/>
      <c r="BA292" s="70"/>
      <c r="BB292" s="70"/>
      <c r="BC292" s="74"/>
      <c r="BD292" s="70"/>
      <c r="BG292" s="66"/>
      <c r="BI292" s="66"/>
      <c r="BM292" s="66"/>
      <c r="CB292" s="66"/>
      <c r="CD292" s="66"/>
      <c r="CH292" s="66"/>
    </row>
    <row r="293" spans="1:86">
      <c r="A293" s="71">
        <v>2026</v>
      </c>
      <c r="B293" s="71">
        <v>8311</v>
      </c>
      <c r="C293" s="71"/>
      <c r="D293" s="103"/>
      <c r="E293" s="71">
        <v>2</v>
      </c>
      <c r="F293" s="68">
        <v>6</v>
      </c>
      <c r="G293" s="68">
        <v>18</v>
      </c>
      <c r="H293" s="68"/>
      <c r="I293" s="68">
        <v>2000</v>
      </c>
      <c r="J293" s="62">
        <v>2800</v>
      </c>
      <c r="K293" s="62"/>
      <c r="L293" s="62" t="s">
        <v>104</v>
      </c>
      <c r="M293" s="62"/>
      <c r="N293" s="72" t="s">
        <v>177</v>
      </c>
      <c r="O293" s="65">
        <v>1253000</v>
      </c>
      <c r="P293" s="65">
        <v>0</v>
      </c>
      <c r="Q293" s="65">
        <v>1253000</v>
      </c>
      <c r="R293" s="65">
        <v>0</v>
      </c>
      <c r="S293" s="65">
        <v>0</v>
      </c>
      <c r="T293" s="65">
        <v>0</v>
      </c>
      <c r="U293" s="65">
        <v>1253000</v>
      </c>
      <c r="V293" s="65">
        <v>0</v>
      </c>
      <c r="W293" s="65">
        <v>0</v>
      </c>
      <c r="X293" s="65">
        <v>0</v>
      </c>
      <c r="Y293" s="65">
        <v>0</v>
      </c>
      <c r="Z293" s="65">
        <v>0</v>
      </c>
      <c r="AA293" s="65">
        <v>0</v>
      </c>
      <c r="AB293" s="65">
        <v>0</v>
      </c>
      <c r="AC293" s="65">
        <v>0</v>
      </c>
      <c r="AD293" s="65">
        <v>0</v>
      </c>
      <c r="AE293" s="65">
        <v>0</v>
      </c>
      <c r="AF293" s="65">
        <v>0</v>
      </c>
      <c r="AG293" s="65">
        <v>0</v>
      </c>
      <c r="AH293" s="65">
        <v>0</v>
      </c>
      <c r="AI293" s="65">
        <v>0</v>
      </c>
      <c r="AJ293" s="65">
        <v>0</v>
      </c>
      <c r="AK293" s="65">
        <v>0</v>
      </c>
      <c r="AL293" s="65">
        <v>0</v>
      </c>
      <c r="AM293" s="65">
        <v>0</v>
      </c>
      <c r="AN293" s="65">
        <v>0</v>
      </c>
      <c r="AO293" s="65">
        <v>0</v>
      </c>
      <c r="AP293" s="65">
        <v>0</v>
      </c>
      <c r="AQ293" s="65">
        <v>1253000</v>
      </c>
      <c r="AR293" s="65">
        <v>0</v>
      </c>
      <c r="AS293" s="65">
        <v>1253000</v>
      </c>
      <c r="AT293" s="65">
        <v>0</v>
      </c>
      <c r="AU293" s="65">
        <v>0</v>
      </c>
      <c r="AV293" s="65">
        <v>0</v>
      </c>
      <c r="AW293" s="65">
        <v>1253000</v>
      </c>
      <c r="AX293" s="70"/>
      <c r="AY293" s="74"/>
      <c r="AZ293" s="70"/>
      <c r="BA293" s="70"/>
      <c r="BB293" s="70"/>
      <c r="BC293" s="74"/>
      <c r="BD293" s="70"/>
      <c r="BG293" s="66"/>
      <c r="BI293" s="66"/>
      <c r="BM293" s="66"/>
      <c r="CB293" s="66"/>
      <c r="CD293" s="66"/>
      <c r="CH293" s="66"/>
    </row>
    <row r="294" spans="1:86">
      <c r="A294" s="67">
        <v>2026</v>
      </c>
      <c r="B294" s="67">
        <v>8311</v>
      </c>
      <c r="C294" s="67"/>
      <c r="D294" s="102"/>
      <c r="E294" s="67">
        <v>2</v>
      </c>
      <c r="F294" s="68">
        <v>6</v>
      </c>
      <c r="G294" s="68">
        <v>18</v>
      </c>
      <c r="H294" s="68"/>
      <c r="I294" s="68">
        <v>2000</v>
      </c>
      <c r="J294" s="62">
        <v>2800</v>
      </c>
      <c r="K294" s="62">
        <v>283</v>
      </c>
      <c r="L294" s="62" t="s">
        <v>104</v>
      </c>
      <c r="M294" s="62"/>
      <c r="N294" s="72" t="s">
        <v>178</v>
      </c>
      <c r="O294" s="65">
        <v>1253000</v>
      </c>
      <c r="P294" s="65">
        <v>0</v>
      </c>
      <c r="Q294" s="65">
        <v>1253000</v>
      </c>
      <c r="R294" s="65">
        <v>0</v>
      </c>
      <c r="S294" s="65">
        <v>0</v>
      </c>
      <c r="T294" s="65">
        <v>0</v>
      </c>
      <c r="U294" s="65">
        <v>1253000</v>
      </c>
      <c r="V294" s="65">
        <v>0</v>
      </c>
      <c r="W294" s="65">
        <v>0</v>
      </c>
      <c r="X294" s="65">
        <v>0</v>
      </c>
      <c r="Y294" s="65">
        <v>0</v>
      </c>
      <c r="Z294" s="65">
        <v>0</v>
      </c>
      <c r="AA294" s="65">
        <v>0</v>
      </c>
      <c r="AB294" s="65">
        <v>0</v>
      </c>
      <c r="AC294" s="65">
        <v>0</v>
      </c>
      <c r="AD294" s="65">
        <v>0</v>
      </c>
      <c r="AE294" s="65">
        <v>0</v>
      </c>
      <c r="AF294" s="65">
        <v>0</v>
      </c>
      <c r="AG294" s="65">
        <v>0</v>
      </c>
      <c r="AH294" s="65">
        <v>0</v>
      </c>
      <c r="AI294" s="65">
        <v>0</v>
      </c>
      <c r="AJ294" s="65">
        <v>0</v>
      </c>
      <c r="AK294" s="65">
        <v>0</v>
      </c>
      <c r="AL294" s="65">
        <v>0</v>
      </c>
      <c r="AM294" s="65">
        <v>0</v>
      </c>
      <c r="AN294" s="65">
        <v>0</v>
      </c>
      <c r="AO294" s="65">
        <v>0</v>
      </c>
      <c r="AP294" s="65">
        <v>0</v>
      </c>
      <c r="AQ294" s="65">
        <v>1253000</v>
      </c>
      <c r="AR294" s="65">
        <v>0</v>
      </c>
      <c r="AS294" s="65">
        <v>1253000</v>
      </c>
      <c r="AT294" s="65">
        <v>0</v>
      </c>
      <c r="AU294" s="65">
        <v>0</v>
      </c>
      <c r="AV294" s="65">
        <v>0</v>
      </c>
      <c r="AW294" s="65">
        <v>1253000</v>
      </c>
      <c r="AX294" s="70"/>
      <c r="AY294" s="74"/>
      <c r="AZ294" s="70"/>
      <c r="BA294" s="70"/>
      <c r="BB294" s="70"/>
      <c r="BC294" s="70"/>
      <c r="BD294" s="70"/>
      <c r="CB294" s="66"/>
      <c r="CD294" s="66"/>
      <c r="CH294" s="66"/>
    </row>
    <row r="295" spans="1:86">
      <c r="A295" s="71">
        <v>2026</v>
      </c>
      <c r="B295" s="71">
        <v>8311</v>
      </c>
      <c r="C295" s="71"/>
      <c r="D295" s="103"/>
      <c r="E295" s="71">
        <v>2</v>
      </c>
      <c r="F295" s="68">
        <v>6</v>
      </c>
      <c r="G295" s="68">
        <v>18</v>
      </c>
      <c r="H295" s="68"/>
      <c r="I295" s="68">
        <v>2000</v>
      </c>
      <c r="J295" s="62">
        <v>2800</v>
      </c>
      <c r="K295" s="62">
        <v>283</v>
      </c>
      <c r="L295" s="62">
        <v>302</v>
      </c>
      <c r="M295" s="62">
        <v>1</v>
      </c>
      <c r="N295" s="72" t="s">
        <v>290</v>
      </c>
      <c r="O295" s="65">
        <v>1253000</v>
      </c>
      <c r="P295" s="65">
        <v>0</v>
      </c>
      <c r="Q295" s="65">
        <v>1253000</v>
      </c>
      <c r="R295" s="65">
        <v>0</v>
      </c>
      <c r="S295" s="65">
        <v>0</v>
      </c>
      <c r="T295" s="65">
        <v>0</v>
      </c>
      <c r="U295" s="65">
        <v>1253000</v>
      </c>
      <c r="V295" s="65">
        <v>0</v>
      </c>
      <c r="W295" s="65">
        <v>0</v>
      </c>
      <c r="X295" s="65">
        <v>0</v>
      </c>
      <c r="Y295" s="65">
        <v>0</v>
      </c>
      <c r="Z295" s="65">
        <v>0</v>
      </c>
      <c r="AA295" s="65">
        <v>0</v>
      </c>
      <c r="AB295" s="65">
        <v>0</v>
      </c>
      <c r="AC295" s="65">
        <v>0</v>
      </c>
      <c r="AD295" s="65">
        <v>0</v>
      </c>
      <c r="AE295" s="65">
        <v>0</v>
      </c>
      <c r="AF295" s="65">
        <v>0</v>
      </c>
      <c r="AG295" s="65">
        <v>0</v>
      </c>
      <c r="AH295" s="65">
        <v>0</v>
      </c>
      <c r="AI295" s="65">
        <v>0</v>
      </c>
      <c r="AJ295" s="65">
        <v>0</v>
      </c>
      <c r="AK295" s="65">
        <v>0</v>
      </c>
      <c r="AL295" s="65">
        <v>0</v>
      </c>
      <c r="AM295" s="65">
        <v>0</v>
      </c>
      <c r="AN295" s="65">
        <v>0</v>
      </c>
      <c r="AO295" s="65">
        <v>0</v>
      </c>
      <c r="AP295" s="65">
        <v>0</v>
      </c>
      <c r="AQ295" s="65">
        <v>1253000</v>
      </c>
      <c r="AR295" s="65">
        <v>0</v>
      </c>
      <c r="AS295" s="65">
        <v>1253000</v>
      </c>
      <c r="AT295" s="65">
        <v>0</v>
      </c>
      <c r="AU295" s="65">
        <v>0</v>
      </c>
      <c r="AV295" s="65">
        <v>0</v>
      </c>
      <c r="AW295" s="65">
        <v>1253000</v>
      </c>
      <c r="AX295" s="70" t="s">
        <v>159</v>
      </c>
      <c r="AY295" s="70">
        <v>35</v>
      </c>
      <c r="AZ295" s="70">
        <v>0</v>
      </c>
      <c r="BA295" s="70">
        <v>0</v>
      </c>
      <c r="BB295" s="70">
        <v>0</v>
      </c>
      <c r="BC295" s="70">
        <v>35</v>
      </c>
      <c r="BD295" s="70">
        <v>0</v>
      </c>
      <c r="CB295" s="66"/>
      <c r="CD295" s="66"/>
      <c r="CH295" s="66"/>
    </row>
    <row r="296" spans="1:86">
      <c r="A296" s="71">
        <v>2026</v>
      </c>
      <c r="B296" s="71">
        <v>8311</v>
      </c>
      <c r="C296" s="71"/>
      <c r="D296" s="103"/>
      <c r="E296" s="71">
        <v>2</v>
      </c>
      <c r="F296" s="68">
        <v>6</v>
      </c>
      <c r="G296" s="68">
        <v>18</v>
      </c>
      <c r="H296" s="68"/>
      <c r="I296" s="68">
        <v>5000</v>
      </c>
      <c r="J296" s="62"/>
      <c r="K296" s="62"/>
      <c r="L296" s="62" t="s">
        <v>104</v>
      </c>
      <c r="M296" s="62"/>
      <c r="N296" s="72" t="s">
        <v>4</v>
      </c>
      <c r="O296" s="65">
        <v>7013700</v>
      </c>
      <c r="P296" s="65">
        <v>0</v>
      </c>
      <c r="Q296" s="65">
        <v>7013700</v>
      </c>
      <c r="R296" s="65">
        <v>0</v>
      </c>
      <c r="S296" s="65">
        <v>0</v>
      </c>
      <c r="T296" s="65">
        <v>0</v>
      </c>
      <c r="U296" s="65">
        <v>7013700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65">
        <v>0</v>
      </c>
      <c r="AJ296" s="65">
        <v>0</v>
      </c>
      <c r="AK296" s="65">
        <v>0</v>
      </c>
      <c r="AL296" s="65">
        <v>0</v>
      </c>
      <c r="AM296" s="65">
        <v>0</v>
      </c>
      <c r="AN296" s="65">
        <v>0</v>
      </c>
      <c r="AO296" s="65">
        <v>0</v>
      </c>
      <c r="AP296" s="65">
        <v>0</v>
      </c>
      <c r="AQ296" s="65">
        <v>7013700</v>
      </c>
      <c r="AR296" s="65">
        <v>0</v>
      </c>
      <c r="AS296" s="65">
        <v>7013700</v>
      </c>
      <c r="AT296" s="65">
        <v>0</v>
      </c>
      <c r="AU296" s="65">
        <v>0</v>
      </c>
      <c r="AV296" s="65">
        <v>0</v>
      </c>
      <c r="AW296" s="65">
        <v>7013700</v>
      </c>
      <c r="AX296" s="70"/>
      <c r="AY296" s="70"/>
      <c r="AZ296" s="70"/>
      <c r="BA296" s="70"/>
      <c r="BB296" s="70"/>
      <c r="BC296" s="70"/>
      <c r="BD296" s="70"/>
      <c r="CB296" s="66"/>
      <c r="CD296" s="66"/>
      <c r="CH296" s="66"/>
    </row>
    <row r="297" spans="1:86">
      <c r="A297" s="71">
        <v>2026</v>
      </c>
      <c r="B297" s="71">
        <v>8311</v>
      </c>
      <c r="C297" s="71"/>
      <c r="D297" s="103"/>
      <c r="E297" s="71">
        <v>2</v>
      </c>
      <c r="F297" s="68">
        <v>6</v>
      </c>
      <c r="G297" s="68">
        <v>18</v>
      </c>
      <c r="H297" s="68"/>
      <c r="I297" s="68">
        <v>5000</v>
      </c>
      <c r="J297" s="62">
        <v>5400</v>
      </c>
      <c r="K297" s="62"/>
      <c r="L297" s="62" t="s">
        <v>104</v>
      </c>
      <c r="M297" s="62"/>
      <c r="N297" s="72" t="s">
        <v>252</v>
      </c>
      <c r="O297" s="65">
        <v>7013700</v>
      </c>
      <c r="P297" s="65">
        <v>0</v>
      </c>
      <c r="Q297" s="65">
        <v>7013700</v>
      </c>
      <c r="R297" s="65">
        <v>0</v>
      </c>
      <c r="S297" s="65">
        <v>0</v>
      </c>
      <c r="T297" s="65">
        <v>0</v>
      </c>
      <c r="U297" s="65">
        <v>7013700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65">
        <v>0</v>
      </c>
      <c r="AJ297" s="65">
        <v>0</v>
      </c>
      <c r="AK297" s="65">
        <v>0</v>
      </c>
      <c r="AL297" s="65">
        <v>0</v>
      </c>
      <c r="AM297" s="65">
        <v>0</v>
      </c>
      <c r="AN297" s="65">
        <v>0</v>
      </c>
      <c r="AO297" s="65">
        <v>0</v>
      </c>
      <c r="AP297" s="65">
        <v>0</v>
      </c>
      <c r="AQ297" s="65">
        <v>7013700</v>
      </c>
      <c r="AR297" s="65">
        <v>0</v>
      </c>
      <c r="AS297" s="65">
        <v>7013700</v>
      </c>
      <c r="AT297" s="65">
        <v>0</v>
      </c>
      <c r="AU297" s="65">
        <v>0</v>
      </c>
      <c r="AV297" s="65">
        <v>0</v>
      </c>
      <c r="AW297" s="65">
        <v>7013700</v>
      </c>
      <c r="AX297" s="70"/>
      <c r="AY297" s="70"/>
      <c r="AZ297" s="70"/>
      <c r="BA297" s="70"/>
      <c r="BB297" s="70"/>
      <c r="BC297" s="70"/>
      <c r="BD297" s="70"/>
      <c r="BG297" s="66"/>
      <c r="BI297" s="66"/>
      <c r="BM297" s="66"/>
      <c r="CB297" s="66"/>
      <c r="CD297" s="66"/>
      <c r="CH297" s="66"/>
    </row>
    <row r="298" spans="1:86">
      <c r="A298" s="71">
        <v>2026</v>
      </c>
      <c r="B298" s="71">
        <v>8311</v>
      </c>
      <c r="C298" s="71"/>
      <c r="D298" s="103"/>
      <c r="E298" s="71">
        <v>2</v>
      </c>
      <c r="F298" s="68">
        <v>6</v>
      </c>
      <c r="G298" s="68">
        <v>18</v>
      </c>
      <c r="H298" s="68"/>
      <c r="I298" s="68">
        <v>5000</v>
      </c>
      <c r="J298" s="62">
        <v>5400</v>
      </c>
      <c r="K298" s="62">
        <v>541</v>
      </c>
      <c r="L298" s="62" t="s">
        <v>104</v>
      </c>
      <c r="M298" s="62"/>
      <c r="N298" s="72" t="s">
        <v>253</v>
      </c>
      <c r="O298" s="65">
        <v>7013700</v>
      </c>
      <c r="P298" s="65">
        <v>0</v>
      </c>
      <c r="Q298" s="65">
        <v>7013700</v>
      </c>
      <c r="R298" s="65">
        <v>0</v>
      </c>
      <c r="S298" s="65">
        <v>0</v>
      </c>
      <c r="T298" s="65">
        <v>0</v>
      </c>
      <c r="U298" s="65">
        <v>7013700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65">
        <v>0</v>
      </c>
      <c r="AJ298" s="65">
        <v>0</v>
      </c>
      <c r="AK298" s="65">
        <v>0</v>
      </c>
      <c r="AL298" s="65">
        <v>0</v>
      </c>
      <c r="AM298" s="65">
        <v>0</v>
      </c>
      <c r="AN298" s="65">
        <v>0</v>
      </c>
      <c r="AO298" s="65">
        <v>0</v>
      </c>
      <c r="AP298" s="65">
        <v>0</v>
      </c>
      <c r="AQ298" s="65">
        <v>7013700</v>
      </c>
      <c r="AR298" s="65">
        <v>0</v>
      </c>
      <c r="AS298" s="65">
        <v>7013700</v>
      </c>
      <c r="AT298" s="65">
        <v>0</v>
      </c>
      <c r="AU298" s="65">
        <v>0</v>
      </c>
      <c r="AV298" s="65">
        <v>0</v>
      </c>
      <c r="AW298" s="65">
        <v>7013700</v>
      </c>
      <c r="AX298" s="70"/>
      <c r="AY298" s="70"/>
      <c r="AZ298" s="70"/>
      <c r="BA298" s="70"/>
      <c r="BB298" s="70"/>
      <c r="BC298" s="70"/>
      <c r="BD298" s="70"/>
      <c r="BG298" s="66"/>
      <c r="BI298" s="66"/>
      <c r="BM298" s="66"/>
      <c r="CB298" s="66"/>
      <c r="CD298" s="66"/>
      <c r="CH298" s="66"/>
    </row>
    <row r="299" spans="1:86">
      <c r="A299" s="67">
        <v>2026</v>
      </c>
      <c r="B299" s="67">
        <v>8311</v>
      </c>
      <c r="C299" s="67"/>
      <c r="D299" s="102"/>
      <c r="E299" s="67">
        <v>2</v>
      </c>
      <c r="F299" s="68">
        <v>6</v>
      </c>
      <c r="G299" s="68">
        <v>18</v>
      </c>
      <c r="H299" s="68"/>
      <c r="I299" s="68">
        <v>5000</v>
      </c>
      <c r="J299" s="62">
        <v>5400</v>
      </c>
      <c r="K299" s="62">
        <v>541</v>
      </c>
      <c r="L299" s="62">
        <v>1486</v>
      </c>
      <c r="M299" s="62">
        <v>1</v>
      </c>
      <c r="N299" s="72" t="s">
        <v>291</v>
      </c>
      <c r="O299" s="65">
        <v>7013700</v>
      </c>
      <c r="P299" s="65">
        <v>0</v>
      </c>
      <c r="Q299" s="65">
        <v>7013700</v>
      </c>
      <c r="R299" s="65">
        <v>0</v>
      </c>
      <c r="S299" s="65">
        <v>0</v>
      </c>
      <c r="T299" s="65">
        <v>0</v>
      </c>
      <c r="U299" s="65">
        <v>7013700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65">
        <v>0</v>
      </c>
      <c r="AJ299" s="65">
        <v>0</v>
      </c>
      <c r="AK299" s="65">
        <v>0</v>
      </c>
      <c r="AL299" s="65">
        <v>0</v>
      </c>
      <c r="AM299" s="65">
        <v>0</v>
      </c>
      <c r="AN299" s="65">
        <v>0</v>
      </c>
      <c r="AO299" s="65">
        <v>0</v>
      </c>
      <c r="AP299" s="65">
        <v>0</v>
      </c>
      <c r="AQ299" s="65">
        <v>7013700</v>
      </c>
      <c r="AR299" s="65">
        <v>0</v>
      </c>
      <c r="AS299" s="65">
        <v>7013700</v>
      </c>
      <c r="AT299" s="65">
        <v>0</v>
      </c>
      <c r="AU299" s="65">
        <v>0</v>
      </c>
      <c r="AV299" s="65">
        <v>0</v>
      </c>
      <c r="AW299" s="65">
        <v>7013700</v>
      </c>
      <c r="AX299" s="70" t="s">
        <v>159</v>
      </c>
      <c r="AY299" s="70">
        <v>14</v>
      </c>
      <c r="AZ299" s="70">
        <v>0</v>
      </c>
      <c r="BA299" s="70">
        <v>0</v>
      </c>
      <c r="BB299" s="70">
        <v>0</v>
      </c>
      <c r="BC299" s="70">
        <v>14</v>
      </c>
      <c r="BD299" s="70">
        <v>0</v>
      </c>
      <c r="BG299" s="66"/>
      <c r="BI299" s="66"/>
      <c r="BM299" s="66"/>
      <c r="CB299" s="66"/>
      <c r="CD299" s="66"/>
      <c r="CH299" s="66"/>
    </row>
    <row r="300" spans="1:86" ht="30">
      <c r="A300" s="67">
        <v>2026</v>
      </c>
      <c r="B300" s="67">
        <v>8311</v>
      </c>
      <c r="C300" s="67"/>
      <c r="D300" s="102"/>
      <c r="E300" s="67">
        <v>2</v>
      </c>
      <c r="F300" s="68">
        <v>6</v>
      </c>
      <c r="G300" s="68">
        <v>19</v>
      </c>
      <c r="H300" s="68"/>
      <c r="I300" s="68"/>
      <c r="J300" s="62"/>
      <c r="K300" s="62"/>
      <c r="L300" s="62"/>
      <c r="M300" s="62"/>
      <c r="N300" s="72" t="s">
        <v>52</v>
      </c>
      <c r="O300" s="65">
        <v>73300542.170000002</v>
      </c>
      <c r="P300" s="65">
        <v>0</v>
      </c>
      <c r="Q300" s="65">
        <v>73300542.170000002</v>
      </c>
      <c r="R300" s="65">
        <v>11404081.92</v>
      </c>
      <c r="S300" s="65">
        <v>0</v>
      </c>
      <c r="T300" s="65">
        <v>11404081.92</v>
      </c>
      <c r="U300" s="65">
        <v>84704624.090000004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65">
        <v>0</v>
      </c>
      <c r="AJ300" s="65">
        <v>0</v>
      </c>
      <c r="AK300" s="65">
        <v>0</v>
      </c>
      <c r="AL300" s="65">
        <v>0</v>
      </c>
      <c r="AM300" s="65">
        <v>40600</v>
      </c>
      <c r="AN300" s="65">
        <v>0</v>
      </c>
      <c r="AO300" s="65">
        <v>40600</v>
      </c>
      <c r="AP300" s="65">
        <v>40600</v>
      </c>
      <c r="AQ300" s="65">
        <v>73300542.170000002</v>
      </c>
      <c r="AR300" s="65">
        <v>0</v>
      </c>
      <c r="AS300" s="65">
        <v>73300542.170000002</v>
      </c>
      <c r="AT300" s="65">
        <v>11363481.92</v>
      </c>
      <c r="AU300" s="65">
        <v>0</v>
      </c>
      <c r="AV300" s="65">
        <v>11363481.92</v>
      </c>
      <c r="AW300" s="65">
        <v>84664024.090000004</v>
      </c>
      <c r="AX300" s="70"/>
      <c r="AY300" s="70"/>
      <c r="AZ300" s="70"/>
      <c r="BA300" s="70"/>
      <c r="BB300" s="70"/>
      <c r="BC300" s="70"/>
      <c r="BD300" s="70"/>
      <c r="CE300" s="66"/>
      <c r="CG300" s="66"/>
      <c r="CH300" s="66"/>
    </row>
    <row r="301" spans="1:86">
      <c r="A301" s="67">
        <v>2026</v>
      </c>
      <c r="B301" s="67">
        <v>8311</v>
      </c>
      <c r="C301" s="67"/>
      <c r="D301" s="102"/>
      <c r="E301" s="67">
        <v>2</v>
      </c>
      <c r="F301" s="68">
        <v>6</v>
      </c>
      <c r="G301" s="68">
        <v>19</v>
      </c>
      <c r="H301" s="68"/>
      <c r="I301" s="68">
        <v>2000</v>
      </c>
      <c r="J301" s="62"/>
      <c r="K301" s="62"/>
      <c r="L301" s="62" t="s">
        <v>104</v>
      </c>
      <c r="M301" s="62"/>
      <c r="N301" s="72" t="s">
        <v>5</v>
      </c>
      <c r="O301" s="65">
        <v>15716247.57</v>
      </c>
      <c r="P301" s="65">
        <v>0</v>
      </c>
      <c r="Q301" s="65">
        <v>15716247.57</v>
      </c>
      <c r="R301" s="65">
        <v>4390057.1500000004</v>
      </c>
      <c r="S301" s="65">
        <v>0</v>
      </c>
      <c r="T301" s="65">
        <v>4390057.1500000004</v>
      </c>
      <c r="U301" s="65">
        <v>20106304.719999999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65">
        <v>0</v>
      </c>
      <c r="AJ301" s="65">
        <v>0</v>
      </c>
      <c r="AK301" s="65">
        <v>0</v>
      </c>
      <c r="AL301" s="65">
        <v>0</v>
      </c>
      <c r="AM301" s="65">
        <v>0</v>
      </c>
      <c r="AN301" s="65">
        <v>0</v>
      </c>
      <c r="AO301" s="65">
        <v>0</v>
      </c>
      <c r="AP301" s="65">
        <v>0</v>
      </c>
      <c r="AQ301" s="65">
        <v>15716247.57</v>
      </c>
      <c r="AR301" s="65">
        <v>0</v>
      </c>
      <c r="AS301" s="65">
        <v>15716247.57</v>
      </c>
      <c r="AT301" s="65">
        <v>4390057.1500000004</v>
      </c>
      <c r="AU301" s="65">
        <v>0</v>
      </c>
      <c r="AV301" s="65">
        <v>4390057.1500000004</v>
      </c>
      <c r="AW301" s="65">
        <v>20106304.719999999</v>
      </c>
      <c r="AX301" s="70"/>
      <c r="AY301" s="74"/>
      <c r="AZ301" s="70"/>
      <c r="BA301" s="70"/>
      <c r="BB301" s="70"/>
      <c r="BC301" s="74"/>
      <c r="BD301" s="70"/>
      <c r="CE301" s="66"/>
      <c r="CG301" s="66"/>
      <c r="CH301" s="66"/>
    </row>
    <row r="302" spans="1:86">
      <c r="A302" s="67">
        <v>2026</v>
      </c>
      <c r="B302" s="67">
        <v>8311</v>
      </c>
      <c r="C302" s="67"/>
      <c r="D302" s="102"/>
      <c r="E302" s="67">
        <v>2</v>
      </c>
      <c r="F302" s="68">
        <v>6</v>
      </c>
      <c r="G302" s="68">
        <v>19</v>
      </c>
      <c r="H302" s="68"/>
      <c r="I302" s="68">
        <v>2000</v>
      </c>
      <c r="J302" s="62">
        <v>2500</v>
      </c>
      <c r="K302" s="62"/>
      <c r="L302" s="62"/>
      <c r="M302" s="62"/>
      <c r="N302" s="72" t="s">
        <v>223</v>
      </c>
      <c r="O302" s="65">
        <v>0</v>
      </c>
      <c r="P302" s="65">
        <v>0</v>
      </c>
      <c r="Q302" s="65">
        <v>0</v>
      </c>
      <c r="R302" s="65">
        <v>295785.15000000002</v>
      </c>
      <c r="S302" s="65">
        <v>0</v>
      </c>
      <c r="T302" s="65">
        <v>295785.15000000002</v>
      </c>
      <c r="U302" s="65">
        <v>295785.15000000002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65">
        <v>0</v>
      </c>
      <c r="AJ302" s="65">
        <v>0</v>
      </c>
      <c r="AK302" s="65">
        <v>0</v>
      </c>
      <c r="AL302" s="65">
        <v>0</v>
      </c>
      <c r="AM302" s="65">
        <v>0</v>
      </c>
      <c r="AN302" s="65">
        <v>0</v>
      </c>
      <c r="AO302" s="65">
        <v>0</v>
      </c>
      <c r="AP302" s="65">
        <v>0</v>
      </c>
      <c r="AQ302" s="65">
        <v>0</v>
      </c>
      <c r="AR302" s="65">
        <v>0</v>
      </c>
      <c r="AS302" s="65">
        <v>0</v>
      </c>
      <c r="AT302" s="65">
        <v>295785.15000000002</v>
      </c>
      <c r="AU302" s="65">
        <v>0</v>
      </c>
      <c r="AV302" s="65">
        <v>295785.15000000002</v>
      </c>
      <c r="AW302" s="65">
        <v>295785.15000000002</v>
      </c>
      <c r="AX302" s="70"/>
      <c r="AY302" s="74"/>
      <c r="AZ302" s="70"/>
      <c r="BA302" s="70"/>
      <c r="BB302" s="70"/>
      <c r="BC302" s="70"/>
      <c r="BD302" s="70"/>
      <c r="CE302" s="66"/>
      <c r="CG302" s="66"/>
      <c r="CH302" s="66"/>
    </row>
    <row r="303" spans="1:86">
      <c r="A303" s="67">
        <v>2026</v>
      </c>
      <c r="B303" s="67">
        <v>8311</v>
      </c>
      <c r="C303" s="67"/>
      <c r="D303" s="102"/>
      <c r="E303" s="67">
        <v>2</v>
      </c>
      <c r="F303" s="68">
        <v>6</v>
      </c>
      <c r="G303" s="68">
        <v>19</v>
      </c>
      <c r="H303" s="68"/>
      <c r="I303" s="68">
        <v>2000</v>
      </c>
      <c r="J303" s="62">
        <v>2500</v>
      </c>
      <c r="K303" s="62">
        <v>254</v>
      </c>
      <c r="L303" s="62" t="s">
        <v>104</v>
      </c>
      <c r="M303" s="62"/>
      <c r="N303" s="72" t="s">
        <v>292</v>
      </c>
      <c r="O303" s="65">
        <v>0</v>
      </c>
      <c r="P303" s="65">
        <v>0</v>
      </c>
      <c r="Q303" s="65">
        <v>0</v>
      </c>
      <c r="R303" s="65">
        <v>295785.15000000002</v>
      </c>
      <c r="S303" s="65">
        <v>0</v>
      </c>
      <c r="T303" s="65">
        <v>295785.15000000002</v>
      </c>
      <c r="U303" s="65">
        <v>295785.15000000002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65">
        <v>0</v>
      </c>
      <c r="AJ303" s="65">
        <v>0</v>
      </c>
      <c r="AK303" s="65">
        <v>0</v>
      </c>
      <c r="AL303" s="65">
        <v>0</v>
      </c>
      <c r="AM303" s="65">
        <v>0</v>
      </c>
      <c r="AN303" s="65">
        <v>0</v>
      </c>
      <c r="AO303" s="65">
        <v>0</v>
      </c>
      <c r="AP303" s="65">
        <v>0</v>
      </c>
      <c r="AQ303" s="65">
        <v>0</v>
      </c>
      <c r="AR303" s="65">
        <v>0</v>
      </c>
      <c r="AS303" s="65">
        <v>0</v>
      </c>
      <c r="AT303" s="65">
        <v>295785.15000000002</v>
      </c>
      <c r="AU303" s="65">
        <v>0</v>
      </c>
      <c r="AV303" s="65">
        <v>295785.15000000002</v>
      </c>
      <c r="AW303" s="65">
        <v>295785.15000000002</v>
      </c>
      <c r="AX303" s="70"/>
      <c r="AY303" s="70"/>
      <c r="AZ303" s="70"/>
      <c r="BA303" s="70"/>
      <c r="BB303" s="70"/>
      <c r="BC303" s="70"/>
      <c r="BD303" s="70"/>
      <c r="CE303" s="66"/>
      <c r="CG303" s="66"/>
      <c r="CH303" s="66"/>
    </row>
    <row r="304" spans="1:86">
      <c r="A304" s="67">
        <v>2026</v>
      </c>
      <c r="B304" s="67">
        <v>8311</v>
      </c>
      <c r="C304" s="67"/>
      <c r="D304" s="102"/>
      <c r="E304" s="67">
        <v>2</v>
      </c>
      <c r="F304" s="68">
        <v>6</v>
      </c>
      <c r="G304" s="68">
        <v>19</v>
      </c>
      <c r="H304" s="68"/>
      <c r="I304" s="68">
        <v>2000</v>
      </c>
      <c r="J304" s="62">
        <v>2500</v>
      </c>
      <c r="K304" s="62">
        <v>254</v>
      </c>
      <c r="L304" s="62">
        <v>166</v>
      </c>
      <c r="M304" s="62">
        <v>2</v>
      </c>
      <c r="N304" s="72" t="s">
        <v>293</v>
      </c>
      <c r="O304" s="65">
        <v>0</v>
      </c>
      <c r="P304" s="65">
        <v>0</v>
      </c>
      <c r="Q304" s="65">
        <v>0</v>
      </c>
      <c r="R304" s="65">
        <v>295785.15000000002</v>
      </c>
      <c r="S304" s="65">
        <v>0</v>
      </c>
      <c r="T304" s="65">
        <v>295785.15000000002</v>
      </c>
      <c r="U304" s="65">
        <v>295785.15000000002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65">
        <v>0</v>
      </c>
      <c r="AJ304" s="65">
        <v>0</v>
      </c>
      <c r="AK304" s="65">
        <v>0</v>
      </c>
      <c r="AL304" s="65">
        <v>0</v>
      </c>
      <c r="AM304" s="65">
        <v>0</v>
      </c>
      <c r="AN304" s="65">
        <v>0</v>
      </c>
      <c r="AO304" s="65">
        <v>0</v>
      </c>
      <c r="AP304" s="65">
        <v>0</v>
      </c>
      <c r="AQ304" s="65">
        <v>0</v>
      </c>
      <c r="AR304" s="65">
        <v>0</v>
      </c>
      <c r="AS304" s="65">
        <v>0</v>
      </c>
      <c r="AT304" s="65">
        <v>295785.15000000002</v>
      </c>
      <c r="AU304" s="65">
        <v>0</v>
      </c>
      <c r="AV304" s="65">
        <v>295785.15000000002</v>
      </c>
      <c r="AW304" s="65">
        <v>295785.15000000002</v>
      </c>
      <c r="AX304" s="70" t="s">
        <v>159</v>
      </c>
      <c r="AY304" s="70">
        <v>46</v>
      </c>
      <c r="AZ304" s="70">
        <v>0</v>
      </c>
      <c r="BA304" s="70">
        <v>0</v>
      </c>
      <c r="BB304" s="70">
        <v>0</v>
      </c>
      <c r="BC304" s="70">
        <v>46</v>
      </c>
      <c r="BD304" s="70">
        <v>0</v>
      </c>
      <c r="CE304" s="66"/>
      <c r="CG304" s="66"/>
      <c r="CH304" s="66"/>
    </row>
    <row r="305" spans="1:93">
      <c r="A305" s="67">
        <v>2026</v>
      </c>
      <c r="B305" s="67">
        <v>8311</v>
      </c>
      <c r="C305" s="67"/>
      <c r="D305" s="102"/>
      <c r="E305" s="67">
        <v>2</v>
      </c>
      <c r="F305" s="68">
        <v>6</v>
      </c>
      <c r="G305" s="68">
        <v>19</v>
      </c>
      <c r="H305" s="68"/>
      <c r="I305" s="68">
        <v>2000</v>
      </c>
      <c r="J305" s="62">
        <v>2700</v>
      </c>
      <c r="K305" s="62"/>
      <c r="L305" s="62" t="s">
        <v>104</v>
      </c>
      <c r="M305" s="62"/>
      <c r="N305" s="69" t="s">
        <v>154</v>
      </c>
      <c r="O305" s="65">
        <v>15156825.960000001</v>
      </c>
      <c r="P305" s="65">
        <v>0</v>
      </c>
      <c r="Q305" s="65">
        <v>15156825.960000001</v>
      </c>
      <c r="R305" s="65">
        <v>0</v>
      </c>
      <c r="S305" s="65">
        <v>0</v>
      </c>
      <c r="T305" s="65">
        <v>0</v>
      </c>
      <c r="U305" s="65">
        <v>15156825.960000001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65">
        <v>0</v>
      </c>
      <c r="AJ305" s="65">
        <v>0</v>
      </c>
      <c r="AK305" s="65">
        <v>0</v>
      </c>
      <c r="AL305" s="65">
        <v>0</v>
      </c>
      <c r="AM305" s="65">
        <v>0</v>
      </c>
      <c r="AN305" s="65">
        <v>0</v>
      </c>
      <c r="AO305" s="65">
        <v>0</v>
      </c>
      <c r="AP305" s="65">
        <v>0</v>
      </c>
      <c r="AQ305" s="65">
        <v>15156825.960000001</v>
      </c>
      <c r="AR305" s="65">
        <v>0</v>
      </c>
      <c r="AS305" s="65">
        <v>15156825.960000001</v>
      </c>
      <c r="AT305" s="65">
        <v>0</v>
      </c>
      <c r="AU305" s="65">
        <v>0</v>
      </c>
      <c r="AV305" s="65">
        <v>0</v>
      </c>
      <c r="AW305" s="65">
        <v>15156825.960000001</v>
      </c>
      <c r="AX305" s="70"/>
      <c r="AY305" s="70"/>
      <c r="AZ305" s="70"/>
      <c r="BA305" s="70"/>
      <c r="BB305" s="70"/>
      <c r="BC305" s="70"/>
      <c r="BD305" s="70"/>
      <c r="BG305" s="66"/>
      <c r="BI305" s="66"/>
      <c r="BM305" s="66"/>
      <c r="CB305" s="66"/>
      <c r="CD305" s="66"/>
      <c r="CE305" s="66"/>
      <c r="CG305" s="66"/>
      <c r="CH305" s="66"/>
    </row>
    <row r="306" spans="1:93">
      <c r="A306" s="71">
        <v>2026</v>
      </c>
      <c r="B306" s="71">
        <v>8311</v>
      </c>
      <c r="C306" s="71"/>
      <c r="D306" s="103"/>
      <c r="E306" s="71">
        <v>2</v>
      </c>
      <c r="F306" s="68">
        <v>6</v>
      </c>
      <c r="G306" s="68">
        <v>19</v>
      </c>
      <c r="H306" s="68"/>
      <c r="I306" s="68">
        <v>2000</v>
      </c>
      <c r="J306" s="62">
        <v>2700</v>
      </c>
      <c r="K306" s="62">
        <v>271</v>
      </c>
      <c r="L306" s="62" t="s">
        <v>104</v>
      </c>
      <c r="M306" s="62"/>
      <c r="N306" s="72" t="s">
        <v>155</v>
      </c>
      <c r="O306" s="65">
        <v>15156825.960000001</v>
      </c>
      <c r="P306" s="65">
        <v>0</v>
      </c>
      <c r="Q306" s="65">
        <v>15156825.960000001</v>
      </c>
      <c r="R306" s="65">
        <v>0</v>
      </c>
      <c r="S306" s="65">
        <v>0</v>
      </c>
      <c r="T306" s="65">
        <v>0</v>
      </c>
      <c r="U306" s="65">
        <v>15156825.960000001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65">
        <v>0</v>
      </c>
      <c r="AJ306" s="65">
        <v>0</v>
      </c>
      <c r="AK306" s="65">
        <v>0</v>
      </c>
      <c r="AL306" s="65">
        <v>0</v>
      </c>
      <c r="AM306" s="65">
        <v>0</v>
      </c>
      <c r="AN306" s="65">
        <v>0</v>
      </c>
      <c r="AO306" s="65">
        <v>0</v>
      </c>
      <c r="AP306" s="65">
        <v>0</v>
      </c>
      <c r="AQ306" s="65">
        <v>15156825.960000001</v>
      </c>
      <c r="AR306" s="65">
        <v>0</v>
      </c>
      <c r="AS306" s="65">
        <v>15156825.960000001</v>
      </c>
      <c r="AT306" s="65">
        <v>0</v>
      </c>
      <c r="AU306" s="65">
        <v>0</v>
      </c>
      <c r="AV306" s="65">
        <v>0</v>
      </c>
      <c r="AW306" s="65">
        <v>15156825.960000001</v>
      </c>
      <c r="AX306" s="70"/>
      <c r="AY306" s="70"/>
      <c r="AZ306" s="70"/>
      <c r="BA306" s="70"/>
      <c r="BB306" s="70"/>
      <c r="BC306" s="70"/>
      <c r="BD306" s="70"/>
      <c r="BG306" s="66"/>
      <c r="BI306" s="66"/>
      <c r="BM306" s="66"/>
      <c r="CB306" s="66"/>
      <c r="CD306" s="66"/>
      <c r="CH306" s="66"/>
    </row>
    <row r="307" spans="1:93">
      <c r="A307" s="71">
        <v>2026</v>
      </c>
      <c r="B307" s="71">
        <v>8311</v>
      </c>
      <c r="C307" s="71"/>
      <c r="D307" s="103"/>
      <c r="E307" s="71">
        <v>2</v>
      </c>
      <c r="F307" s="68">
        <v>6</v>
      </c>
      <c r="G307" s="68">
        <v>19</v>
      </c>
      <c r="H307" s="68"/>
      <c r="I307" s="68">
        <v>2000</v>
      </c>
      <c r="J307" s="62">
        <v>2700</v>
      </c>
      <c r="K307" s="62">
        <v>271</v>
      </c>
      <c r="L307" s="62">
        <v>160</v>
      </c>
      <c r="M307" s="62">
        <v>2</v>
      </c>
      <c r="N307" s="72" t="s">
        <v>156</v>
      </c>
      <c r="O307" s="65">
        <v>6259760</v>
      </c>
      <c r="P307" s="65">
        <v>0</v>
      </c>
      <c r="Q307" s="65">
        <v>6259760</v>
      </c>
      <c r="R307" s="65">
        <v>0</v>
      </c>
      <c r="S307" s="65">
        <v>0</v>
      </c>
      <c r="T307" s="65">
        <v>0</v>
      </c>
      <c r="U307" s="65">
        <v>6259760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65">
        <v>0</v>
      </c>
      <c r="AJ307" s="65">
        <v>0</v>
      </c>
      <c r="AK307" s="65">
        <v>0</v>
      </c>
      <c r="AL307" s="65">
        <v>0</v>
      </c>
      <c r="AM307" s="65">
        <v>0</v>
      </c>
      <c r="AN307" s="65">
        <v>0</v>
      </c>
      <c r="AO307" s="65">
        <v>0</v>
      </c>
      <c r="AP307" s="65">
        <v>0</v>
      </c>
      <c r="AQ307" s="65">
        <v>6259760</v>
      </c>
      <c r="AR307" s="65">
        <v>0</v>
      </c>
      <c r="AS307" s="65">
        <v>6259760</v>
      </c>
      <c r="AT307" s="65">
        <v>0</v>
      </c>
      <c r="AU307" s="65">
        <v>0</v>
      </c>
      <c r="AV307" s="65">
        <v>0</v>
      </c>
      <c r="AW307" s="65">
        <v>6259760</v>
      </c>
      <c r="AX307" s="70" t="s">
        <v>157</v>
      </c>
      <c r="AY307" s="70">
        <v>1349</v>
      </c>
      <c r="AZ307" s="70">
        <v>0</v>
      </c>
      <c r="BA307" s="70">
        <v>0</v>
      </c>
      <c r="BB307" s="70">
        <v>0</v>
      </c>
      <c r="BC307" s="70">
        <v>1349</v>
      </c>
      <c r="BD307" s="70">
        <v>0</v>
      </c>
      <c r="BG307" s="66"/>
      <c r="BI307" s="66"/>
      <c r="BM307" s="66"/>
      <c r="CB307" s="66"/>
      <c r="CD307" s="66"/>
      <c r="CH307" s="66"/>
    </row>
    <row r="308" spans="1:93">
      <c r="A308" s="71">
        <v>2026</v>
      </c>
      <c r="B308" s="71">
        <v>8311</v>
      </c>
      <c r="C308" s="71"/>
      <c r="D308" s="103"/>
      <c r="E308" s="71">
        <v>2</v>
      </c>
      <c r="F308" s="68">
        <v>6</v>
      </c>
      <c r="G308" s="68">
        <v>19</v>
      </c>
      <c r="H308" s="68"/>
      <c r="I308" s="68">
        <v>2000</v>
      </c>
      <c r="J308" s="62">
        <v>2700</v>
      </c>
      <c r="K308" s="62">
        <v>271</v>
      </c>
      <c r="L308" s="62">
        <v>224</v>
      </c>
      <c r="M308" s="62">
        <v>2</v>
      </c>
      <c r="N308" s="72" t="s">
        <v>294</v>
      </c>
      <c r="O308" s="65">
        <v>703040</v>
      </c>
      <c r="P308" s="65">
        <v>0</v>
      </c>
      <c r="Q308" s="65">
        <v>703040</v>
      </c>
      <c r="R308" s="65">
        <v>0</v>
      </c>
      <c r="S308" s="65">
        <v>0</v>
      </c>
      <c r="T308" s="65">
        <v>0</v>
      </c>
      <c r="U308" s="65">
        <v>703040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65">
        <v>0</v>
      </c>
      <c r="AJ308" s="65">
        <v>0</v>
      </c>
      <c r="AK308" s="65">
        <v>0</v>
      </c>
      <c r="AL308" s="65">
        <v>0</v>
      </c>
      <c r="AM308" s="65">
        <v>0</v>
      </c>
      <c r="AN308" s="65">
        <v>0</v>
      </c>
      <c r="AO308" s="65">
        <v>0</v>
      </c>
      <c r="AP308" s="65">
        <v>0</v>
      </c>
      <c r="AQ308" s="65">
        <v>703040</v>
      </c>
      <c r="AR308" s="65">
        <v>0</v>
      </c>
      <c r="AS308" s="65">
        <v>703040</v>
      </c>
      <c r="AT308" s="65">
        <v>0</v>
      </c>
      <c r="AU308" s="65">
        <v>0</v>
      </c>
      <c r="AV308" s="65">
        <v>0</v>
      </c>
      <c r="AW308" s="65">
        <v>703040</v>
      </c>
      <c r="AX308" s="70" t="s">
        <v>159</v>
      </c>
      <c r="AY308" s="70">
        <v>245</v>
      </c>
      <c r="AZ308" s="70">
        <v>0</v>
      </c>
      <c r="BA308" s="70">
        <v>0</v>
      </c>
      <c r="BB308" s="70">
        <v>0</v>
      </c>
      <c r="BC308" s="70">
        <v>245</v>
      </c>
      <c r="BD308" s="70">
        <v>0</v>
      </c>
      <c r="BG308" s="66"/>
      <c r="BI308" s="66"/>
      <c r="BM308" s="66"/>
      <c r="CB308" s="66"/>
      <c r="CD308" s="66"/>
      <c r="CH308" s="66"/>
    </row>
    <row r="309" spans="1:93">
      <c r="A309" s="67">
        <v>2026</v>
      </c>
      <c r="B309" s="67">
        <v>8311</v>
      </c>
      <c r="C309" s="67"/>
      <c r="D309" s="102"/>
      <c r="E309" s="67">
        <v>2</v>
      </c>
      <c r="F309" s="68">
        <v>6</v>
      </c>
      <c r="G309" s="68">
        <v>19</v>
      </c>
      <c r="H309" s="68"/>
      <c r="I309" s="68">
        <v>2000</v>
      </c>
      <c r="J309" s="62">
        <v>2700</v>
      </c>
      <c r="K309" s="62">
        <v>271</v>
      </c>
      <c r="L309" s="62">
        <v>319</v>
      </c>
      <c r="M309" s="62">
        <v>2</v>
      </c>
      <c r="N309" s="72" t="s">
        <v>160</v>
      </c>
      <c r="O309" s="65">
        <v>1747200</v>
      </c>
      <c r="P309" s="65">
        <v>0</v>
      </c>
      <c r="Q309" s="65">
        <v>1747200</v>
      </c>
      <c r="R309" s="65">
        <v>0</v>
      </c>
      <c r="S309" s="65">
        <v>0</v>
      </c>
      <c r="T309" s="65">
        <v>0</v>
      </c>
      <c r="U309" s="65">
        <v>1747200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65">
        <v>0</v>
      </c>
      <c r="AJ309" s="65">
        <v>0</v>
      </c>
      <c r="AK309" s="65">
        <v>0</v>
      </c>
      <c r="AL309" s="65">
        <v>0</v>
      </c>
      <c r="AM309" s="65">
        <v>0</v>
      </c>
      <c r="AN309" s="65">
        <v>0</v>
      </c>
      <c r="AO309" s="65">
        <v>0</v>
      </c>
      <c r="AP309" s="65">
        <v>0</v>
      </c>
      <c r="AQ309" s="65">
        <v>1747200</v>
      </c>
      <c r="AR309" s="65">
        <v>0</v>
      </c>
      <c r="AS309" s="65">
        <v>1747200</v>
      </c>
      <c r="AT309" s="65">
        <v>0</v>
      </c>
      <c r="AU309" s="65">
        <v>0</v>
      </c>
      <c r="AV309" s="65">
        <v>0</v>
      </c>
      <c r="AW309" s="65">
        <v>1747200</v>
      </c>
      <c r="AX309" s="70" t="s">
        <v>159</v>
      </c>
      <c r="AY309" s="70">
        <v>350</v>
      </c>
      <c r="AZ309" s="70">
        <v>0</v>
      </c>
      <c r="BA309" s="70">
        <v>0</v>
      </c>
      <c r="BB309" s="70">
        <v>0</v>
      </c>
      <c r="BC309" s="70">
        <v>350</v>
      </c>
      <c r="BD309" s="70">
        <v>0</v>
      </c>
      <c r="BG309" s="66"/>
      <c r="BI309" s="66"/>
      <c r="BM309" s="66"/>
      <c r="CB309" s="66"/>
      <c r="CD309" s="66"/>
      <c r="CH309" s="66"/>
    </row>
    <row r="310" spans="1:93">
      <c r="A310" s="71">
        <v>2026</v>
      </c>
      <c r="B310" s="71">
        <v>8311</v>
      </c>
      <c r="C310" s="71"/>
      <c r="D310" s="103"/>
      <c r="E310" s="71">
        <v>2</v>
      </c>
      <c r="F310" s="68">
        <v>6</v>
      </c>
      <c r="G310" s="68">
        <v>19</v>
      </c>
      <c r="H310" s="68"/>
      <c r="I310" s="68">
        <v>2000</v>
      </c>
      <c r="J310" s="62">
        <v>2700</v>
      </c>
      <c r="K310" s="62">
        <v>271</v>
      </c>
      <c r="L310" s="62">
        <v>1049</v>
      </c>
      <c r="M310" s="62">
        <v>2</v>
      </c>
      <c r="N310" s="72" t="s">
        <v>163</v>
      </c>
      <c r="O310" s="65">
        <v>2037475.56</v>
      </c>
      <c r="P310" s="65">
        <v>0</v>
      </c>
      <c r="Q310" s="65">
        <v>2037475.56</v>
      </c>
      <c r="R310" s="65">
        <v>0</v>
      </c>
      <c r="S310" s="65">
        <v>0</v>
      </c>
      <c r="T310" s="65">
        <v>0</v>
      </c>
      <c r="U310" s="65">
        <v>2037475.56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65">
        <v>0</v>
      </c>
      <c r="AJ310" s="65">
        <v>0</v>
      </c>
      <c r="AK310" s="65">
        <v>0</v>
      </c>
      <c r="AL310" s="65">
        <v>0</v>
      </c>
      <c r="AM310" s="65">
        <v>0</v>
      </c>
      <c r="AN310" s="65">
        <v>0</v>
      </c>
      <c r="AO310" s="65">
        <v>0</v>
      </c>
      <c r="AP310" s="65">
        <v>0</v>
      </c>
      <c r="AQ310" s="65">
        <v>2037475.56</v>
      </c>
      <c r="AR310" s="65">
        <v>0</v>
      </c>
      <c r="AS310" s="65">
        <v>2037475.56</v>
      </c>
      <c r="AT310" s="65">
        <v>0</v>
      </c>
      <c r="AU310" s="65">
        <v>0</v>
      </c>
      <c r="AV310" s="65">
        <v>0</v>
      </c>
      <c r="AW310" s="65">
        <v>2037475.56</v>
      </c>
      <c r="AX310" s="70" t="s">
        <v>159</v>
      </c>
      <c r="AY310" s="70">
        <v>1000</v>
      </c>
      <c r="AZ310" s="70">
        <v>0</v>
      </c>
      <c r="BA310" s="70">
        <v>0</v>
      </c>
      <c r="BB310" s="70">
        <v>0</v>
      </c>
      <c r="BC310" s="74">
        <v>1000</v>
      </c>
      <c r="BD310" s="70">
        <v>0</v>
      </c>
      <c r="BG310" s="66"/>
      <c r="BI310" s="66"/>
      <c r="BM310" s="66"/>
      <c r="CB310" s="66"/>
      <c r="CD310" s="66"/>
      <c r="CH310" s="66"/>
      <c r="CI310" s="78"/>
      <c r="CO310" s="78"/>
    </row>
    <row r="311" spans="1:93">
      <c r="A311" s="71">
        <v>2026</v>
      </c>
      <c r="B311" s="71">
        <v>8311</v>
      </c>
      <c r="C311" s="71"/>
      <c r="D311" s="103"/>
      <c r="E311" s="71">
        <v>2</v>
      </c>
      <c r="F311" s="68">
        <v>6</v>
      </c>
      <c r="G311" s="68">
        <v>19</v>
      </c>
      <c r="H311" s="68"/>
      <c r="I311" s="68">
        <v>2000</v>
      </c>
      <c r="J311" s="62">
        <v>2700</v>
      </c>
      <c r="K311" s="62">
        <v>271</v>
      </c>
      <c r="L311" s="62">
        <v>1092</v>
      </c>
      <c r="M311" s="62">
        <v>2</v>
      </c>
      <c r="N311" s="72" t="s">
        <v>295</v>
      </c>
      <c r="O311" s="65">
        <v>2458310.4</v>
      </c>
      <c r="P311" s="65">
        <v>0</v>
      </c>
      <c r="Q311" s="65">
        <v>2458310.4</v>
      </c>
      <c r="R311" s="65">
        <v>0</v>
      </c>
      <c r="S311" s="65">
        <v>0</v>
      </c>
      <c r="T311" s="65">
        <v>0</v>
      </c>
      <c r="U311" s="65">
        <v>2458310.4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65">
        <v>0</v>
      </c>
      <c r="AJ311" s="65">
        <v>0</v>
      </c>
      <c r="AK311" s="65">
        <v>0</v>
      </c>
      <c r="AL311" s="65">
        <v>0</v>
      </c>
      <c r="AM311" s="65">
        <v>0</v>
      </c>
      <c r="AN311" s="65">
        <v>0</v>
      </c>
      <c r="AO311" s="65">
        <v>0</v>
      </c>
      <c r="AP311" s="65">
        <v>0</v>
      </c>
      <c r="AQ311" s="65">
        <v>2458310.4</v>
      </c>
      <c r="AR311" s="65">
        <v>0</v>
      </c>
      <c r="AS311" s="65">
        <v>2458310.4</v>
      </c>
      <c r="AT311" s="65">
        <v>0</v>
      </c>
      <c r="AU311" s="65">
        <v>0</v>
      </c>
      <c r="AV311" s="65">
        <v>0</v>
      </c>
      <c r="AW311" s="65">
        <v>2458310.4</v>
      </c>
      <c r="AX311" s="70" t="s">
        <v>159</v>
      </c>
      <c r="AY311" s="70">
        <v>1270</v>
      </c>
      <c r="AZ311" s="70">
        <v>0</v>
      </c>
      <c r="BA311" s="70">
        <v>0</v>
      </c>
      <c r="BB311" s="70">
        <v>0</v>
      </c>
      <c r="BC311" s="70">
        <v>1270</v>
      </c>
      <c r="BD311" s="70">
        <v>0</v>
      </c>
      <c r="CB311" s="66"/>
      <c r="CD311" s="66"/>
      <c r="CH311" s="66"/>
    </row>
    <row r="312" spans="1:93">
      <c r="A312" s="71">
        <v>2026</v>
      </c>
      <c r="B312" s="71">
        <v>8311</v>
      </c>
      <c r="C312" s="71"/>
      <c r="D312" s="103"/>
      <c r="E312" s="71">
        <v>2</v>
      </c>
      <c r="F312" s="68">
        <v>6</v>
      </c>
      <c r="G312" s="68">
        <v>19</v>
      </c>
      <c r="H312" s="68"/>
      <c r="I312" s="68">
        <v>2000</v>
      </c>
      <c r="J312" s="62">
        <v>2700</v>
      </c>
      <c r="K312" s="62">
        <v>271</v>
      </c>
      <c r="L312" s="62">
        <v>1664</v>
      </c>
      <c r="M312" s="62">
        <v>2</v>
      </c>
      <c r="N312" s="72" t="s">
        <v>296</v>
      </c>
      <c r="O312" s="65">
        <v>1951040</v>
      </c>
      <c r="P312" s="65">
        <v>0</v>
      </c>
      <c r="Q312" s="65">
        <v>1951040</v>
      </c>
      <c r="R312" s="65">
        <v>0</v>
      </c>
      <c r="S312" s="65">
        <v>0</v>
      </c>
      <c r="T312" s="65">
        <v>0</v>
      </c>
      <c r="U312" s="65">
        <v>1951040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65">
        <v>0</v>
      </c>
      <c r="AJ312" s="65">
        <v>0</v>
      </c>
      <c r="AK312" s="65">
        <v>0</v>
      </c>
      <c r="AL312" s="65">
        <v>0</v>
      </c>
      <c r="AM312" s="65">
        <v>0</v>
      </c>
      <c r="AN312" s="65">
        <v>0</v>
      </c>
      <c r="AO312" s="65">
        <v>0</v>
      </c>
      <c r="AP312" s="65">
        <v>0</v>
      </c>
      <c r="AQ312" s="65">
        <v>1951040</v>
      </c>
      <c r="AR312" s="65">
        <v>0</v>
      </c>
      <c r="AS312" s="65">
        <v>1951040</v>
      </c>
      <c r="AT312" s="65">
        <v>0</v>
      </c>
      <c r="AU312" s="65">
        <v>0</v>
      </c>
      <c r="AV312" s="65">
        <v>0</v>
      </c>
      <c r="AW312" s="65">
        <v>1951040</v>
      </c>
      <c r="AX312" s="70" t="s">
        <v>159</v>
      </c>
      <c r="AY312" s="70">
        <v>210</v>
      </c>
      <c r="AZ312" s="70">
        <v>0</v>
      </c>
      <c r="BA312" s="70">
        <v>0</v>
      </c>
      <c r="BB312" s="70">
        <v>0</v>
      </c>
      <c r="BC312" s="70">
        <v>210</v>
      </c>
      <c r="BD312" s="70">
        <v>0</v>
      </c>
      <c r="CB312" s="66"/>
      <c r="CD312" s="66"/>
      <c r="CH312" s="66"/>
    </row>
    <row r="313" spans="1:93">
      <c r="A313" s="67">
        <v>2026</v>
      </c>
      <c r="B313" s="67">
        <v>8311</v>
      </c>
      <c r="C313" s="67"/>
      <c r="D313" s="102"/>
      <c r="E313" s="67">
        <v>2</v>
      </c>
      <c r="F313" s="68">
        <v>6</v>
      </c>
      <c r="G313" s="68">
        <v>19</v>
      </c>
      <c r="H313" s="68"/>
      <c r="I313" s="68">
        <v>2000</v>
      </c>
      <c r="J313" s="62">
        <v>2800</v>
      </c>
      <c r="K313" s="62"/>
      <c r="L313" s="62" t="s">
        <v>104</v>
      </c>
      <c r="M313" s="62"/>
      <c r="N313" s="72" t="s">
        <v>177</v>
      </c>
      <c r="O313" s="65">
        <v>559421.61</v>
      </c>
      <c r="P313" s="65">
        <v>0</v>
      </c>
      <c r="Q313" s="65">
        <v>559421.61</v>
      </c>
      <c r="R313" s="65">
        <v>0</v>
      </c>
      <c r="S313" s="65">
        <v>0</v>
      </c>
      <c r="T313" s="65">
        <v>0</v>
      </c>
      <c r="U313" s="65">
        <v>559421.61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65">
        <v>0</v>
      </c>
      <c r="AJ313" s="65">
        <v>0</v>
      </c>
      <c r="AK313" s="65">
        <v>0</v>
      </c>
      <c r="AL313" s="65">
        <v>0</v>
      </c>
      <c r="AM313" s="65">
        <v>0</v>
      </c>
      <c r="AN313" s="65">
        <v>0</v>
      </c>
      <c r="AO313" s="65">
        <v>0</v>
      </c>
      <c r="AP313" s="65">
        <v>0</v>
      </c>
      <c r="AQ313" s="65">
        <v>559421.61</v>
      </c>
      <c r="AR313" s="65">
        <v>0</v>
      </c>
      <c r="AS313" s="65">
        <v>559421.61</v>
      </c>
      <c r="AT313" s="65">
        <v>0</v>
      </c>
      <c r="AU313" s="65">
        <v>0</v>
      </c>
      <c r="AV313" s="65">
        <v>0</v>
      </c>
      <c r="AW313" s="65">
        <v>559421.61</v>
      </c>
      <c r="AX313" s="70"/>
      <c r="AY313" s="70"/>
      <c r="AZ313" s="70"/>
      <c r="BA313" s="70"/>
      <c r="BB313" s="70"/>
      <c r="BC313" s="70"/>
      <c r="BD313" s="70"/>
      <c r="BG313" s="66"/>
      <c r="BI313" s="66"/>
      <c r="BM313" s="66"/>
      <c r="CB313" s="66"/>
      <c r="CD313" s="66"/>
      <c r="CH313" s="66"/>
    </row>
    <row r="314" spans="1:93">
      <c r="A314" s="71">
        <v>2026</v>
      </c>
      <c r="B314" s="71">
        <v>8311</v>
      </c>
      <c r="C314" s="71"/>
      <c r="D314" s="103"/>
      <c r="E314" s="71">
        <v>2</v>
      </c>
      <c r="F314" s="68">
        <v>6</v>
      </c>
      <c r="G314" s="68">
        <v>19</v>
      </c>
      <c r="H314" s="68"/>
      <c r="I314" s="68">
        <v>2000</v>
      </c>
      <c r="J314" s="62">
        <v>2800</v>
      </c>
      <c r="K314" s="62">
        <v>283</v>
      </c>
      <c r="L314" s="62" t="s">
        <v>104</v>
      </c>
      <c r="M314" s="62"/>
      <c r="N314" s="72" t="s">
        <v>178</v>
      </c>
      <c r="O314" s="65">
        <v>559421.61</v>
      </c>
      <c r="P314" s="65">
        <v>0</v>
      </c>
      <c r="Q314" s="65">
        <v>559421.61</v>
      </c>
      <c r="R314" s="65">
        <v>0</v>
      </c>
      <c r="S314" s="65">
        <v>0</v>
      </c>
      <c r="T314" s="65">
        <v>0</v>
      </c>
      <c r="U314" s="65">
        <v>559421.61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65">
        <v>0</v>
      </c>
      <c r="AJ314" s="65">
        <v>0</v>
      </c>
      <c r="AK314" s="65">
        <v>0</v>
      </c>
      <c r="AL314" s="65">
        <v>0</v>
      </c>
      <c r="AM314" s="65">
        <v>0</v>
      </c>
      <c r="AN314" s="65">
        <v>0</v>
      </c>
      <c r="AO314" s="65">
        <v>0</v>
      </c>
      <c r="AP314" s="65">
        <v>0</v>
      </c>
      <c r="AQ314" s="65">
        <v>559421.61</v>
      </c>
      <c r="AR314" s="65">
        <v>0</v>
      </c>
      <c r="AS314" s="65">
        <v>559421.61</v>
      </c>
      <c r="AT314" s="65">
        <v>0</v>
      </c>
      <c r="AU314" s="65">
        <v>0</v>
      </c>
      <c r="AV314" s="65">
        <v>0</v>
      </c>
      <c r="AW314" s="65">
        <v>559421.61</v>
      </c>
      <c r="AX314" s="70"/>
      <c r="AY314" s="70"/>
      <c r="AZ314" s="70"/>
      <c r="BA314" s="70"/>
      <c r="BB314" s="70"/>
      <c r="BC314" s="70"/>
      <c r="BD314" s="70"/>
      <c r="CB314" s="66"/>
      <c r="CD314" s="66"/>
      <c r="CH314" s="66"/>
    </row>
    <row r="315" spans="1:93">
      <c r="A315" s="67">
        <v>2026</v>
      </c>
      <c r="B315" s="67">
        <v>8311</v>
      </c>
      <c r="C315" s="67"/>
      <c r="D315" s="102"/>
      <c r="E315" s="67">
        <v>2</v>
      </c>
      <c r="F315" s="68">
        <v>6</v>
      </c>
      <c r="G315" s="68">
        <v>19</v>
      </c>
      <c r="H315" s="68"/>
      <c r="I315" s="68">
        <v>2000</v>
      </c>
      <c r="J315" s="62">
        <v>2800</v>
      </c>
      <c r="K315" s="62">
        <v>283</v>
      </c>
      <c r="L315" s="62">
        <v>857</v>
      </c>
      <c r="M315" s="62">
        <v>2</v>
      </c>
      <c r="N315" s="72" t="s">
        <v>297</v>
      </c>
      <c r="O315" s="65">
        <v>489495.55</v>
      </c>
      <c r="P315" s="65">
        <v>0</v>
      </c>
      <c r="Q315" s="65">
        <v>489495.55</v>
      </c>
      <c r="R315" s="65">
        <v>0</v>
      </c>
      <c r="S315" s="65">
        <v>0</v>
      </c>
      <c r="T315" s="65">
        <v>0</v>
      </c>
      <c r="U315" s="65">
        <v>489495.55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65">
        <v>0</v>
      </c>
      <c r="AJ315" s="65">
        <v>0</v>
      </c>
      <c r="AK315" s="65">
        <v>0</v>
      </c>
      <c r="AL315" s="65">
        <v>0</v>
      </c>
      <c r="AM315" s="65">
        <v>0</v>
      </c>
      <c r="AN315" s="65">
        <v>0</v>
      </c>
      <c r="AO315" s="65">
        <v>0</v>
      </c>
      <c r="AP315" s="65">
        <v>0</v>
      </c>
      <c r="AQ315" s="65">
        <v>489495.55</v>
      </c>
      <c r="AR315" s="65">
        <v>0</v>
      </c>
      <c r="AS315" s="65">
        <v>489495.55</v>
      </c>
      <c r="AT315" s="65">
        <v>0</v>
      </c>
      <c r="AU315" s="65">
        <v>0</v>
      </c>
      <c r="AV315" s="65">
        <v>0</v>
      </c>
      <c r="AW315" s="65">
        <v>489495.55</v>
      </c>
      <c r="AX315" s="70" t="s">
        <v>159</v>
      </c>
      <c r="AY315" s="70">
        <v>235</v>
      </c>
      <c r="AZ315" s="70">
        <v>0</v>
      </c>
      <c r="BA315" s="70">
        <v>0</v>
      </c>
      <c r="BB315" s="70">
        <v>0</v>
      </c>
      <c r="BC315" s="70">
        <v>235</v>
      </c>
      <c r="BD315" s="70">
        <v>0</v>
      </c>
    </row>
    <row r="316" spans="1:93">
      <c r="A316" s="71">
        <v>2026</v>
      </c>
      <c r="B316" s="71">
        <v>8311</v>
      </c>
      <c r="C316" s="71"/>
      <c r="D316" s="103"/>
      <c r="E316" s="71">
        <v>2</v>
      </c>
      <c r="F316" s="68">
        <v>6</v>
      </c>
      <c r="G316" s="68">
        <v>19</v>
      </c>
      <c r="H316" s="68"/>
      <c r="I316" s="68">
        <v>2000</v>
      </c>
      <c r="J316" s="62">
        <v>2800</v>
      </c>
      <c r="K316" s="62">
        <v>283</v>
      </c>
      <c r="L316" s="62">
        <v>968</v>
      </c>
      <c r="M316" s="62">
        <v>2</v>
      </c>
      <c r="N316" s="72" t="s">
        <v>298</v>
      </c>
      <c r="O316" s="65">
        <v>69926.06</v>
      </c>
      <c r="P316" s="65">
        <v>0</v>
      </c>
      <c r="Q316" s="65">
        <v>69926.06</v>
      </c>
      <c r="R316" s="65">
        <v>0</v>
      </c>
      <c r="S316" s="65">
        <v>0</v>
      </c>
      <c r="T316" s="65">
        <v>0</v>
      </c>
      <c r="U316" s="65">
        <v>69926.06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65">
        <v>0</v>
      </c>
      <c r="AJ316" s="65">
        <v>0</v>
      </c>
      <c r="AK316" s="65">
        <v>0</v>
      </c>
      <c r="AL316" s="65">
        <v>0</v>
      </c>
      <c r="AM316" s="65">
        <v>0</v>
      </c>
      <c r="AN316" s="65">
        <v>0</v>
      </c>
      <c r="AO316" s="65">
        <v>0</v>
      </c>
      <c r="AP316" s="65">
        <v>0</v>
      </c>
      <c r="AQ316" s="65">
        <v>69926.06</v>
      </c>
      <c r="AR316" s="65">
        <v>0</v>
      </c>
      <c r="AS316" s="65">
        <v>69926.06</v>
      </c>
      <c r="AT316" s="65">
        <v>0</v>
      </c>
      <c r="AU316" s="65">
        <v>0</v>
      </c>
      <c r="AV316" s="65">
        <v>0</v>
      </c>
      <c r="AW316" s="65">
        <v>69926.06</v>
      </c>
      <c r="AX316" s="70" t="s">
        <v>159</v>
      </c>
      <c r="AY316" s="70">
        <v>35</v>
      </c>
      <c r="AZ316" s="70">
        <v>0</v>
      </c>
      <c r="BA316" s="70">
        <v>0</v>
      </c>
      <c r="BB316" s="70">
        <v>0</v>
      </c>
      <c r="BC316" s="70">
        <v>35</v>
      </c>
      <c r="BD316" s="70">
        <v>0</v>
      </c>
      <c r="BG316" s="66"/>
      <c r="BI316" s="66"/>
      <c r="BM316" s="66"/>
      <c r="CB316" s="66"/>
      <c r="CD316" s="66"/>
      <c r="CH316" s="66"/>
    </row>
    <row r="317" spans="1:93">
      <c r="A317" s="71">
        <v>2025</v>
      </c>
      <c r="B317" s="71">
        <v>8311</v>
      </c>
      <c r="C317" s="71"/>
      <c r="D317" s="103"/>
      <c r="E317" s="71">
        <v>2</v>
      </c>
      <c r="F317" s="68">
        <v>6</v>
      </c>
      <c r="G317" s="68">
        <v>19</v>
      </c>
      <c r="H317" s="68"/>
      <c r="I317" s="68">
        <v>2000</v>
      </c>
      <c r="J317" s="62">
        <v>2900</v>
      </c>
      <c r="K317" s="62"/>
      <c r="L317" s="62" t="s">
        <v>104</v>
      </c>
      <c r="M317" s="62"/>
      <c r="N317" s="72" t="s">
        <v>299</v>
      </c>
      <c r="O317" s="65">
        <v>0</v>
      </c>
      <c r="P317" s="65">
        <v>0</v>
      </c>
      <c r="Q317" s="65">
        <v>0</v>
      </c>
      <c r="R317" s="65">
        <v>4094272</v>
      </c>
      <c r="S317" s="65">
        <v>0</v>
      </c>
      <c r="T317" s="65">
        <v>4094272</v>
      </c>
      <c r="U317" s="65">
        <v>4094272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65">
        <v>0</v>
      </c>
      <c r="AJ317" s="65">
        <v>0</v>
      </c>
      <c r="AK317" s="65">
        <v>0</v>
      </c>
      <c r="AL317" s="65">
        <v>0</v>
      </c>
      <c r="AM317" s="65">
        <v>0</v>
      </c>
      <c r="AN317" s="65">
        <v>0</v>
      </c>
      <c r="AO317" s="65">
        <v>0</v>
      </c>
      <c r="AP317" s="65">
        <v>0</v>
      </c>
      <c r="AQ317" s="65">
        <v>0</v>
      </c>
      <c r="AR317" s="65">
        <v>0</v>
      </c>
      <c r="AS317" s="65">
        <v>0</v>
      </c>
      <c r="AT317" s="65">
        <v>4094272</v>
      </c>
      <c r="AU317" s="65">
        <v>0</v>
      </c>
      <c r="AV317" s="65">
        <v>4094272</v>
      </c>
      <c r="AW317" s="65">
        <v>4094272</v>
      </c>
      <c r="AX317" s="70"/>
      <c r="AY317" s="70"/>
      <c r="AZ317" s="70"/>
      <c r="BA317" s="70"/>
      <c r="BB317" s="70"/>
      <c r="BC317" s="74"/>
      <c r="BD317" s="70"/>
      <c r="BG317" s="66"/>
      <c r="BI317" s="66"/>
      <c r="BM317" s="66"/>
      <c r="CB317" s="66"/>
      <c r="CD317" s="66"/>
      <c r="CH317" s="66"/>
      <c r="CI317" s="78"/>
      <c r="CO317" s="78"/>
    </row>
    <row r="318" spans="1:93">
      <c r="A318" s="67">
        <v>2026</v>
      </c>
      <c r="B318" s="67">
        <v>8311</v>
      </c>
      <c r="C318" s="67"/>
      <c r="D318" s="102"/>
      <c r="E318" s="67">
        <v>2</v>
      </c>
      <c r="F318" s="68">
        <v>6</v>
      </c>
      <c r="G318" s="68">
        <v>19</v>
      </c>
      <c r="H318" s="68"/>
      <c r="I318" s="68">
        <v>2000</v>
      </c>
      <c r="J318" s="62">
        <v>2900</v>
      </c>
      <c r="K318" s="62">
        <v>297</v>
      </c>
      <c r="L318" s="62"/>
      <c r="M318" s="62"/>
      <c r="N318" s="73" t="s">
        <v>300</v>
      </c>
      <c r="O318" s="65">
        <v>0</v>
      </c>
      <c r="P318" s="65">
        <v>0</v>
      </c>
      <c r="Q318" s="65">
        <v>0</v>
      </c>
      <c r="R318" s="65">
        <v>4094272</v>
      </c>
      <c r="S318" s="65">
        <v>0</v>
      </c>
      <c r="T318" s="65">
        <v>4094272</v>
      </c>
      <c r="U318" s="65">
        <v>4094272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65">
        <v>0</v>
      </c>
      <c r="AJ318" s="65">
        <v>0</v>
      </c>
      <c r="AK318" s="65">
        <v>0</v>
      </c>
      <c r="AL318" s="65">
        <v>0</v>
      </c>
      <c r="AM318" s="65">
        <v>0</v>
      </c>
      <c r="AN318" s="65">
        <v>0</v>
      </c>
      <c r="AO318" s="65">
        <v>0</v>
      </c>
      <c r="AP318" s="65">
        <v>0</v>
      </c>
      <c r="AQ318" s="65">
        <v>0</v>
      </c>
      <c r="AR318" s="65">
        <v>0</v>
      </c>
      <c r="AS318" s="65">
        <v>0</v>
      </c>
      <c r="AT318" s="65">
        <v>4094272</v>
      </c>
      <c r="AU318" s="65">
        <v>0</v>
      </c>
      <c r="AV318" s="65">
        <v>4094272</v>
      </c>
      <c r="AW318" s="65">
        <v>4094272</v>
      </c>
      <c r="AX318" s="70"/>
      <c r="AY318" s="70"/>
      <c r="AZ318" s="70"/>
      <c r="BA318" s="70"/>
      <c r="BB318" s="70"/>
      <c r="BC318" s="70"/>
      <c r="BD318" s="70"/>
      <c r="CB318" s="66"/>
      <c r="CD318" s="66"/>
      <c r="CH318" s="66"/>
    </row>
    <row r="319" spans="1:93">
      <c r="A319" s="67">
        <v>2026</v>
      </c>
      <c r="B319" s="67">
        <v>8311</v>
      </c>
      <c r="C319" s="67"/>
      <c r="D319" s="102"/>
      <c r="E319" s="67">
        <v>2</v>
      </c>
      <c r="F319" s="68">
        <v>6</v>
      </c>
      <c r="G319" s="68">
        <v>19</v>
      </c>
      <c r="H319" s="68"/>
      <c r="I319" s="68">
        <v>2000</v>
      </c>
      <c r="J319" s="62">
        <v>2900</v>
      </c>
      <c r="K319" s="62">
        <v>297</v>
      </c>
      <c r="L319" s="62">
        <v>1192</v>
      </c>
      <c r="M319" s="62">
        <v>2</v>
      </c>
      <c r="N319" s="72" t="s">
        <v>300</v>
      </c>
      <c r="O319" s="65">
        <v>0</v>
      </c>
      <c r="P319" s="65">
        <v>0</v>
      </c>
      <c r="Q319" s="65">
        <v>0</v>
      </c>
      <c r="R319" s="65">
        <v>4094272</v>
      </c>
      <c r="S319" s="65">
        <v>0</v>
      </c>
      <c r="T319" s="65">
        <v>4094272</v>
      </c>
      <c r="U319" s="65">
        <v>4094272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65">
        <v>0</v>
      </c>
      <c r="AJ319" s="65">
        <v>0</v>
      </c>
      <c r="AK319" s="65">
        <v>0</v>
      </c>
      <c r="AL319" s="65">
        <v>0</v>
      </c>
      <c r="AM319" s="65">
        <v>0</v>
      </c>
      <c r="AN319" s="65">
        <v>0</v>
      </c>
      <c r="AO319" s="65">
        <v>0</v>
      </c>
      <c r="AP319" s="65">
        <v>0</v>
      </c>
      <c r="AQ319" s="65">
        <v>0</v>
      </c>
      <c r="AR319" s="65">
        <v>0</v>
      </c>
      <c r="AS319" s="65">
        <v>0</v>
      </c>
      <c r="AT319" s="65">
        <v>4094272</v>
      </c>
      <c r="AU319" s="65">
        <v>0</v>
      </c>
      <c r="AV319" s="65">
        <v>4094272</v>
      </c>
      <c r="AW319" s="65">
        <v>4094272</v>
      </c>
      <c r="AX319" s="70" t="s">
        <v>301</v>
      </c>
      <c r="AY319" s="70">
        <v>800</v>
      </c>
      <c r="AZ319" s="70">
        <v>0</v>
      </c>
      <c r="BA319" s="70">
        <v>0</v>
      </c>
      <c r="BB319" s="70">
        <v>0</v>
      </c>
      <c r="BC319" s="70">
        <v>800</v>
      </c>
      <c r="BD319" s="70">
        <v>0</v>
      </c>
      <c r="CB319" s="66"/>
      <c r="CD319" s="66"/>
      <c r="CH319" s="66"/>
    </row>
    <row r="320" spans="1:93">
      <c r="A320" s="67">
        <v>2026</v>
      </c>
      <c r="B320" s="67">
        <v>8311</v>
      </c>
      <c r="C320" s="67"/>
      <c r="D320" s="102"/>
      <c r="E320" s="67">
        <v>2</v>
      </c>
      <c r="F320" s="68">
        <v>6</v>
      </c>
      <c r="G320" s="68">
        <v>19</v>
      </c>
      <c r="H320" s="68"/>
      <c r="I320" s="68">
        <v>3000</v>
      </c>
      <c r="J320" s="62"/>
      <c r="K320" s="62"/>
      <c r="L320" s="62" t="s">
        <v>104</v>
      </c>
      <c r="M320" s="62"/>
      <c r="N320" s="72" t="s">
        <v>6</v>
      </c>
      <c r="O320" s="65">
        <v>0</v>
      </c>
      <c r="P320" s="65">
        <v>0</v>
      </c>
      <c r="Q320" s="65">
        <v>0</v>
      </c>
      <c r="R320" s="65">
        <v>6735828.9900000002</v>
      </c>
      <c r="S320" s="65">
        <v>0</v>
      </c>
      <c r="T320" s="65">
        <v>6735828.9900000002</v>
      </c>
      <c r="U320" s="65">
        <v>6735828.9900000002</v>
      </c>
      <c r="V320" s="65">
        <v>0</v>
      </c>
      <c r="W320" s="65">
        <v>0</v>
      </c>
      <c r="X320" s="65">
        <v>0</v>
      </c>
      <c r="Y320" s="65">
        <v>0</v>
      </c>
      <c r="Z320" s="65">
        <v>0</v>
      </c>
      <c r="AA320" s="65">
        <v>0</v>
      </c>
      <c r="AB320" s="65">
        <v>0</v>
      </c>
      <c r="AC320" s="65">
        <v>0</v>
      </c>
      <c r="AD320" s="65">
        <v>0</v>
      </c>
      <c r="AE320" s="65">
        <v>0</v>
      </c>
      <c r="AF320" s="65">
        <v>0</v>
      </c>
      <c r="AG320" s="65">
        <v>0</v>
      </c>
      <c r="AH320" s="65">
        <v>0</v>
      </c>
      <c r="AI320" s="65">
        <v>0</v>
      </c>
      <c r="AJ320" s="65">
        <v>0</v>
      </c>
      <c r="AK320" s="65">
        <v>0</v>
      </c>
      <c r="AL320" s="65">
        <v>0</v>
      </c>
      <c r="AM320" s="65">
        <v>0</v>
      </c>
      <c r="AN320" s="65">
        <v>0</v>
      </c>
      <c r="AO320" s="65">
        <v>0</v>
      </c>
      <c r="AP320" s="65">
        <v>0</v>
      </c>
      <c r="AQ320" s="65">
        <v>0</v>
      </c>
      <c r="AR320" s="65">
        <v>0</v>
      </c>
      <c r="AS320" s="65">
        <v>0</v>
      </c>
      <c r="AT320" s="65">
        <v>6735828.9900000002</v>
      </c>
      <c r="AU320" s="65">
        <v>0</v>
      </c>
      <c r="AV320" s="65">
        <v>6735828.9900000002</v>
      </c>
      <c r="AW320" s="65">
        <v>6735828.9900000002</v>
      </c>
      <c r="AX320" s="70"/>
      <c r="AY320" s="70"/>
      <c r="AZ320" s="70"/>
      <c r="BA320" s="70"/>
      <c r="BB320" s="70"/>
      <c r="BC320" s="70"/>
      <c r="BD320" s="70"/>
      <c r="CB320" s="66"/>
      <c r="CD320" s="66"/>
      <c r="CH320" s="66"/>
    </row>
    <row r="321" spans="1:86">
      <c r="A321" s="71">
        <v>2026</v>
      </c>
      <c r="B321" s="71">
        <v>8311</v>
      </c>
      <c r="C321" s="71"/>
      <c r="D321" s="103"/>
      <c r="E321" s="71">
        <v>2</v>
      </c>
      <c r="F321" s="68">
        <v>6</v>
      </c>
      <c r="G321" s="68">
        <v>19</v>
      </c>
      <c r="H321" s="68"/>
      <c r="I321" s="68">
        <v>3000</v>
      </c>
      <c r="J321" s="62">
        <v>3200</v>
      </c>
      <c r="K321" s="62"/>
      <c r="L321" s="62" t="s">
        <v>104</v>
      </c>
      <c r="M321" s="62"/>
      <c r="N321" s="72" t="s">
        <v>302</v>
      </c>
      <c r="O321" s="65">
        <v>0</v>
      </c>
      <c r="P321" s="65">
        <v>0</v>
      </c>
      <c r="Q321" s="65">
        <v>0</v>
      </c>
      <c r="R321" s="65">
        <v>6735828.9900000002</v>
      </c>
      <c r="S321" s="65">
        <v>0</v>
      </c>
      <c r="T321" s="65">
        <v>6735828.9900000002</v>
      </c>
      <c r="U321" s="65">
        <v>6735828.9900000002</v>
      </c>
      <c r="V321" s="65">
        <v>0</v>
      </c>
      <c r="W321" s="65">
        <v>0</v>
      </c>
      <c r="X321" s="65">
        <v>0</v>
      </c>
      <c r="Y321" s="65">
        <v>0</v>
      </c>
      <c r="Z321" s="65">
        <v>0</v>
      </c>
      <c r="AA321" s="65">
        <v>0</v>
      </c>
      <c r="AB321" s="65">
        <v>0</v>
      </c>
      <c r="AC321" s="65">
        <v>0</v>
      </c>
      <c r="AD321" s="65">
        <v>0</v>
      </c>
      <c r="AE321" s="65">
        <v>0</v>
      </c>
      <c r="AF321" s="65">
        <v>0</v>
      </c>
      <c r="AG321" s="65">
        <v>0</v>
      </c>
      <c r="AH321" s="65">
        <v>0</v>
      </c>
      <c r="AI321" s="65">
        <v>0</v>
      </c>
      <c r="AJ321" s="65">
        <v>0</v>
      </c>
      <c r="AK321" s="65">
        <v>0</v>
      </c>
      <c r="AL321" s="65">
        <v>0</v>
      </c>
      <c r="AM321" s="65">
        <v>0</v>
      </c>
      <c r="AN321" s="65">
        <v>0</v>
      </c>
      <c r="AO321" s="65">
        <v>0</v>
      </c>
      <c r="AP321" s="65">
        <v>0</v>
      </c>
      <c r="AQ321" s="65">
        <v>0</v>
      </c>
      <c r="AR321" s="65">
        <v>0</v>
      </c>
      <c r="AS321" s="65">
        <v>0</v>
      </c>
      <c r="AT321" s="65">
        <v>6735828.9900000002</v>
      </c>
      <c r="AU321" s="65">
        <v>0</v>
      </c>
      <c r="AV321" s="65">
        <v>6735828.9900000002</v>
      </c>
      <c r="AW321" s="65">
        <v>6735828.9900000002</v>
      </c>
      <c r="AX321" s="70"/>
      <c r="AY321" s="74"/>
      <c r="AZ321" s="70"/>
      <c r="BA321" s="70"/>
      <c r="BB321" s="70"/>
      <c r="BC321" s="74"/>
      <c r="BD321" s="70"/>
      <c r="CB321" s="66"/>
      <c r="CD321" s="66"/>
      <c r="CH321" s="66"/>
    </row>
    <row r="322" spans="1:86">
      <c r="A322" s="71">
        <v>2026</v>
      </c>
      <c r="B322" s="71">
        <v>8311</v>
      </c>
      <c r="C322" s="71"/>
      <c r="D322" s="103"/>
      <c r="E322" s="71">
        <v>2</v>
      </c>
      <c r="F322" s="68">
        <v>6</v>
      </c>
      <c r="G322" s="68">
        <v>19</v>
      </c>
      <c r="H322" s="68"/>
      <c r="I322" s="68">
        <v>3000</v>
      </c>
      <c r="J322" s="62">
        <v>3200</v>
      </c>
      <c r="K322" s="62">
        <v>327</v>
      </c>
      <c r="L322" s="62" t="s">
        <v>104</v>
      </c>
      <c r="M322" s="62"/>
      <c r="N322" s="72" t="s">
        <v>303</v>
      </c>
      <c r="O322" s="65">
        <v>0</v>
      </c>
      <c r="P322" s="65">
        <v>0</v>
      </c>
      <c r="Q322" s="65">
        <v>0</v>
      </c>
      <c r="R322" s="65">
        <v>6735828.9900000002</v>
      </c>
      <c r="S322" s="65">
        <v>0</v>
      </c>
      <c r="T322" s="65">
        <v>6735828.9900000002</v>
      </c>
      <c r="U322" s="65">
        <v>6735828.9900000002</v>
      </c>
      <c r="V322" s="65">
        <v>0</v>
      </c>
      <c r="W322" s="65">
        <v>0</v>
      </c>
      <c r="X322" s="65">
        <v>0</v>
      </c>
      <c r="Y322" s="65">
        <v>0</v>
      </c>
      <c r="Z322" s="65">
        <v>0</v>
      </c>
      <c r="AA322" s="65">
        <v>0</v>
      </c>
      <c r="AB322" s="65">
        <v>0</v>
      </c>
      <c r="AC322" s="65">
        <v>0</v>
      </c>
      <c r="AD322" s="65">
        <v>0</v>
      </c>
      <c r="AE322" s="65">
        <v>0</v>
      </c>
      <c r="AF322" s="65">
        <v>0</v>
      </c>
      <c r="AG322" s="65">
        <v>0</v>
      </c>
      <c r="AH322" s="65">
        <v>0</v>
      </c>
      <c r="AI322" s="65">
        <v>0</v>
      </c>
      <c r="AJ322" s="65">
        <v>0</v>
      </c>
      <c r="AK322" s="65">
        <v>0</v>
      </c>
      <c r="AL322" s="65">
        <v>0</v>
      </c>
      <c r="AM322" s="65">
        <v>0</v>
      </c>
      <c r="AN322" s="65">
        <v>0</v>
      </c>
      <c r="AO322" s="65">
        <v>0</v>
      </c>
      <c r="AP322" s="65">
        <v>0</v>
      </c>
      <c r="AQ322" s="65">
        <v>0</v>
      </c>
      <c r="AR322" s="65">
        <v>0</v>
      </c>
      <c r="AS322" s="65">
        <v>0</v>
      </c>
      <c r="AT322" s="65">
        <v>6735828.9900000002</v>
      </c>
      <c r="AU322" s="65">
        <v>0</v>
      </c>
      <c r="AV322" s="65">
        <v>6735828.9900000002</v>
      </c>
      <c r="AW322" s="65">
        <v>6735828.9900000002</v>
      </c>
      <c r="AX322" s="70"/>
      <c r="AY322" s="70"/>
      <c r="AZ322" s="70"/>
      <c r="BA322" s="70"/>
      <c r="BB322" s="70"/>
      <c r="BC322" s="70"/>
      <c r="BD322" s="70"/>
      <c r="CB322" s="66"/>
      <c r="CD322" s="66"/>
      <c r="CH322" s="66"/>
    </row>
    <row r="323" spans="1:86">
      <c r="A323" s="67">
        <v>2026</v>
      </c>
      <c r="B323" s="67">
        <v>8311</v>
      </c>
      <c r="C323" s="67"/>
      <c r="D323" s="102"/>
      <c r="E323" s="67">
        <v>2</v>
      </c>
      <c r="F323" s="68">
        <v>6</v>
      </c>
      <c r="G323" s="68">
        <v>19</v>
      </c>
      <c r="H323" s="68"/>
      <c r="I323" s="68">
        <v>3000</v>
      </c>
      <c r="J323" s="62">
        <v>3200</v>
      </c>
      <c r="K323" s="62">
        <v>327</v>
      </c>
      <c r="L323" s="62">
        <v>1215</v>
      </c>
      <c r="M323" s="62">
        <v>2</v>
      </c>
      <c r="N323" s="72" t="s">
        <v>304</v>
      </c>
      <c r="O323" s="65">
        <v>0</v>
      </c>
      <c r="P323" s="65">
        <v>0</v>
      </c>
      <c r="Q323" s="65">
        <v>0</v>
      </c>
      <c r="R323" s="65">
        <v>6735828.9900000002</v>
      </c>
      <c r="S323" s="65">
        <v>0</v>
      </c>
      <c r="T323" s="65">
        <v>6735828.9900000002</v>
      </c>
      <c r="U323" s="65">
        <v>6735828.9900000002</v>
      </c>
      <c r="V323" s="65">
        <v>0</v>
      </c>
      <c r="W323" s="65">
        <v>0</v>
      </c>
      <c r="X323" s="65">
        <v>0</v>
      </c>
      <c r="Y323" s="65">
        <v>0</v>
      </c>
      <c r="Z323" s="65">
        <v>0</v>
      </c>
      <c r="AA323" s="65">
        <v>0</v>
      </c>
      <c r="AB323" s="65">
        <v>0</v>
      </c>
      <c r="AC323" s="65">
        <v>0</v>
      </c>
      <c r="AD323" s="65">
        <v>0</v>
      </c>
      <c r="AE323" s="65">
        <v>0</v>
      </c>
      <c r="AF323" s="65">
        <v>0</v>
      </c>
      <c r="AG323" s="65">
        <v>0</v>
      </c>
      <c r="AH323" s="65">
        <v>0</v>
      </c>
      <c r="AI323" s="65">
        <v>0</v>
      </c>
      <c r="AJ323" s="65">
        <v>0</v>
      </c>
      <c r="AK323" s="65">
        <v>0</v>
      </c>
      <c r="AL323" s="65">
        <v>0</v>
      </c>
      <c r="AM323" s="65">
        <v>0</v>
      </c>
      <c r="AN323" s="65">
        <v>0</v>
      </c>
      <c r="AO323" s="65">
        <v>0</v>
      </c>
      <c r="AP323" s="65">
        <v>0</v>
      </c>
      <c r="AQ323" s="65">
        <v>0</v>
      </c>
      <c r="AR323" s="65">
        <v>0</v>
      </c>
      <c r="AS323" s="65">
        <v>0</v>
      </c>
      <c r="AT323" s="65">
        <v>6735828.9900000002</v>
      </c>
      <c r="AU323" s="65">
        <v>0</v>
      </c>
      <c r="AV323" s="65">
        <v>6735828.9900000002</v>
      </c>
      <c r="AW323" s="65">
        <v>6735828.9900000002</v>
      </c>
      <c r="AX323" s="70" t="s">
        <v>108</v>
      </c>
      <c r="AY323" s="70">
        <v>1078</v>
      </c>
      <c r="AZ323" s="70"/>
      <c r="BA323" s="70">
        <v>0</v>
      </c>
      <c r="BB323" s="70">
        <v>0</v>
      </c>
      <c r="BC323" s="70">
        <v>1078</v>
      </c>
      <c r="BD323" s="70">
        <v>0</v>
      </c>
      <c r="CB323" s="66"/>
      <c r="CD323" s="66"/>
      <c r="CH323" s="66"/>
    </row>
    <row r="324" spans="1:86">
      <c r="A324" s="67">
        <v>2026</v>
      </c>
      <c r="B324" s="67">
        <v>8311</v>
      </c>
      <c r="C324" s="67"/>
      <c r="D324" s="102"/>
      <c r="E324" s="67">
        <v>2</v>
      </c>
      <c r="F324" s="68">
        <v>6</v>
      </c>
      <c r="G324" s="68">
        <v>19</v>
      </c>
      <c r="H324" s="68"/>
      <c r="I324" s="68">
        <v>5000</v>
      </c>
      <c r="J324" s="62"/>
      <c r="K324" s="62"/>
      <c r="L324" s="62" t="s">
        <v>104</v>
      </c>
      <c r="M324" s="62"/>
      <c r="N324" s="72" t="s">
        <v>4</v>
      </c>
      <c r="O324" s="65">
        <v>57584294.600000001</v>
      </c>
      <c r="P324" s="65">
        <v>0</v>
      </c>
      <c r="Q324" s="65">
        <v>57584294.600000001</v>
      </c>
      <c r="R324" s="65">
        <v>278195.77999999997</v>
      </c>
      <c r="S324" s="65">
        <v>0</v>
      </c>
      <c r="T324" s="65">
        <v>278195.77999999997</v>
      </c>
      <c r="U324" s="65">
        <v>57862490.380000003</v>
      </c>
      <c r="V324" s="65">
        <v>0</v>
      </c>
      <c r="W324" s="65">
        <v>0</v>
      </c>
      <c r="X324" s="65">
        <v>0</v>
      </c>
      <c r="Y324" s="65">
        <v>0</v>
      </c>
      <c r="Z324" s="65">
        <v>0</v>
      </c>
      <c r="AA324" s="65">
        <v>0</v>
      </c>
      <c r="AB324" s="65">
        <v>0</v>
      </c>
      <c r="AC324" s="65">
        <v>0</v>
      </c>
      <c r="AD324" s="65">
        <v>0</v>
      </c>
      <c r="AE324" s="65">
        <v>0</v>
      </c>
      <c r="AF324" s="65">
        <v>0</v>
      </c>
      <c r="AG324" s="65">
        <v>0</v>
      </c>
      <c r="AH324" s="65">
        <v>0</v>
      </c>
      <c r="AI324" s="65">
        <v>0</v>
      </c>
      <c r="AJ324" s="65">
        <v>0</v>
      </c>
      <c r="AK324" s="65">
        <v>0</v>
      </c>
      <c r="AL324" s="65">
        <v>0</v>
      </c>
      <c r="AM324" s="65">
        <v>40600</v>
      </c>
      <c r="AN324" s="65">
        <v>0</v>
      </c>
      <c r="AO324" s="65">
        <v>40600</v>
      </c>
      <c r="AP324" s="65">
        <v>40600</v>
      </c>
      <c r="AQ324" s="65">
        <v>57584294.600000001</v>
      </c>
      <c r="AR324" s="65">
        <v>0</v>
      </c>
      <c r="AS324" s="65">
        <v>57584294.600000001</v>
      </c>
      <c r="AT324" s="65">
        <v>237595.78</v>
      </c>
      <c r="AU324" s="65">
        <v>0</v>
      </c>
      <c r="AV324" s="65">
        <v>237595.78</v>
      </c>
      <c r="AW324" s="65">
        <v>57821890.380000003</v>
      </c>
      <c r="AX324" s="70"/>
      <c r="AY324" s="70"/>
      <c r="AZ324" s="70"/>
      <c r="BA324" s="70"/>
      <c r="BB324" s="70"/>
      <c r="BC324" s="70"/>
      <c r="BD324" s="70"/>
      <c r="BG324" s="66"/>
      <c r="BI324" s="66"/>
      <c r="BM324" s="66"/>
      <c r="CB324" s="66"/>
      <c r="CD324" s="66"/>
      <c r="CE324" s="66"/>
      <c r="CG324" s="66"/>
      <c r="CH324" s="66"/>
    </row>
    <row r="325" spans="1:86">
      <c r="A325" s="71">
        <v>2026</v>
      </c>
      <c r="B325" s="71">
        <v>8311</v>
      </c>
      <c r="C325" s="71"/>
      <c r="D325" s="103"/>
      <c r="E325" s="71">
        <v>2</v>
      </c>
      <c r="F325" s="68">
        <v>6</v>
      </c>
      <c r="G325" s="68">
        <v>19</v>
      </c>
      <c r="H325" s="68"/>
      <c r="I325" s="68">
        <v>5000</v>
      </c>
      <c r="J325" s="62">
        <v>5100</v>
      </c>
      <c r="K325" s="62"/>
      <c r="L325" s="62" t="s">
        <v>104</v>
      </c>
      <c r="M325" s="62"/>
      <c r="N325" s="72" t="s">
        <v>194</v>
      </c>
      <c r="O325" s="65">
        <v>16122462.98</v>
      </c>
      <c r="P325" s="65">
        <v>0</v>
      </c>
      <c r="Q325" s="65">
        <v>16122462.98</v>
      </c>
      <c r="R325" s="65">
        <v>42604.01</v>
      </c>
      <c r="S325" s="65">
        <v>0</v>
      </c>
      <c r="T325" s="65">
        <v>42604.01</v>
      </c>
      <c r="U325" s="65">
        <v>16165066.99</v>
      </c>
      <c r="V325" s="65">
        <v>0</v>
      </c>
      <c r="W325" s="65">
        <v>0</v>
      </c>
      <c r="X325" s="65">
        <v>0</v>
      </c>
      <c r="Y325" s="65">
        <v>0</v>
      </c>
      <c r="Z325" s="65">
        <v>0</v>
      </c>
      <c r="AA325" s="65">
        <v>0</v>
      </c>
      <c r="AB325" s="65">
        <v>0</v>
      </c>
      <c r="AC325" s="65">
        <v>0</v>
      </c>
      <c r="AD325" s="65">
        <v>0</v>
      </c>
      <c r="AE325" s="65">
        <v>0</v>
      </c>
      <c r="AF325" s="65">
        <v>0</v>
      </c>
      <c r="AG325" s="65">
        <v>0</v>
      </c>
      <c r="AH325" s="65">
        <v>0</v>
      </c>
      <c r="AI325" s="65">
        <v>0</v>
      </c>
      <c r="AJ325" s="65">
        <v>0</v>
      </c>
      <c r="AK325" s="65">
        <v>0</v>
      </c>
      <c r="AL325" s="65">
        <v>0</v>
      </c>
      <c r="AM325" s="65">
        <v>40600</v>
      </c>
      <c r="AN325" s="65">
        <v>0</v>
      </c>
      <c r="AO325" s="65">
        <v>40600</v>
      </c>
      <c r="AP325" s="65">
        <v>40600</v>
      </c>
      <c r="AQ325" s="65">
        <v>16122462.98</v>
      </c>
      <c r="AR325" s="65">
        <v>0</v>
      </c>
      <c r="AS325" s="65">
        <v>16122462.98</v>
      </c>
      <c r="AT325" s="65">
        <v>2004.010000000002</v>
      </c>
      <c r="AU325" s="65">
        <v>0</v>
      </c>
      <c r="AV325" s="65">
        <v>2004.010000000002</v>
      </c>
      <c r="AW325" s="65">
        <v>16124466.99</v>
      </c>
      <c r="AX325" s="70"/>
      <c r="AY325" s="74"/>
      <c r="AZ325" s="70"/>
      <c r="BA325" s="70"/>
      <c r="BB325" s="70"/>
      <c r="BC325" s="74"/>
      <c r="BD325" s="70"/>
      <c r="BG325" s="66"/>
      <c r="BI325" s="66"/>
      <c r="BM325" s="66"/>
      <c r="CB325" s="66"/>
      <c r="CD325" s="66"/>
      <c r="CE325" s="66"/>
      <c r="CG325" s="66"/>
      <c r="CH325" s="66"/>
    </row>
    <row r="326" spans="1:86">
      <c r="A326" s="67">
        <v>2026</v>
      </c>
      <c r="B326" s="67">
        <v>8311</v>
      </c>
      <c r="C326" s="67"/>
      <c r="D326" s="102"/>
      <c r="E326" s="67">
        <v>2</v>
      </c>
      <c r="F326" s="68">
        <v>6</v>
      </c>
      <c r="G326" s="68">
        <v>19</v>
      </c>
      <c r="H326" s="68"/>
      <c r="I326" s="68">
        <v>5000</v>
      </c>
      <c r="J326" s="62">
        <v>5100</v>
      </c>
      <c r="K326" s="62">
        <v>512</v>
      </c>
      <c r="L326" s="62"/>
      <c r="M326" s="62"/>
      <c r="N326" s="72" t="s">
        <v>268</v>
      </c>
      <c r="O326" s="65">
        <v>0</v>
      </c>
      <c r="P326" s="65">
        <v>0</v>
      </c>
      <c r="Q326" s="65">
        <v>0</v>
      </c>
      <c r="R326" s="65">
        <v>42604.01</v>
      </c>
      <c r="S326" s="65">
        <v>0</v>
      </c>
      <c r="T326" s="65">
        <v>42604.01</v>
      </c>
      <c r="U326" s="65">
        <v>42604.01</v>
      </c>
      <c r="V326" s="65">
        <v>0</v>
      </c>
      <c r="W326" s="65">
        <v>0</v>
      </c>
      <c r="X326" s="65">
        <v>0</v>
      </c>
      <c r="Y326" s="65">
        <v>0</v>
      </c>
      <c r="Z326" s="65">
        <v>0</v>
      </c>
      <c r="AA326" s="65">
        <v>0</v>
      </c>
      <c r="AB326" s="65">
        <v>0</v>
      </c>
      <c r="AC326" s="65">
        <v>0</v>
      </c>
      <c r="AD326" s="65">
        <v>0</v>
      </c>
      <c r="AE326" s="65">
        <v>0</v>
      </c>
      <c r="AF326" s="65">
        <v>0</v>
      </c>
      <c r="AG326" s="65">
        <v>0</v>
      </c>
      <c r="AH326" s="65">
        <v>0</v>
      </c>
      <c r="AI326" s="65">
        <v>0</v>
      </c>
      <c r="AJ326" s="65">
        <v>0</v>
      </c>
      <c r="AK326" s="65">
        <v>0</v>
      </c>
      <c r="AL326" s="65">
        <v>0</v>
      </c>
      <c r="AM326" s="65">
        <v>40600</v>
      </c>
      <c r="AN326" s="65">
        <v>0</v>
      </c>
      <c r="AO326" s="65">
        <v>40600</v>
      </c>
      <c r="AP326" s="65">
        <v>40600</v>
      </c>
      <c r="AQ326" s="65">
        <v>0</v>
      </c>
      <c r="AR326" s="65">
        <v>0</v>
      </c>
      <c r="AS326" s="65">
        <v>0</v>
      </c>
      <c r="AT326" s="65">
        <v>2004.010000000002</v>
      </c>
      <c r="AU326" s="65">
        <v>0</v>
      </c>
      <c r="AV326" s="65">
        <v>2004.010000000002</v>
      </c>
      <c r="AW326" s="65">
        <v>2004.010000000002</v>
      </c>
      <c r="AX326" s="70"/>
      <c r="AY326" s="70"/>
      <c r="AZ326" s="70"/>
      <c r="BA326" s="70"/>
      <c r="BB326" s="70"/>
      <c r="BC326" s="70"/>
      <c r="BD326" s="70"/>
      <c r="BG326" s="66"/>
      <c r="BI326" s="66"/>
      <c r="BM326" s="66"/>
      <c r="CB326" s="66"/>
      <c r="CD326" s="66"/>
      <c r="CE326" s="66"/>
      <c r="CG326" s="66"/>
      <c r="CH326" s="66"/>
    </row>
    <row r="327" spans="1:86">
      <c r="A327" s="67">
        <v>2026</v>
      </c>
      <c r="B327" s="67">
        <v>8311</v>
      </c>
      <c r="C327" s="67"/>
      <c r="D327" s="102"/>
      <c r="E327" s="67">
        <v>2</v>
      </c>
      <c r="F327" s="68">
        <v>6</v>
      </c>
      <c r="G327" s="68">
        <v>19</v>
      </c>
      <c r="H327" s="68"/>
      <c r="I327" s="68">
        <v>5000</v>
      </c>
      <c r="J327" s="62">
        <v>5100</v>
      </c>
      <c r="K327" s="62">
        <v>512</v>
      </c>
      <c r="L327" s="62">
        <v>858</v>
      </c>
      <c r="M327" s="62">
        <v>2</v>
      </c>
      <c r="N327" s="72" t="s">
        <v>305</v>
      </c>
      <c r="O327" s="65">
        <v>0</v>
      </c>
      <c r="P327" s="65">
        <v>0</v>
      </c>
      <c r="Q327" s="65">
        <v>0</v>
      </c>
      <c r="R327" s="65">
        <v>42604.01</v>
      </c>
      <c r="S327" s="65">
        <v>0</v>
      </c>
      <c r="T327" s="65">
        <v>42604.01</v>
      </c>
      <c r="U327" s="65">
        <v>42604.01</v>
      </c>
      <c r="V327" s="65">
        <v>0</v>
      </c>
      <c r="W327" s="65">
        <v>0</v>
      </c>
      <c r="X327" s="65">
        <v>0</v>
      </c>
      <c r="Y327" s="65">
        <v>0</v>
      </c>
      <c r="Z327" s="65">
        <v>0</v>
      </c>
      <c r="AA327" s="65">
        <v>0</v>
      </c>
      <c r="AB327" s="65">
        <v>0</v>
      </c>
      <c r="AC327" s="65">
        <v>0</v>
      </c>
      <c r="AD327" s="65">
        <v>0</v>
      </c>
      <c r="AE327" s="65">
        <v>0</v>
      </c>
      <c r="AF327" s="65">
        <v>0</v>
      </c>
      <c r="AG327" s="65">
        <v>0</v>
      </c>
      <c r="AH327" s="65">
        <v>0</v>
      </c>
      <c r="AI327" s="65">
        <v>0</v>
      </c>
      <c r="AJ327" s="65">
        <v>0</v>
      </c>
      <c r="AK327" s="65">
        <v>0</v>
      </c>
      <c r="AL327" s="65">
        <v>0</v>
      </c>
      <c r="AM327" s="65">
        <v>40600</v>
      </c>
      <c r="AN327" s="65">
        <v>0</v>
      </c>
      <c r="AO327" s="65">
        <v>40600</v>
      </c>
      <c r="AP327" s="65">
        <v>40600</v>
      </c>
      <c r="AQ327" s="65">
        <v>0</v>
      </c>
      <c r="AR327" s="65">
        <v>0</v>
      </c>
      <c r="AS327" s="65">
        <v>0</v>
      </c>
      <c r="AT327" s="65">
        <v>2004.010000000002</v>
      </c>
      <c r="AU327" s="65">
        <v>0</v>
      </c>
      <c r="AV327" s="65">
        <v>2004.010000000002</v>
      </c>
      <c r="AW327" s="65">
        <v>2004.010000000002</v>
      </c>
      <c r="AX327" s="70" t="s">
        <v>159</v>
      </c>
      <c r="AY327" s="70">
        <v>7</v>
      </c>
      <c r="AZ327" s="70">
        <v>0</v>
      </c>
      <c r="BA327" s="70">
        <v>0</v>
      </c>
      <c r="BB327" s="70">
        <v>0</v>
      </c>
      <c r="BC327" s="70">
        <v>7</v>
      </c>
      <c r="BD327" s="70">
        <v>0</v>
      </c>
      <c r="BG327" s="66"/>
      <c r="BI327" s="66"/>
      <c r="BM327" s="66"/>
      <c r="CB327" s="66"/>
      <c r="CD327" s="66"/>
      <c r="CE327" s="66"/>
      <c r="CG327" s="66"/>
      <c r="CH327" s="66"/>
    </row>
    <row r="328" spans="1:86">
      <c r="A328" s="67">
        <v>2026</v>
      </c>
      <c r="B328" s="67">
        <v>8311</v>
      </c>
      <c r="C328" s="67"/>
      <c r="D328" s="102"/>
      <c r="E328" s="67">
        <v>2</v>
      </c>
      <c r="F328" s="68">
        <v>6</v>
      </c>
      <c r="G328" s="68">
        <v>19</v>
      </c>
      <c r="H328" s="68"/>
      <c r="I328" s="68">
        <v>5000</v>
      </c>
      <c r="J328" s="62">
        <v>5100</v>
      </c>
      <c r="K328" s="62">
        <v>515</v>
      </c>
      <c r="L328" s="62" t="s">
        <v>104</v>
      </c>
      <c r="M328" s="62"/>
      <c r="N328" s="72" t="s">
        <v>202</v>
      </c>
      <c r="O328" s="65">
        <v>16122462.98</v>
      </c>
      <c r="P328" s="65">
        <v>0</v>
      </c>
      <c r="Q328" s="65">
        <v>16122462.98</v>
      </c>
      <c r="R328" s="65">
        <v>0</v>
      </c>
      <c r="S328" s="65">
        <v>0</v>
      </c>
      <c r="T328" s="65">
        <v>0</v>
      </c>
      <c r="U328" s="65">
        <v>16122462.98</v>
      </c>
      <c r="V328" s="65">
        <v>0</v>
      </c>
      <c r="W328" s="65">
        <v>0</v>
      </c>
      <c r="X328" s="65">
        <v>0</v>
      </c>
      <c r="Y328" s="65">
        <v>0</v>
      </c>
      <c r="Z328" s="65">
        <v>0</v>
      </c>
      <c r="AA328" s="65">
        <v>0</v>
      </c>
      <c r="AB328" s="65">
        <v>0</v>
      </c>
      <c r="AC328" s="65">
        <v>0</v>
      </c>
      <c r="AD328" s="65">
        <v>0</v>
      </c>
      <c r="AE328" s="65">
        <v>0</v>
      </c>
      <c r="AF328" s="65">
        <v>0</v>
      </c>
      <c r="AG328" s="65">
        <v>0</v>
      </c>
      <c r="AH328" s="65">
        <v>0</v>
      </c>
      <c r="AI328" s="65">
        <v>0</v>
      </c>
      <c r="AJ328" s="65">
        <v>0</v>
      </c>
      <c r="AK328" s="65">
        <v>0</v>
      </c>
      <c r="AL328" s="65">
        <v>0</v>
      </c>
      <c r="AM328" s="65">
        <v>0</v>
      </c>
      <c r="AN328" s="65">
        <v>0</v>
      </c>
      <c r="AO328" s="65">
        <v>0</v>
      </c>
      <c r="AP328" s="65">
        <v>0</v>
      </c>
      <c r="AQ328" s="65">
        <v>16122462.98</v>
      </c>
      <c r="AR328" s="65">
        <v>0</v>
      </c>
      <c r="AS328" s="65">
        <v>16122462.98</v>
      </c>
      <c r="AT328" s="65">
        <v>0</v>
      </c>
      <c r="AU328" s="65">
        <v>0</v>
      </c>
      <c r="AV328" s="65">
        <v>0</v>
      </c>
      <c r="AW328" s="65">
        <v>16122462.98</v>
      </c>
      <c r="AX328" s="70"/>
      <c r="AY328" s="70"/>
      <c r="AZ328" s="70"/>
      <c r="BA328" s="70"/>
      <c r="BB328" s="70"/>
      <c r="BC328" s="70"/>
      <c r="BD328" s="70"/>
      <c r="BG328" s="66"/>
      <c r="BI328" s="66"/>
      <c r="BM328" s="66"/>
      <c r="CB328" s="66"/>
      <c r="CD328" s="66"/>
      <c r="CH328" s="66"/>
    </row>
    <row r="329" spans="1:86">
      <c r="A329" s="67">
        <v>2026</v>
      </c>
      <c r="B329" s="67">
        <v>8311</v>
      </c>
      <c r="C329" s="67"/>
      <c r="D329" s="102"/>
      <c r="E329" s="67">
        <v>2</v>
      </c>
      <c r="F329" s="68">
        <v>6</v>
      </c>
      <c r="G329" s="68">
        <v>19</v>
      </c>
      <c r="H329" s="68"/>
      <c r="I329" s="68">
        <v>5000</v>
      </c>
      <c r="J329" s="62">
        <v>5100</v>
      </c>
      <c r="K329" s="62">
        <v>515</v>
      </c>
      <c r="L329" s="62">
        <v>6</v>
      </c>
      <c r="M329" s="62">
        <v>2</v>
      </c>
      <c r="N329" s="72" t="s">
        <v>203</v>
      </c>
      <c r="O329" s="65">
        <v>6031396.8000000007</v>
      </c>
      <c r="P329" s="65">
        <v>0</v>
      </c>
      <c r="Q329" s="65">
        <v>6031396.8000000007</v>
      </c>
      <c r="R329" s="65">
        <v>0</v>
      </c>
      <c r="S329" s="65">
        <v>0</v>
      </c>
      <c r="T329" s="65">
        <v>0</v>
      </c>
      <c r="U329" s="65">
        <v>6031396.8000000007</v>
      </c>
      <c r="V329" s="65">
        <v>0</v>
      </c>
      <c r="W329" s="65">
        <v>0</v>
      </c>
      <c r="X329" s="65">
        <v>0</v>
      </c>
      <c r="Y329" s="65">
        <v>0</v>
      </c>
      <c r="Z329" s="65">
        <v>0</v>
      </c>
      <c r="AA329" s="65">
        <v>0</v>
      </c>
      <c r="AB329" s="65">
        <v>0</v>
      </c>
      <c r="AC329" s="65">
        <v>0</v>
      </c>
      <c r="AD329" s="65">
        <v>0</v>
      </c>
      <c r="AE329" s="65">
        <v>0</v>
      </c>
      <c r="AF329" s="65">
        <v>0</v>
      </c>
      <c r="AG329" s="65">
        <v>0</v>
      </c>
      <c r="AH329" s="65">
        <v>0</v>
      </c>
      <c r="AI329" s="65">
        <v>0</v>
      </c>
      <c r="AJ329" s="65">
        <v>0</v>
      </c>
      <c r="AK329" s="65">
        <v>0</v>
      </c>
      <c r="AL329" s="65">
        <v>0</v>
      </c>
      <c r="AM329" s="65">
        <v>0</v>
      </c>
      <c r="AN329" s="65">
        <v>0</v>
      </c>
      <c r="AO329" s="65">
        <v>0</v>
      </c>
      <c r="AP329" s="65">
        <v>0</v>
      </c>
      <c r="AQ329" s="65">
        <v>6031396.8000000007</v>
      </c>
      <c r="AR329" s="65">
        <v>0</v>
      </c>
      <c r="AS329" s="65">
        <v>6031396.8000000007</v>
      </c>
      <c r="AT329" s="65">
        <v>0</v>
      </c>
      <c r="AU329" s="65">
        <v>0</v>
      </c>
      <c r="AV329" s="65">
        <v>0</v>
      </c>
      <c r="AW329" s="65">
        <v>6031396.8000000007</v>
      </c>
      <c r="AX329" s="70" t="s">
        <v>159</v>
      </c>
      <c r="AY329" s="70">
        <v>150</v>
      </c>
      <c r="AZ329" s="70">
        <v>0</v>
      </c>
      <c r="BA329" s="70">
        <v>0</v>
      </c>
      <c r="BB329" s="70">
        <v>0</v>
      </c>
      <c r="BC329" s="70">
        <v>150</v>
      </c>
      <c r="BD329" s="70">
        <v>0</v>
      </c>
      <c r="CB329" s="66"/>
      <c r="CD329" s="66"/>
      <c r="CH329" s="66"/>
    </row>
    <row r="330" spans="1:86">
      <c r="A330" s="71">
        <v>2026</v>
      </c>
      <c r="B330" s="71">
        <v>8311</v>
      </c>
      <c r="C330" s="71"/>
      <c r="D330" s="103"/>
      <c r="E330" s="71">
        <v>2</v>
      </c>
      <c r="F330" s="68">
        <v>6</v>
      </c>
      <c r="G330" s="68">
        <v>19</v>
      </c>
      <c r="H330" s="68"/>
      <c r="I330" s="68">
        <v>5000</v>
      </c>
      <c r="J330" s="62">
        <v>5100</v>
      </c>
      <c r="K330" s="62">
        <v>515</v>
      </c>
      <c r="L330" s="62">
        <v>771</v>
      </c>
      <c r="M330" s="62">
        <v>2</v>
      </c>
      <c r="N330" s="72" t="s">
        <v>306</v>
      </c>
      <c r="O330" s="65">
        <v>2682581.2799999998</v>
      </c>
      <c r="P330" s="65">
        <v>0</v>
      </c>
      <c r="Q330" s="65">
        <v>2682581.2799999998</v>
      </c>
      <c r="R330" s="65">
        <v>0</v>
      </c>
      <c r="S330" s="65">
        <v>0</v>
      </c>
      <c r="T330" s="65">
        <v>0</v>
      </c>
      <c r="U330" s="65">
        <v>2682581.2799999998</v>
      </c>
      <c r="V330" s="65">
        <v>0</v>
      </c>
      <c r="W330" s="65">
        <v>0</v>
      </c>
      <c r="X330" s="65">
        <v>0</v>
      </c>
      <c r="Y330" s="65">
        <v>0</v>
      </c>
      <c r="Z330" s="65">
        <v>0</v>
      </c>
      <c r="AA330" s="65">
        <v>0</v>
      </c>
      <c r="AB330" s="65">
        <v>0</v>
      </c>
      <c r="AC330" s="65">
        <v>0</v>
      </c>
      <c r="AD330" s="65">
        <v>0</v>
      </c>
      <c r="AE330" s="65">
        <v>0</v>
      </c>
      <c r="AF330" s="65">
        <v>0</v>
      </c>
      <c r="AG330" s="65">
        <v>0</v>
      </c>
      <c r="AH330" s="65">
        <v>0</v>
      </c>
      <c r="AI330" s="65">
        <v>0</v>
      </c>
      <c r="AJ330" s="65">
        <v>0</v>
      </c>
      <c r="AK330" s="65">
        <v>0</v>
      </c>
      <c r="AL330" s="65">
        <v>0</v>
      </c>
      <c r="AM330" s="65">
        <v>0</v>
      </c>
      <c r="AN330" s="65">
        <v>0</v>
      </c>
      <c r="AO330" s="65">
        <v>0</v>
      </c>
      <c r="AP330" s="65">
        <v>0</v>
      </c>
      <c r="AQ330" s="65">
        <v>2682581.2799999998</v>
      </c>
      <c r="AR330" s="65">
        <v>0</v>
      </c>
      <c r="AS330" s="65">
        <v>2682581.2799999998</v>
      </c>
      <c r="AT330" s="65">
        <v>0</v>
      </c>
      <c r="AU330" s="65">
        <v>0</v>
      </c>
      <c r="AV330" s="65">
        <v>0</v>
      </c>
      <c r="AW330" s="65">
        <v>2682581.2799999998</v>
      </c>
      <c r="AX330" s="70" t="s">
        <v>159</v>
      </c>
      <c r="AY330" s="70">
        <v>147</v>
      </c>
      <c r="AZ330" s="70">
        <v>0</v>
      </c>
      <c r="BA330" s="70">
        <v>0</v>
      </c>
      <c r="BB330" s="70">
        <v>0</v>
      </c>
      <c r="BC330" s="70">
        <v>147</v>
      </c>
      <c r="BD330" s="70">
        <v>0</v>
      </c>
      <c r="CB330" s="66"/>
      <c r="CD330" s="66"/>
      <c r="CH330" s="66"/>
    </row>
    <row r="331" spans="1:86">
      <c r="A331" s="67">
        <v>2026</v>
      </c>
      <c r="B331" s="67">
        <v>8311</v>
      </c>
      <c r="C331" s="67"/>
      <c r="D331" s="102"/>
      <c r="E331" s="67">
        <v>2</v>
      </c>
      <c r="F331" s="68">
        <v>6</v>
      </c>
      <c r="G331" s="68">
        <v>19</v>
      </c>
      <c r="H331" s="68"/>
      <c r="I331" s="68">
        <v>5000</v>
      </c>
      <c r="J331" s="62">
        <v>5100</v>
      </c>
      <c r="K331" s="62">
        <v>515</v>
      </c>
      <c r="L331" s="62">
        <v>374</v>
      </c>
      <c r="M331" s="62">
        <v>2</v>
      </c>
      <c r="N331" s="72" t="s">
        <v>307</v>
      </c>
      <c r="O331" s="65">
        <v>7408484.9000000004</v>
      </c>
      <c r="P331" s="65">
        <v>0</v>
      </c>
      <c r="Q331" s="65">
        <v>7408484.9000000004</v>
      </c>
      <c r="R331" s="65">
        <v>0</v>
      </c>
      <c r="S331" s="65">
        <v>0</v>
      </c>
      <c r="T331" s="65">
        <v>0</v>
      </c>
      <c r="U331" s="65">
        <v>7408484.9000000004</v>
      </c>
      <c r="V331" s="65">
        <v>0</v>
      </c>
      <c r="W331" s="65">
        <v>0</v>
      </c>
      <c r="X331" s="65">
        <v>0</v>
      </c>
      <c r="Y331" s="65">
        <v>0</v>
      </c>
      <c r="Z331" s="65">
        <v>0</v>
      </c>
      <c r="AA331" s="65">
        <v>0</v>
      </c>
      <c r="AB331" s="65">
        <v>0</v>
      </c>
      <c r="AC331" s="65">
        <v>0</v>
      </c>
      <c r="AD331" s="65">
        <v>0</v>
      </c>
      <c r="AE331" s="65">
        <v>0</v>
      </c>
      <c r="AF331" s="65">
        <v>0</v>
      </c>
      <c r="AG331" s="65">
        <v>0</v>
      </c>
      <c r="AH331" s="65">
        <v>0</v>
      </c>
      <c r="AI331" s="65">
        <v>0</v>
      </c>
      <c r="AJ331" s="65">
        <v>0</v>
      </c>
      <c r="AK331" s="65">
        <v>0</v>
      </c>
      <c r="AL331" s="65">
        <v>0</v>
      </c>
      <c r="AM331" s="65">
        <v>0</v>
      </c>
      <c r="AN331" s="65">
        <v>0</v>
      </c>
      <c r="AO331" s="65">
        <v>0</v>
      </c>
      <c r="AP331" s="65">
        <v>0</v>
      </c>
      <c r="AQ331" s="65">
        <v>7408484.9000000004</v>
      </c>
      <c r="AR331" s="65">
        <v>0</v>
      </c>
      <c r="AS331" s="65">
        <v>7408484.9000000004</v>
      </c>
      <c r="AT331" s="65">
        <v>0</v>
      </c>
      <c r="AU331" s="65">
        <v>0</v>
      </c>
      <c r="AV331" s="65">
        <v>0</v>
      </c>
      <c r="AW331" s="65">
        <v>7408484.9000000004</v>
      </c>
      <c r="AX331" s="70" t="s">
        <v>159</v>
      </c>
      <c r="AY331" s="70">
        <v>20</v>
      </c>
      <c r="AZ331" s="70">
        <v>0</v>
      </c>
      <c r="BA331" s="70">
        <v>0</v>
      </c>
      <c r="BB331" s="70">
        <v>0</v>
      </c>
      <c r="BC331" s="70">
        <v>20</v>
      </c>
      <c r="BD331" s="70">
        <v>0</v>
      </c>
      <c r="CB331" s="66"/>
      <c r="CD331" s="66"/>
      <c r="CH331" s="66"/>
    </row>
    <row r="332" spans="1:86">
      <c r="A332" s="71">
        <v>2026</v>
      </c>
      <c r="B332" s="71">
        <v>8311</v>
      </c>
      <c r="C332" s="71"/>
      <c r="D332" s="103"/>
      <c r="E332" s="71">
        <v>2</v>
      </c>
      <c r="F332" s="68">
        <v>6</v>
      </c>
      <c r="G332" s="68">
        <v>19</v>
      </c>
      <c r="H332" s="68"/>
      <c r="I332" s="68">
        <v>5000</v>
      </c>
      <c r="J332" s="62">
        <v>5200</v>
      </c>
      <c r="K332" s="62"/>
      <c r="L332" s="62" t="s">
        <v>104</v>
      </c>
      <c r="M332" s="62"/>
      <c r="N332" s="72" t="s">
        <v>212</v>
      </c>
      <c r="O332" s="65">
        <v>735904</v>
      </c>
      <c r="P332" s="65">
        <v>0</v>
      </c>
      <c r="Q332" s="65">
        <v>735904</v>
      </c>
      <c r="R332" s="65">
        <v>0</v>
      </c>
      <c r="S332" s="65">
        <v>0</v>
      </c>
      <c r="T332" s="65">
        <v>0</v>
      </c>
      <c r="U332" s="65">
        <v>735904</v>
      </c>
      <c r="V332" s="65">
        <v>0</v>
      </c>
      <c r="W332" s="65">
        <v>0</v>
      </c>
      <c r="X332" s="65">
        <v>0</v>
      </c>
      <c r="Y332" s="65">
        <v>0</v>
      </c>
      <c r="Z332" s="65">
        <v>0</v>
      </c>
      <c r="AA332" s="65">
        <v>0</v>
      </c>
      <c r="AB332" s="65">
        <v>0</v>
      </c>
      <c r="AC332" s="65">
        <v>0</v>
      </c>
      <c r="AD332" s="65">
        <v>0</v>
      </c>
      <c r="AE332" s="65">
        <v>0</v>
      </c>
      <c r="AF332" s="65">
        <v>0</v>
      </c>
      <c r="AG332" s="65">
        <v>0</v>
      </c>
      <c r="AH332" s="65">
        <v>0</v>
      </c>
      <c r="AI332" s="65">
        <v>0</v>
      </c>
      <c r="AJ332" s="65">
        <v>0</v>
      </c>
      <c r="AK332" s="65">
        <v>0</v>
      </c>
      <c r="AL332" s="65">
        <v>0</v>
      </c>
      <c r="AM332" s="65">
        <v>0</v>
      </c>
      <c r="AN332" s="65">
        <v>0</v>
      </c>
      <c r="AO332" s="65">
        <v>0</v>
      </c>
      <c r="AP332" s="65">
        <v>0</v>
      </c>
      <c r="AQ332" s="65">
        <v>735904</v>
      </c>
      <c r="AR332" s="65">
        <v>0</v>
      </c>
      <c r="AS332" s="65">
        <v>735904</v>
      </c>
      <c r="AT332" s="65">
        <v>0</v>
      </c>
      <c r="AU332" s="65">
        <v>0</v>
      </c>
      <c r="AV332" s="65">
        <v>0</v>
      </c>
      <c r="AW332" s="65">
        <v>735904</v>
      </c>
      <c r="AX332" s="70"/>
      <c r="AY332" s="70"/>
      <c r="AZ332" s="70"/>
      <c r="BA332" s="70"/>
      <c r="BB332" s="70"/>
      <c r="BC332" s="70"/>
      <c r="BD332" s="70"/>
      <c r="BG332" s="66"/>
      <c r="BI332" s="66"/>
      <c r="BM332" s="66"/>
      <c r="CB332" s="66"/>
      <c r="CD332" s="66"/>
      <c r="CH332" s="66"/>
    </row>
    <row r="333" spans="1:86">
      <c r="A333" s="71">
        <v>2026</v>
      </c>
      <c r="B333" s="71">
        <v>8311</v>
      </c>
      <c r="C333" s="71"/>
      <c r="D333" s="103"/>
      <c r="E333" s="71">
        <v>2</v>
      </c>
      <c r="F333" s="68">
        <v>6</v>
      </c>
      <c r="G333" s="68">
        <v>19</v>
      </c>
      <c r="H333" s="68"/>
      <c r="I333" s="68">
        <v>5000</v>
      </c>
      <c r="J333" s="62">
        <v>5200</v>
      </c>
      <c r="K333" s="62">
        <v>523</v>
      </c>
      <c r="L333" s="62" t="s">
        <v>104</v>
      </c>
      <c r="M333" s="62"/>
      <c r="N333" s="72" t="s">
        <v>282</v>
      </c>
      <c r="O333" s="65">
        <v>735904</v>
      </c>
      <c r="P333" s="65">
        <v>0</v>
      </c>
      <c r="Q333" s="65">
        <v>735904</v>
      </c>
      <c r="R333" s="65">
        <v>0</v>
      </c>
      <c r="S333" s="65">
        <v>0</v>
      </c>
      <c r="T333" s="65">
        <v>0</v>
      </c>
      <c r="U333" s="65">
        <v>735904</v>
      </c>
      <c r="V333" s="65">
        <v>0</v>
      </c>
      <c r="W333" s="65">
        <v>0</v>
      </c>
      <c r="X333" s="65">
        <v>0</v>
      </c>
      <c r="Y333" s="65">
        <v>0</v>
      </c>
      <c r="Z333" s="65">
        <v>0</v>
      </c>
      <c r="AA333" s="65">
        <v>0</v>
      </c>
      <c r="AB333" s="65">
        <v>0</v>
      </c>
      <c r="AC333" s="65">
        <v>0</v>
      </c>
      <c r="AD333" s="65">
        <v>0</v>
      </c>
      <c r="AE333" s="65">
        <v>0</v>
      </c>
      <c r="AF333" s="65">
        <v>0</v>
      </c>
      <c r="AG333" s="65">
        <v>0</v>
      </c>
      <c r="AH333" s="65">
        <v>0</v>
      </c>
      <c r="AI333" s="65">
        <v>0</v>
      </c>
      <c r="AJ333" s="65">
        <v>0</v>
      </c>
      <c r="AK333" s="65">
        <v>0</v>
      </c>
      <c r="AL333" s="65">
        <v>0</v>
      </c>
      <c r="AM333" s="65">
        <v>0</v>
      </c>
      <c r="AN333" s="65">
        <v>0</v>
      </c>
      <c r="AO333" s="65">
        <v>0</v>
      </c>
      <c r="AP333" s="65">
        <v>0</v>
      </c>
      <c r="AQ333" s="65">
        <v>735904</v>
      </c>
      <c r="AR333" s="65">
        <v>0</v>
      </c>
      <c r="AS333" s="65">
        <v>735904</v>
      </c>
      <c r="AT333" s="65">
        <v>0</v>
      </c>
      <c r="AU333" s="65">
        <v>0</v>
      </c>
      <c r="AV333" s="65">
        <v>0</v>
      </c>
      <c r="AW333" s="65">
        <v>735904</v>
      </c>
      <c r="AX333" s="70"/>
      <c r="AY333" s="70"/>
      <c r="AZ333" s="70"/>
      <c r="BA333" s="70"/>
      <c r="BB333" s="70"/>
      <c r="BC333" s="70"/>
      <c r="BD333" s="70"/>
      <c r="BG333" s="66"/>
      <c r="BI333" s="66"/>
      <c r="BM333" s="66"/>
      <c r="CB333" s="66"/>
      <c r="CD333" s="66"/>
      <c r="CH333" s="66"/>
    </row>
    <row r="334" spans="1:86">
      <c r="A334" s="71">
        <v>2026</v>
      </c>
      <c r="B334" s="71">
        <v>8311</v>
      </c>
      <c r="C334" s="71"/>
      <c r="D334" s="103"/>
      <c r="E334" s="71">
        <v>2</v>
      </c>
      <c r="F334" s="68">
        <v>6</v>
      </c>
      <c r="G334" s="68">
        <v>19</v>
      </c>
      <c r="H334" s="68"/>
      <c r="I334" s="68">
        <v>5000</v>
      </c>
      <c r="J334" s="62">
        <v>5200</v>
      </c>
      <c r="K334" s="62">
        <v>523</v>
      </c>
      <c r="L334" s="62">
        <v>194</v>
      </c>
      <c r="M334" s="62">
        <v>2</v>
      </c>
      <c r="N334" s="72" t="s">
        <v>308</v>
      </c>
      <c r="O334" s="65">
        <v>554944</v>
      </c>
      <c r="P334" s="65">
        <v>0</v>
      </c>
      <c r="Q334" s="65">
        <v>554944</v>
      </c>
      <c r="R334" s="65">
        <v>0</v>
      </c>
      <c r="S334" s="65">
        <v>0</v>
      </c>
      <c r="T334" s="65">
        <v>0</v>
      </c>
      <c r="U334" s="65">
        <v>554944</v>
      </c>
      <c r="V334" s="65">
        <v>0</v>
      </c>
      <c r="W334" s="65">
        <v>0</v>
      </c>
      <c r="X334" s="65">
        <v>0</v>
      </c>
      <c r="Y334" s="65">
        <v>0</v>
      </c>
      <c r="Z334" s="65">
        <v>0</v>
      </c>
      <c r="AA334" s="65">
        <v>0</v>
      </c>
      <c r="AB334" s="65">
        <v>0</v>
      </c>
      <c r="AC334" s="65">
        <v>0</v>
      </c>
      <c r="AD334" s="65">
        <v>0</v>
      </c>
      <c r="AE334" s="65">
        <v>0</v>
      </c>
      <c r="AF334" s="65">
        <v>0</v>
      </c>
      <c r="AG334" s="65">
        <v>0</v>
      </c>
      <c r="AH334" s="65">
        <v>0</v>
      </c>
      <c r="AI334" s="65">
        <v>0</v>
      </c>
      <c r="AJ334" s="65">
        <v>0</v>
      </c>
      <c r="AK334" s="65">
        <v>0</v>
      </c>
      <c r="AL334" s="65">
        <v>0</v>
      </c>
      <c r="AM334" s="65">
        <v>0</v>
      </c>
      <c r="AN334" s="65">
        <v>0</v>
      </c>
      <c r="AO334" s="65">
        <v>0</v>
      </c>
      <c r="AP334" s="65">
        <v>0</v>
      </c>
      <c r="AQ334" s="65">
        <v>554944</v>
      </c>
      <c r="AR334" s="65">
        <v>0</v>
      </c>
      <c r="AS334" s="65">
        <v>554944</v>
      </c>
      <c r="AT334" s="65">
        <v>0</v>
      </c>
      <c r="AU334" s="65">
        <v>0</v>
      </c>
      <c r="AV334" s="65">
        <v>0</v>
      </c>
      <c r="AW334" s="65">
        <v>554944</v>
      </c>
      <c r="AX334" s="70" t="s">
        <v>159</v>
      </c>
      <c r="AY334" s="70">
        <v>25</v>
      </c>
      <c r="AZ334" s="70">
        <v>0</v>
      </c>
      <c r="BA334" s="70">
        <v>0</v>
      </c>
      <c r="BB334" s="70">
        <v>0</v>
      </c>
      <c r="BC334" s="70">
        <v>25</v>
      </c>
      <c r="BD334" s="70">
        <v>0</v>
      </c>
      <c r="BG334" s="66"/>
      <c r="BI334" s="66"/>
      <c r="BM334" s="66"/>
      <c r="CB334" s="66"/>
      <c r="CD334" s="66"/>
      <c r="CH334" s="66"/>
    </row>
    <row r="335" spans="1:86">
      <c r="A335" s="71">
        <v>2026</v>
      </c>
      <c r="B335" s="71">
        <v>8311</v>
      </c>
      <c r="C335" s="71"/>
      <c r="D335" s="103"/>
      <c r="E335" s="71">
        <v>2</v>
      </c>
      <c r="F335" s="68">
        <v>6</v>
      </c>
      <c r="G335" s="68">
        <v>19</v>
      </c>
      <c r="H335" s="68"/>
      <c r="I335" s="68">
        <v>5000</v>
      </c>
      <c r="J335" s="62">
        <v>5200</v>
      </c>
      <c r="K335" s="62">
        <v>523</v>
      </c>
      <c r="L335" s="62">
        <v>1665</v>
      </c>
      <c r="M335" s="62">
        <v>2</v>
      </c>
      <c r="N335" s="72" t="s">
        <v>309</v>
      </c>
      <c r="O335" s="65">
        <v>180960</v>
      </c>
      <c r="P335" s="65">
        <v>0</v>
      </c>
      <c r="Q335" s="65">
        <v>180960</v>
      </c>
      <c r="R335" s="65">
        <v>0</v>
      </c>
      <c r="S335" s="65">
        <v>0</v>
      </c>
      <c r="T335" s="65">
        <v>0</v>
      </c>
      <c r="U335" s="65">
        <v>180960</v>
      </c>
      <c r="V335" s="65">
        <v>0</v>
      </c>
      <c r="W335" s="65">
        <v>0</v>
      </c>
      <c r="X335" s="65">
        <v>0</v>
      </c>
      <c r="Y335" s="65">
        <v>0</v>
      </c>
      <c r="Z335" s="65">
        <v>0</v>
      </c>
      <c r="AA335" s="65">
        <v>0</v>
      </c>
      <c r="AB335" s="65">
        <v>0</v>
      </c>
      <c r="AC335" s="65">
        <v>0</v>
      </c>
      <c r="AD335" s="65">
        <v>0</v>
      </c>
      <c r="AE335" s="65">
        <v>0</v>
      </c>
      <c r="AF335" s="65">
        <v>0</v>
      </c>
      <c r="AG335" s="65">
        <v>0</v>
      </c>
      <c r="AH335" s="65">
        <v>0</v>
      </c>
      <c r="AI335" s="65">
        <v>0</v>
      </c>
      <c r="AJ335" s="65">
        <v>0</v>
      </c>
      <c r="AK335" s="65">
        <v>0</v>
      </c>
      <c r="AL335" s="65">
        <v>0</v>
      </c>
      <c r="AM335" s="65">
        <v>0</v>
      </c>
      <c r="AN335" s="65">
        <v>0</v>
      </c>
      <c r="AO335" s="65">
        <v>0</v>
      </c>
      <c r="AP335" s="65">
        <v>0</v>
      </c>
      <c r="AQ335" s="65">
        <v>180960</v>
      </c>
      <c r="AR335" s="65">
        <v>0</v>
      </c>
      <c r="AS335" s="65">
        <v>180960</v>
      </c>
      <c r="AT335" s="65">
        <v>0</v>
      </c>
      <c r="AU335" s="65">
        <v>0</v>
      </c>
      <c r="AV335" s="65">
        <v>0</v>
      </c>
      <c r="AW335" s="65">
        <v>180960</v>
      </c>
      <c r="AX335" s="70" t="s">
        <v>159</v>
      </c>
      <c r="AY335" s="70">
        <v>5</v>
      </c>
      <c r="AZ335" s="70">
        <v>0</v>
      </c>
      <c r="BA335" s="70">
        <v>0</v>
      </c>
      <c r="BB335" s="70">
        <v>0</v>
      </c>
      <c r="BC335" s="70">
        <v>5</v>
      </c>
      <c r="BD335" s="70">
        <v>0</v>
      </c>
      <c r="BG335" s="66"/>
      <c r="BI335" s="66"/>
      <c r="BM335" s="66"/>
      <c r="CB335" s="66"/>
      <c r="CD335" s="66"/>
      <c r="CH335" s="66"/>
    </row>
    <row r="336" spans="1:86">
      <c r="A336" s="67">
        <v>2026</v>
      </c>
      <c r="B336" s="67">
        <v>8311</v>
      </c>
      <c r="C336" s="67"/>
      <c r="D336" s="102"/>
      <c r="E336" s="67">
        <v>2</v>
      </c>
      <c r="F336" s="68">
        <v>6</v>
      </c>
      <c r="G336" s="68">
        <v>19</v>
      </c>
      <c r="H336" s="68"/>
      <c r="I336" s="68">
        <v>5000</v>
      </c>
      <c r="J336" s="62">
        <v>5400</v>
      </c>
      <c r="K336" s="62"/>
      <c r="L336" s="62" t="s">
        <v>104</v>
      </c>
      <c r="M336" s="62"/>
      <c r="N336" s="72" t="s">
        <v>252</v>
      </c>
      <c r="O336" s="65">
        <v>27934621.630000003</v>
      </c>
      <c r="P336" s="65">
        <v>0</v>
      </c>
      <c r="Q336" s="65">
        <v>27934621.630000003</v>
      </c>
      <c r="R336" s="65">
        <v>235591.77</v>
      </c>
      <c r="S336" s="65">
        <v>0</v>
      </c>
      <c r="T336" s="65">
        <v>235591.77</v>
      </c>
      <c r="U336" s="65">
        <v>28170213.400000002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65">
        <v>0</v>
      </c>
      <c r="AJ336" s="65">
        <v>0</v>
      </c>
      <c r="AK336" s="65">
        <v>0</v>
      </c>
      <c r="AL336" s="65">
        <v>0</v>
      </c>
      <c r="AM336" s="65">
        <v>0</v>
      </c>
      <c r="AN336" s="65">
        <v>0</v>
      </c>
      <c r="AO336" s="65">
        <v>0</v>
      </c>
      <c r="AP336" s="65">
        <v>0</v>
      </c>
      <c r="AQ336" s="65">
        <v>27934621.630000003</v>
      </c>
      <c r="AR336" s="65">
        <v>0</v>
      </c>
      <c r="AS336" s="65">
        <v>27934621.630000003</v>
      </c>
      <c r="AT336" s="65">
        <v>235591.77</v>
      </c>
      <c r="AU336" s="65">
        <v>0</v>
      </c>
      <c r="AV336" s="65">
        <v>235591.77</v>
      </c>
      <c r="AW336" s="65">
        <v>28170213.400000002</v>
      </c>
      <c r="AX336" s="70"/>
      <c r="AY336" s="70"/>
      <c r="AZ336" s="70"/>
      <c r="BA336" s="70"/>
      <c r="BB336" s="70"/>
      <c r="BC336" s="70"/>
      <c r="BD336" s="70"/>
      <c r="BG336" s="66"/>
      <c r="BI336" s="66"/>
      <c r="BM336" s="66"/>
      <c r="CB336" s="66"/>
      <c r="CD336" s="66"/>
      <c r="CH336" s="66"/>
    </row>
    <row r="337" spans="1:86">
      <c r="A337" s="67">
        <v>2026</v>
      </c>
      <c r="B337" s="67">
        <v>8311</v>
      </c>
      <c r="C337" s="67"/>
      <c r="D337" s="102"/>
      <c r="E337" s="67">
        <v>2</v>
      </c>
      <c r="F337" s="68">
        <v>6</v>
      </c>
      <c r="G337" s="68">
        <v>19</v>
      </c>
      <c r="H337" s="68"/>
      <c r="I337" s="68">
        <v>5000</v>
      </c>
      <c r="J337" s="62">
        <v>5400</v>
      </c>
      <c r="K337" s="62">
        <v>541</v>
      </c>
      <c r="L337" s="62" t="s">
        <v>104</v>
      </c>
      <c r="M337" s="62"/>
      <c r="N337" s="69" t="s">
        <v>253</v>
      </c>
      <c r="O337" s="65">
        <v>27934621.630000003</v>
      </c>
      <c r="P337" s="65">
        <v>0</v>
      </c>
      <c r="Q337" s="65">
        <v>27934621.630000003</v>
      </c>
      <c r="R337" s="65">
        <v>235591.77</v>
      </c>
      <c r="S337" s="65">
        <v>0</v>
      </c>
      <c r="T337" s="65">
        <v>235591.77</v>
      </c>
      <c r="U337" s="65">
        <v>28170213.400000002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  <c r="AI337" s="65">
        <v>0</v>
      </c>
      <c r="AJ337" s="65">
        <v>0</v>
      </c>
      <c r="AK337" s="65">
        <v>0</v>
      </c>
      <c r="AL337" s="65">
        <v>0</v>
      </c>
      <c r="AM337" s="65">
        <v>0</v>
      </c>
      <c r="AN337" s="65">
        <v>0</v>
      </c>
      <c r="AO337" s="65">
        <v>0</v>
      </c>
      <c r="AP337" s="65">
        <v>0</v>
      </c>
      <c r="AQ337" s="65">
        <v>27934621.630000003</v>
      </c>
      <c r="AR337" s="65">
        <v>0</v>
      </c>
      <c r="AS337" s="65">
        <v>27934621.630000003</v>
      </c>
      <c r="AT337" s="65">
        <v>235591.77</v>
      </c>
      <c r="AU337" s="65">
        <v>0</v>
      </c>
      <c r="AV337" s="65">
        <v>235591.77</v>
      </c>
      <c r="AW337" s="65">
        <v>28170213.400000002</v>
      </c>
      <c r="AX337" s="70"/>
      <c r="AY337" s="70"/>
      <c r="AZ337" s="70"/>
      <c r="BA337" s="70"/>
      <c r="BB337" s="70"/>
      <c r="BC337" s="70"/>
      <c r="BD337" s="70"/>
      <c r="CB337" s="66"/>
      <c r="CD337" s="66"/>
      <c r="CH337" s="66"/>
    </row>
    <row r="338" spans="1:86">
      <c r="A338" s="71">
        <v>2026</v>
      </c>
      <c r="B338" s="71">
        <v>8311</v>
      </c>
      <c r="C338" s="71"/>
      <c r="D338" s="103"/>
      <c r="E338" s="71">
        <v>2</v>
      </c>
      <c r="F338" s="68">
        <v>6</v>
      </c>
      <c r="G338" s="68">
        <v>19</v>
      </c>
      <c r="H338" s="68"/>
      <c r="I338" s="68">
        <v>5000</v>
      </c>
      <c r="J338" s="62">
        <v>5400</v>
      </c>
      <c r="K338" s="62">
        <v>541</v>
      </c>
      <c r="L338" s="62">
        <v>1486</v>
      </c>
      <c r="M338" s="62">
        <v>2</v>
      </c>
      <c r="N338" s="72" t="s">
        <v>291</v>
      </c>
      <c r="O338" s="65">
        <v>27934621.630000003</v>
      </c>
      <c r="P338" s="65">
        <v>0</v>
      </c>
      <c r="Q338" s="65">
        <v>27934621.630000003</v>
      </c>
      <c r="R338" s="65">
        <v>235591.77</v>
      </c>
      <c r="S338" s="65">
        <v>0</v>
      </c>
      <c r="T338" s="65">
        <v>235591.77</v>
      </c>
      <c r="U338" s="65">
        <v>28170213.400000002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  <c r="AI338" s="65">
        <v>0</v>
      </c>
      <c r="AJ338" s="65">
        <v>0</v>
      </c>
      <c r="AK338" s="65">
        <v>0</v>
      </c>
      <c r="AL338" s="65">
        <v>0</v>
      </c>
      <c r="AM338" s="65">
        <v>0</v>
      </c>
      <c r="AN338" s="65">
        <v>0</v>
      </c>
      <c r="AO338" s="65">
        <v>0</v>
      </c>
      <c r="AP338" s="65">
        <v>0</v>
      </c>
      <c r="AQ338" s="65">
        <v>27934621.630000003</v>
      </c>
      <c r="AR338" s="65">
        <v>0</v>
      </c>
      <c r="AS338" s="65">
        <v>27934621.630000003</v>
      </c>
      <c r="AT338" s="65">
        <v>235591.77</v>
      </c>
      <c r="AU338" s="65">
        <v>0</v>
      </c>
      <c r="AV338" s="65">
        <v>235591.77</v>
      </c>
      <c r="AW338" s="65">
        <v>28170213.400000002</v>
      </c>
      <c r="AX338" s="70" t="s">
        <v>159</v>
      </c>
      <c r="AY338" s="70">
        <v>34</v>
      </c>
      <c r="AZ338" s="70">
        <v>0</v>
      </c>
      <c r="BA338" s="70">
        <v>0</v>
      </c>
      <c r="BB338" s="70">
        <v>0</v>
      </c>
      <c r="BC338" s="70">
        <v>34</v>
      </c>
      <c r="BD338" s="70">
        <v>0</v>
      </c>
      <c r="CB338" s="66"/>
      <c r="CD338" s="66"/>
      <c r="CH338" s="66"/>
    </row>
    <row r="339" spans="1:86">
      <c r="A339" s="71">
        <v>2026</v>
      </c>
      <c r="B339" s="71">
        <v>8311</v>
      </c>
      <c r="C339" s="71"/>
      <c r="D339" s="103"/>
      <c r="E339" s="71">
        <v>2</v>
      </c>
      <c r="F339" s="68">
        <v>6</v>
      </c>
      <c r="G339" s="68">
        <v>19</v>
      </c>
      <c r="H339" s="68"/>
      <c r="I339" s="68">
        <v>5000</v>
      </c>
      <c r="J339" s="62">
        <v>5500</v>
      </c>
      <c r="K339" s="62"/>
      <c r="L339" s="62" t="s">
        <v>104</v>
      </c>
      <c r="M339" s="62"/>
      <c r="N339" s="72" t="s">
        <v>310</v>
      </c>
      <c r="O339" s="65">
        <v>847496</v>
      </c>
      <c r="P339" s="65">
        <v>0</v>
      </c>
      <c r="Q339" s="65">
        <v>847496</v>
      </c>
      <c r="R339" s="65">
        <v>0</v>
      </c>
      <c r="S339" s="65">
        <v>0</v>
      </c>
      <c r="T339" s="65">
        <v>0</v>
      </c>
      <c r="U339" s="65">
        <v>847496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  <c r="AI339" s="65">
        <v>0</v>
      </c>
      <c r="AJ339" s="65">
        <v>0</v>
      </c>
      <c r="AK339" s="65">
        <v>0</v>
      </c>
      <c r="AL339" s="65">
        <v>0</v>
      </c>
      <c r="AM339" s="65">
        <v>0</v>
      </c>
      <c r="AN339" s="65">
        <v>0</v>
      </c>
      <c r="AO339" s="65">
        <v>0</v>
      </c>
      <c r="AP339" s="65">
        <v>0</v>
      </c>
      <c r="AQ339" s="65">
        <v>847496</v>
      </c>
      <c r="AR339" s="65">
        <v>0</v>
      </c>
      <c r="AS339" s="65">
        <v>847496</v>
      </c>
      <c r="AT339" s="65">
        <v>0</v>
      </c>
      <c r="AU339" s="65">
        <v>0</v>
      </c>
      <c r="AV339" s="65">
        <v>0</v>
      </c>
      <c r="AW339" s="65">
        <v>847496</v>
      </c>
      <c r="AX339" s="70"/>
      <c r="AY339" s="70"/>
      <c r="AZ339" s="70"/>
      <c r="BA339" s="70"/>
      <c r="BB339" s="70"/>
      <c r="BC339" s="70"/>
      <c r="BD339" s="70"/>
      <c r="CB339" s="66"/>
      <c r="CD339" s="66"/>
      <c r="CH339" s="66"/>
    </row>
    <row r="340" spans="1:86">
      <c r="A340" s="71">
        <v>2026</v>
      </c>
      <c r="B340" s="71">
        <v>8311</v>
      </c>
      <c r="C340" s="71"/>
      <c r="D340" s="103"/>
      <c r="E340" s="71">
        <v>2</v>
      </c>
      <c r="F340" s="68">
        <v>6</v>
      </c>
      <c r="G340" s="68">
        <v>19</v>
      </c>
      <c r="H340" s="68"/>
      <c r="I340" s="68">
        <v>5000</v>
      </c>
      <c r="J340" s="62">
        <v>5500</v>
      </c>
      <c r="K340" s="62">
        <v>551</v>
      </c>
      <c r="L340" s="62" t="s">
        <v>104</v>
      </c>
      <c r="M340" s="62"/>
      <c r="N340" s="72" t="s">
        <v>311</v>
      </c>
      <c r="O340" s="65">
        <v>847496</v>
      </c>
      <c r="P340" s="65">
        <v>0</v>
      </c>
      <c r="Q340" s="65">
        <v>847496</v>
      </c>
      <c r="R340" s="65">
        <v>0</v>
      </c>
      <c r="S340" s="65">
        <v>0</v>
      </c>
      <c r="T340" s="65">
        <v>0</v>
      </c>
      <c r="U340" s="65">
        <v>847496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  <c r="AI340" s="65">
        <v>0</v>
      </c>
      <c r="AJ340" s="65">
        <v>0</v>
      </c>
      <c r="AK340" s="65">
        <v>0</v>
      </c>
      <c r="AL340" s="65">
        <v>0</v>
      </c>
      <c r="AM340" s="65">
        <v>0</v>
      </c>
      <c r="AN340" s="65">
        <v>0</v>
      </c>
      <c r="AO340" s="65">
        <v>0</v>
      </c>
      <c r="AP340" s="65">
        <v>0</v>
      </c>
      <c r="AQ340" s="65">
        <v>847496</v>
      </c>
      <c r="AR340" s="65">
        <v>0</v>
      </c>
      <c r="AS340" s="65">
        <v>847496</v>
      </c>
      <c r="AT340" s="65">
        <v>0</v>
      </c>
      <c r="AU340" s="65">
        <v>0</v>
      </c>
      <c r="AV340" s="65">
        <v>0</v>
      </c>
      <c r="AW340" s="65">
        <v>847496</v>
      </c>
      <c r="AX340" s="70"/>
      <c r="AY340" s="70"/>
      <c r="AZ340" s="70"/>
      <c r="BA340" s="70"/>
      <c r="BB340" s="70"/>
      <c r="BC340" s="70"/>
      <c r="BD340" s="70"/>
      <c r="BG340" s="66"/>
      <c r="BI340" s="66"/>
      <c r="BM340" s="66"/>
      <c r="CB340" s="66"/>
      <c r="CD340" s="66"/>
      <c r="CH340" s="66"/>
    </row>
    <row r="341" spans="1:86">
      <c r="A341" s="71">
        <v>2026</v>
      </c>
      <c r="B341" s="71">
        <v>8311</v>
      </c>
      <c r="C341" s="71"/>
      <c r="D341" s="103"/>
      <c r="E341" s="71">
        <v>2</v>
      </c>
      <c r="F341" s="68">
        <v>6</v>
      </c>
      <c r="G341" s="68">
        <v>19</v>
      </c>
      <c r="H341" s="68"/>
      <c r="I341" s="68">
        <v>5000</v>
      </c>
      <c r="J341" s="62">
        <v>5500</v>
      </c>
      <c r="K341" s="62">
        <v>551</v>
      </c>
      <c r="L341" s="62">
        <v>1666</v>
      </c>
      <c r="M341" s="62">
        <v>2</v>
      </c>
      <c r="N341" s="72" t="s">
        <v>312</v>
      </c>
      <c r="O341" s="65">
        <v>847496</v>
      </c>
      <c r="P341" s="65">
        <v>0</v>
      </c>
      <c r="Q341" s="65">
        <v>847496</v>
      </c>
      <c r="R341" s="65">
        <v>0</v>
      </c>
      <c r="S341" s="65">
        <v>0</v>
      </c>
      <c r="T341" s="65">
        <v>0</v>
      </c>
      <c r="U341" s="65">
        <v>847496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  <c r="AI341" s="65">
        <v>0</v>
      </c>
      <c r="AJ341" s="65">
        <v>0</v>
      </c>
      <c r="AK341" s="65">
        <v>0</v>
      </c>
      <c r="AL341" s="65">
        <v>0</v>
      </c>
      <c r="AM341" s="65">
        <v>0</v>
      </c>
      <c r="AN341" s="65">
        <v>0</v>
      </c>
      <c r="AO341" s="65">
        <v>0</v>
      </c>
      <c r="AP341" s="65">
        <v>0</v>
      </c>
      <c r="AQ341" s="65">
        <v>847496</v>
      </c>
      <c r="AR341" s="65">
        <v>0</v>
      </c>
      <c r="AS341" s="65">
        <v>847496</v>
      </c>
      <c r="AT341" s="65">
        <v>0</v>
      </c>
      <c r="AU341" s="65">
        <v>0</v>
      </c>
      <c r="AV341" s="65">
        <v>0</v>
      </c>
      <c r="AW341" s="65">
        <v>847496</v>
      </c>
      <c r="AX341" s="70" t="s">
        <v>313</v>
      </c>
      <c r="AY341" s="70">
        <v>50</v>
      </c>
      <c r="AZ341" s="70">
        <v>0</v>
      </c>
      <c r="BA341" s="70">
        <v>0</v>
      </c>
      <c r="BB341" s="70">
        <v>0</v>
      </c>
      <c r="BC341" s="70">
        <v>50</v>
      </c>
      <c r="BD341" s="70">
        <v>0</v>
      </c>
      <c r="CB341" s="66"/>
      <c r="CD341" s="66"/>
      <c r="CH341" s="66"/>
    </row>
    <row r="342" spans="1:86">
      <c r="A342" s="71">
        <v>2026</v>
      </c>
      <c r="B342" s="71">
        <v>8311</v>
      </c>
      <c r="C342" s="71"/>
      <c r="D342" s="103"/>
      <c r="E342" s="71">
        <v>2</v>
      </c>
      <c r="F342" s="68">
        <v>6</v>
      </c>
      <c r="G342" s="68">
        <v>19</v>
      </c>
      <c r="H342" s="68"/>
      <c r="I342" s="68">
        <v>5000</v>
      </c>
      <c r="J342" s="62">
        <v>5900</v>
      </c>
      <c r="K342" s="62"/>
      <c r="L342" s="62" t="s">
        <v>104</v>
      </c>
      <c r="M342" s="62"/>
      <c r="N342" s="72" t="s">
        <v>314</v>
      </c>
      <c r="O342" s="65">
        <v>11943809.99</v>
      </c>
      <c r="P342" s="65">
        <v>0</v>
      </c>
      <c r="Q342" s="65">
        <v>11943809.99</v>
      </c>
      <c r="R342" s="65">
        <v>0</v>
      </c>
      <c r="S342" s="65">
        <v>0</v>
      </c>
      <c r="T342" s="65">
        <v>0</v>
      </c>
      <c r="U342" s="65">
        <v>11943809.99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  <c r="AI342" s="65">
        <v>0</v>
      </c>
      <c r="AJ342" s="65">
        <v>0</v>
      </c>
      <c r="AK342" s="65">
        <v>0</v>
      </c>
      <c r="AL342" s="65">
        <v>0</v>
      </c>
      <c r="AM342" s="65">
        <v>0</v>
      </c>
      <c r="AN342" s="65">
        <v>0</v>
      </c>
      <c r="AO342" s="65">
        <v>0</v>
      </c>
      <c r="AP342" s="65">
        <v>0</v>
      </c>
      <c r="AQ342" s="65">
        <v>11943809.99</v>
      </c>
      <c r="AR342" s="65">
        <v>0</v>
      </c>
      <c r="AS342" s="65">
        <v>11943809.99</v>
      </c>
      <c r="AT342" s="65">
        <v>0</v>
      </c>
      <c r="AU342" s="65">
        <v>0</v>
      </c>
      <c r="AV342" s="65">
        <v>0</v>
      </c>
      <c r="AW342" s="65">
        <v>11943809.99</v>
      </c>
      <c r="AX342" s="70"/>
      <c r="AY342" s="74"/>
      <c r="AZ342" s="70"/>
      <c r="BA342" s="74"/>
      <c r="BB342" s="70"/>
      <c r="BC342" s="74"/>
      <c r="BD342" s="70"/>
      <c r="BG342" s="66"/>
      <c r="BI342" s="66"/>
      <c r="BM342" s="66"/>
      <c r="CB342" s="66"/>
      <c r="CD342" s="66"/>
      <c r="CH342" s="66"/>
    </row>
    <row r="343" spans="1:86">
      <c r="A343" s="67">
        <v>2026</v>
      </c>
      <c r="B343" s="67">
        <v>8311</v>
      </c>
      <c r="C343" s="67"/>
      <c r="D343" s="102"/>
      <c r="E343" s="67">
        <v>2</v>
      </c>
      <c r="F343" s="68">
        <v>6</v>
      </c>
      <c r="G343" s="68">
        <v>19</v>
      </c>
      <c r="H343" s="68"/>
      <c r="I343" s="68">
        <v>5000</v>
      </c>
      <c r="J343" s="62">
        <v>5900</v>
      </c>
      <c r="K343" s="62">
        <v>597</v>
      </c>
      <c r="L343" s="62" t="s">
        <v>104</v>
      </c>
      <c r="M343" s="62"/>
      <c r="N343" s="69" t="s">
        <v>315</v>
      </c>
      <c r="O343" s="65">
        <v>11943809.99</v>
      </c>
      <c r="P343" s="65">
        <v>0</v>
      </c>
      <c r="Q343" s="65">
        <v>11943809.99</v>
      </c>
      <c r="R343" s="65">
        <v>0</v>
      </c>
      <c r="S343" s="65">
        <v>0</v>
      </c>
      <c r="T343" s="65">
        <v>0</v>
      </c>
      <c r="U343" s="65">
        <v>11943809.99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  <c r="AI343" s="65">
        <v>0</v>
      </c>
      <c r="AJ343" s="65">
        <v>0</v>
      </c>
      <c r="AK343" s="65">
        <v>0</v>
      </c>
      <c r="AL343" s="65">
        <v>0</v>
      </c>
      <c r="AM343" s="65">
        <v>0</v>
      </c>
      <c r="AN343" s="65">
        <v>0</v>
      </c>
      <c r="AO343" s="65">
        <v>0</v>
      </c>
      <c r="AP343" s="65">
        <v>0</v>
      </c>
      <c r="AQ343" s="65">
        <v>11943809.99</v>
      </c>
      <c r="AR343" s="65">
        <v>0</v>
      </c>
      <c r="AS343" s="65">
        <v>11943809.99</v>
      </c>
      <c r="AT343" s="65">
        <v>0</v>
      </c>
      <c r="AU343" s="65">
        <v>0</v>
      </c>
      <c r="AV343" s="65">
        <v>0</v>
      </c>
      <c r="AW343" s="65">
        <v>11943809.99</v>
      </c>
      <c r="AX343" s="65"/>
      <c r="AY343" s="70"/>
      <c r="AZ343" s="70"/>
      <c r="BA343" s="70"/>
      <c r="BB343" s="70"/>
      <c r="BC343" s="70"/>
      <c r="BD343" s="70"/>
      <c r="BG343" s="66"/>
      <c r="BI343" s="66"/>
      <c r="BM343" s="66"/>
      <c r="CB343" s="66"/>
      <c r="CD343" s="66"/>
      <c r="CH343" s="66"/>
    </row>
    <row r="344" spans="1:86">
      <c r="A344" s="71">
        <v>2026</v>
      </c>
      <c r="B344" s="71">
        <v>8311</v>
      </c>
      <c r="C344" s="71"/>
      <c r="D344" s="103"/>
      <c r="E344" s="71">
        <v>2</v>
      </c>
      <c r="F344" s="68">
        <v>6</v>
      </c>
      <c r="G344" s="68">
        <v>19</v>
      </c>
      <c r="H344" s="68"/>
      <c r="I344" s="68">
        <v>5000</v>
      </c>
      <c r="J344" s="62">
        <v>5900</v>
      </c>
      <c r="K344" s="62">
        <v>597</v>
      </c>
      <c r="L344" s="62">
        <v>851</v>
      </c>
      <c r="M344" s="62">
        <v>2</v>
      </c>
      <c r="N344" s="72" t="s">
        <v>316</v>
      </c>
      <c r="O344" s="65">
        <v>11943809.99</v>
      </c>
      <c r="P344" s="65">
        <v>0</v>
      </c>
      <c r="Q344" s="65">
        <v>11943809.99</v>
      </c>
      <c r="R344" s="65">
        <v>0</v>
      </c>
      <c r="S344" s="65">
        <v>0</v>
      </c>
      <c r="T344" s="65">
        <v>0</v>
      </c>
      <c r="U344" s="65">
        <v>11943809.99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  <c r="AI344" s="65">
        <v>0</v>
      </c>
      <c r="AJ344" s="65">
        <v>0</v>
      </c>
      <c r="AK344" s="65">
        <v>0</v>
      </c>
      <c r="AL344" s="65">
        <v>0</v>
      </c>
      <c r="AM344" s="65">
        <v>0</v>
      </c>
      <c r="AN344" s="65">
        <v>0</v>
      </c>
      <c r="AO344" s="65">
        <v>0</v>
      </c>
      <c r="AP344" s="65">
        <v>0</v>
      </c>
      <c r="AQ344" s="65">
        <v>11943809.99</v>
      </c>
      <c r="AR344" s="65">
        <v>0</v>
      </c>
      <c r="AS344" s="65">
        <v>11943809.99</v>
      </c>
      <c r="AT344" s="65">
        <v>0</v>
      </c>
      <c r="AU344" s="65">
        <v>0</v>
      </c>
      <c r="AV344" s="65">
        <v>0</v>
      </c>
      <c r="AW344" s="65">
        <v>11943809.99</v>
      </c>
      <c r="AX344" s="65" t="s">
        <v>317</v>
      </c>
      <c r="AY344" s="70">
        <v>2</v>
      </c>
      <c r="AZ344" s="70">
        <v>0</v>
      </c>
      <c r="BA344" s="70">
        <v>0</v>
      </c>
      <c r="BB344" s="70">
        <v>0</v>
      </c>
      <c r="BC344" s="70">
        <v>2</v>
      </c>
      <c r="BD344" s="70">
        <v>0</v>
      </c>
      <c r="BG344" s="66"/>
      <c r="BI344" s="66"/>
      <c r="BJ344" s="66"/>
      <c r="BL344" s="66"/>
      <c r="BM344" s="66"/>
      <c r="CB344" s="66"/>
      <c r="CD344" s="66"/>
      <c r="CE344" s="66"/>
      <c r="CG344" s="66"/>
      <c r="CH344" s="66"/>
    </row>
    <row r="345" spans="1:86">
      <c r="A345" s="71">
        <v>2026</v>
      </c>
      <c r="B345" s="71">
        <v>8311</v>
      </c>
      <c r="C345" s="71"/>
      <c r="D345" s="103"/>
      <c r="E345" s="71">
        <v>2</v>
      </c>
      <c r="F345" s="68">
        <v>6</v>
      </c>
      <c r="G345" s="68">
        <v>20</v>
      </c>
      <c r="H345" s="68"/>
      <c r="I345" s="68"/>
      <c r="J345" s="62"/>
      <c r="K345" s="62"/>
      <c r="L345" s="62"/>
      <c r="M345" s="62"/>
      <c r="N345" s="72" t="s">
        <v>318</v>
      </c>
      <c r="O345" s="65">
        <v>56251357.829999998</v>
      </c>
      <c r="P345" s="65">
        <v>0</v>
      </c>
      <c r="Q345" s="65">
        <v>56251357.829999998</v>
      </c>
      <c r="R345" s="65">
        <v>6951622.0199999996</v>
      </c>
      <c r="S345" s="65">
        <v>0</v>
      </c>
      <c r="T345" s="65">
        <v>6951622.0199999996</v>
      </c>
      <c r="U345" s="65">
        <v>63202979.849999994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14900</v>
      </c>
      <c r="AD345" s="65">
        <v>0</v>
      </c>
      <c r="AE345" s="65">
        <v>14900</v>
      </c>
      <c r="AF345" s="65">
        <v>0</v>
      </c>
      <c r="AG345" s="65">
        <v>0</v>
      </c>
      <c r="AH345" s="65">
        <v>0</v>
      </c>
      <c r="AI345" s="65">
        <v>14900</v>
      </c>
      <c r="AJ345" s="65">
        <v>4878294.75</v>
      </c>
      <c r="AK345" s="65">
        <v>0</v>
      </c>
      <c r="AL345" s="65">
        <v>4878294.75</v>
      </c>
      <c r="AM345" s="65">
        <v>976623.43000000017</v>
      </c>
      <c r="AN345" s="65">
        <v>0</v>
      </c>
      <c r="AO345" s="65">
        <v>976623.43000000017</v>
      </c>
      <c r="AP345" s="65">
        <v>5854918.1799999997</v>
      </c>
      <c r="AQ345" s="65">
        <v>51358163.079999998</v>
      </c>
      <c r="AR345" s="65">
        <v>0</v>
      </c>
      <c r="AS345" s="65">
        <v>51358163.079999998</v>
      </c>
      <c r="AT345" s="65">
        <v>5974998.5899999999</v>
      </c>
      <c r="AU345" s="65">
        <v>0</v>
      </c>
      <c r="AV345" s="65">
        <v>5974998.5899999999</v>
      </c>
      <c r="AW345" s="65">
        <v>57333161.670000002</v>
      </c>
      <c r="AX345" s="70"/>
      <c r="AY345" s="70"/>
      <c r="AZ345" s="70"/>
      <c r="BA345" s="70"/>
      <c r="BB345" s="70"/>
      <c r="BC345" s="70"/>
      <c r="BD345" s="70"/>
      <c r="BG345" s="66"/>
      <c r="BI345" s="66"/>
      <c r="BJ345" s="66"/>
      <c r="BL345" s="66"/>
      <c r="BM345" s="66"/>
      <c r="CB345" s="66"/>
      <c r="CD345" s="66"/>
      <c r="CE345" s="66"/>
      <c r="CG345" s="66"/>
      <c r="CH345" s="66"/>
    </row>
    <row r="346" spans="1:86">
      <c r="A346" s="71">
        <v>2026</v>
      </c>
      <c r="B346" s="71">
        <v>8311</v>
      </c>
      <c r="C346" s="71"/>
      <c r="D346" s="103"/>
      <c r="E346" s="71">
        <v>2</v>
      </c>
      <c r="F346" s="68">
        <v>6</v>
      </c>
      <c r="G346" s="68">
        <v>20</v>
      </c>
      <c r="H346" s="68">
        <v>4</v>
      </c>
      <c r="I346" s="68"/>
      <c r="J346" s="62"/>
      <c r="K346" s="62"/>
      <c r="L346" s="62"/>
      <c r="M346" s="62"/>
      <c r="N346" s="72" t="s">
        <v>319</v>
      </c>
      <c r="O346" s="65">
        <v>7438883.3900000006</v>
      </c>
      <c r="P346" s="65">
        <v>0</v>
      </c>
      <c r="Q346" s="65">
        <v>7438883.3900000006</v>
      </c>
      <c r="R346" s="65">
        <v>824876</v>
      </c>
      <c r="S346" s="65">
        <v>0</v>
      </c>
      <c r="T346" s="65">
        <v>824876</v>
      </c>
      <c r="U346" s="65">
        <v>8263759.3900000006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  <c r="AI346" s="65">
        <v>0</v>
      </c>
      <c r="AJ346" s="65">
        <v>0</v>
      </c>
      <c r="AK346" s="65">
        <v>0</v>
      </c>
      <c r="AL346" s="65">
        <v>0</v>
      </c>
      <c r="AM346" s="65">
        <v>0</v>
      </c>
      <c r="AN346" s="65">
        <v>0</v>
      </c>
      <c r="AO346" s="65">
        <v>0</v>
      </c>
      <c r="AP346" s="65">
        <v>0</v>
      </c>
      <c r="AQ346" s="65">
        <v>7438883.3900000006</v>
      </c>
      <c r="AR346" s="65">
        <v>0</v>
      </c>
      <c r="AS346" s="65">
        <v>7438883.3900000006</v>
      </c>
      <c r="AT346" s="65">
        <v>824876</v>
      </c>
      <c r="AU346" s="65">
        <v>0</v>
      </c>
      <c r="AV346" s="65">
        <v>824876</v>
      </c>
      <c r="AW346" s="65">
        <v>8263759.3900000006</v>
      </c>
      <c r="AX346" s="70"/>
      <c r="AY346" s="70"/>
      <c r="AZ346" s="70"/>
      <c r="BA346" s="70"/>
      <c r="BB346" s="70"/>
      <c r="BC346" s="70"/>
      <c r="BD346" s="70"/>
      <c r="BG346" s="66"/>
      <c r="BI346" s="66"/>
      <c r="BJ346" s="66"/>
      <c r="BL346" s="66"/>
      <c r="BM346" s="66"/>
      <c r="CB346" s="66"/>
      <c r="CD346" s="66"/>
      <c r="CE346" s="66"/>
      <c r="CG346" s="66"/>
      <c r="CH346" s="66"/>
    </row>
    <row r="347" spans="1:86">
      <c r="A347" s="67">
        <v>2026</v>
      </c>
      <c r="B347" s="67">
        <v>8311</v>
      </c>
      <c r="C347" s="67"/>
      <c r="D347" s="102"/>
      <c r="E347" s="67">
        <v>2</v>
      </c>
      <c r="F347" s="68">
        <v>6</v>
      </c>
      <c r="G347" s="68">
        <v>20</v>
      </c>
      <c r="H347" s="68">
        <v>4</v>
      </c>
      <c r="I347" s="68">
        <v>2000</v>
      </c>
      <c r="J347" s="62"/>
      <c r="K347" s="62"/>
      <c r="L347" s="62" t="s">
        <v>104</v>
      </c>
      <c r="M347" s="62"/>
      <c r="N347" s="72" t="s">
        <v>5</v>
      </c>
      <c r="O347" s="65">
        <v>6885199.9500000002</v>
      </c>
      <c r="P347" s="65">
        <v>0</v>
      </c>
      <c r="Q347" s="65">
        <v>6885199.9500000002</v>
      </c>
      <c r="R347" s="65">
        <v>824876</v>
      </c>
      <c r="S347" s="65">
        <v>0</v>
      </c>
      <c r="T347" s="65">
        <v>824876</v>
      </c>
      <c r="U347" s="65">
        <v>7710075.9500000002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  <c r="AI347" s="65">
        <v>0</v>
      </c>
      <c r="AJ347" s="65">
        <v>0</v>
      </c>
      <c r="AK347" s="65">
        <v>0</v>
      </c>
      <c r="AL347" s="65">
        <v>0</v>
      </c>
      <c r="AM347" s="65">
        <v>0</v>
      </c>
      <c r="AN347" s="65">
        <v>0</v>
      </c>
      <c r="AO347" s="65">
        <v>0</v>
      </c>
      <c r="AP347" s="65">
        <v>0</v>
      </c>
      <c r="AQ347" s="65">
        <v>6885199.9500000002</v>
      </c>
      <c r="AR347" s="65">
        <v>0</v>
      </c>
      <c r="AS347" s="65">
        <v>6885199.9500000002</v>
      </c>
      <c r="AT347" s="65">
        <v>824876</v>
      </c>
      <c r="AU347" s="65">
        <v>0</v>
      </c>
      <c r="AV347" s="65">
        <v>824876</v>
      </c>
      <c r="AW347" s="65">
        <v>7710075.9500000002</v>
      </c>
      <c r="AX347" s="70"/>
      <c r="AY347" s="70"/>
      <c r="AZ347" s="70"/>
      <c r="BA347" s="70"/>
      <c r="BB347" s="70"/>
      <c r="BC347" s="70"/>
      <c r="BD347" s="70"/>
      <c r="CE347" s="66"/>
      <c r="CG347" s="66"/>
      <c r="CH347" s="66"/>
    </row>
    <row r="348" spans="1:86">
      <c r="A348" s="71">
        <v>2026</v>
      </c>
      <c r="B348" s="71">
        <v>8311</v>
      </c>
      <c r="C348" s="71"/>
      <c r="D348" s="103"/>
      <c r="E348" s="71">
        <v>2</v>
      </c>
      <c r="F348" s="68">
        <v>6</v>
      </c>
      <c r="G348" s="68">
        <v>20</v>
      </c>
      <c r="H348" s="68">
        <v>4</v>
      </c>
      <c r="I348" s="68">
        <v>2000</v>
      </c>
      <c r="J348" s="62">
        <v>2500</v>
      </c>
      <c r="K348" s="62"/>
      <c r="L348" s="62"/>
      <c r="M348" s="62"/>
      <c r="N348" s="72" t="s">
        <v>223</v>
      </c>
      <c r="O348" s="65">
        <v>112720.78</v>
      </c>
      <c r="P348" s="65">
        <v>0</v>
      </c>
      <c r="Q348" s="65">
        <v>112720.78</v>
      </c>
      <c r="R348" s="65">
        <v>67860</v>
      </c>
      <c r="S348" s="65">
        <v>0</v>
      </c>
      <c r="T348" s="65">
        <v>67860</v>
      </c>
      <c r="U348" s="65">
        <v>180580.78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  <c r="AI348" s="65">
        <v>0</v>
      </c>
      <c r="AJ348" s="65">
        <v>0</v>
      </c>
      <c r="AK348" s="65">
        <v>0</v>
      </c>
      <c r="AL348" s="65">
        <v>0</v>
      </c>
      <c r="AM348" s="65">
        <v>0</v>
      </c>
      <c r="AN348" s="65">
        <v>0</v>
      </c>
      <c r="AO348" s="65">
        <v>0</v>
      </c>
      <c r="AP348" s="65">
        <v>0</v>
      </c>
      <c r="AQ348" s="65">
        <v>112720.78</v>
      </c>
      <c r="AR348" s="65">
        <v>0</v>
      </c>
      <c r="AS348" s="65">
        <v>112720.78</v>
      </c>
      <c r="AT348" s="65">
        <v>67860</v>
      </c>
      <c r="AU348" s="65">
        <v>0</v>
      </c>
      <c r="AV348" s="65">
        <v>67860</v>
      </c>
      <c r="AW348" s="65">
        <v>180580.78</v>
      </c>
      <c r="AX348" s="70"/>
      <c r="AY348" s="70"/>
      <c r="AZ348" s="70"/>
      <c r="BA348" s="70"/>
      <c r="BB348" s="70"/>
      <c r="BC348" s="70"/>
      <c r="BD348" s="70"/>
      <c r="CE348" s="66"/>
      <c r="CG348" s="66"/>
      <c r="CH348" s="66"/>
    </row>
    <row r="349" spans="1:86">
      <c r="A349" s="67">
        <v>2026</v>
      </c>
      <c r="B349" s="67">
        <v>8311</v>
      </c>
      <c r="C349" s="67"/>
      <c r="D349" s="102"/>
      <c r="E349" s="67">
        <v>2</v>
      </c>
      <c r="F349" s="68">
        <v>6</v>
      </c>
      <c r="G349" s="68">
        <v>20</v>
      </c>
      <c r="H349" s="68">
        <v>4</v>
      </c>
      <c r="I349" s="68">
        <v>2000</v>
      </c>
      <c r="J349" s="62">
        <v>2500</v>
      </c>
      <c r="K349" s="62">
        <v>255</v>
      </c>
      <c r="L349" s="62" t="s">
        <v>104</v>
      </c>
      <c r="M349" s="62"/>
      <c r="N349" s="72" t="s">
        <v>224</v>
      </c>
      <c r="O349" s="65">
        <v>0</v>
      </c>
      <c r="P349" s="65">
        <v>0</v>
      </c>
      <c r="Q349" s="65">
        <v>0</v>
      </c>
      <c r="R349" s="65">
        <v>67860</v>
      </c>
      <c r="S349" s="65">
        <v>0</v>
      </c>
      <c r="T349" s="65">
        <v>67860</v>
      </c>
      <c r="U349" s="65">
        <v>67860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  <c r="AI349" s="65">
        <v>0</v>
      </c>
      <c r="AJ349" s="65">
        <v>0</v>
      </c>
      <c r="AK349" s="65">
        <v>0</v>
      </c>
      <c r="AL349" s="65">
        <v>0</v>
      </c>
      <c r="AM349" s="65">
        <v>0</v>
      </c>
      <c r="AN349" s="65">
        <v>0</v>
      </c>
      <c r="AO349" s="65">
        <v>0</v>
      </c>
      <c r="AP349" s="65">
        <v>0</v>
      </c>
      <c r="AQ349" s="65">
        <v>0</v>
      </c>
      <c r="AR349" s="65">
        <v>0</v>
      </c>
      <c r="AS349" s="65">
        <v>0</v>
      </c>
      <c r="AT349" s="65">
        <v>67860</v>
      </c>
      <c r="AU349" s="65">
        <v>0</v>
      </c>
      <c r="AV349" s="65">
        <v>67860</v>
      </c>
      <c r="AW349" s="65">
        <v>67860</v>
      </c>
      <c r="AX349" s="70"/>
      <c r="AY349" s="70"/>
      <c r="AZ349" s="70"/>
      <c r="BA349" s="70"/>
      <c r="BB349" s="70"/>
      <c r="BC349" s="70"/>
      <c r="BD349" s="70"/>
      <c r="CE349" s="66"/>
      <c r="CG349" s="66"/>
      <c r="CH349" s="66"/>
    </row>
    <row r="350" spans="1:86">
      <c r="A350" s="71">
        <v>2026</v>
      </c>
      <c r="B350" s="71">
        <v>8311</v>
      </c>
      <c r="C350" s="71"/>
      <c r="D350" s="103"/>
      <c r="E350" s="71">
        <v>2</v>
      </c>
      <c r="F350" s="68">
        <v>6</v>
      </c>
      <c r="G350" s="68">
        <v>20</v>
      </c>
      <c r="H350" s="68">
        <v>4</v>
      </c>
      <c r="I350" s="68">
        <v>2000</v>
      </c>
      <c r="J350" s="62">
        <v>2500</v>
      </c>
      <c r="K350" s="62">
        <v>255</v>
      </c>
      <c r="L350" s="62">
        <v>918</v>
      </c>
      <c r="M350" s="62">
        <v>2</v>
      </c>
      <c r="N350" s="72" t="s">
        <v>224</v>
      </c>
      <c r="O350" s="65">
        <v>0</v>
      </c>
      <c r="P350" s="65">
        <v>0</v>
      </c>
      <c r="Q350" s="65">
        <v>0</v>
      </c>
      <c r="R350" s="65">
        <v>67860</v>
      </c>
      <c r="S350" s="65">
        <v>0</v>
      </c>
      <c r="T350" s="65">
        <v>67860</v>
      </c>
      <c r="U350" s="65">
        <v>67860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  <c r="AI350" s="65">
        <v>0</v>
      </c>
      <c r="AJ350" s="65">
        <v>0</v>
      </c>
      <c r="AK350" s="65">
        <v>0</v>
      </c>
      <c r="AL350" s="65">
        <v>0</v>
      </c>
      <c r="AM350" s="65">
        <v>0</v>
      </c>
      <c r="AN350" s="65">
        <v>0</v>
      </c>
      <c r="AO350" s="65">
        <v>0</v>
      </c>
      <c r="AP350" s="65">
        <v>0</v>
      </c>
      <c r="AQ350" s="65">
        <v>0</v>
      </c>
      <c r="AR350" s="65">
        <v>0</v>
      </c>
      <c r="AS350" s="65">
        <v>0</v>
      </c>
      <c r="AT350" s="65">
        <v>67860</v>
      </c>
      <c r="AU350" s="65">
        <v>0</v>
      </c>
      <c r="AV350" s="65">
        <v>67860</v>
      </c>
      <c r="AW350" s="65">
        <v>67860</v>
      </c>
      <c r="AX350" s="70" t="s">
        <v>159</v>
      </c>
      <c r="AY350" s="70">
        <v>150</v>
      </c>
      <c r="AZ350" s="70">
        <v>0</v>
      </c>
      <c r="BA350" s="70">
        <v>0</v>
      </c>
      <c r="BB350" s="70">
        <v>0</v>
      </c>
      <c r="BC350" s="70">
        <v>150</v>
      </c>
      <c r="BD350" s="70">
        <v>0</v>
      </c>
      <c r="CE350" s="66"/>
      <c r="CG350" s="66"/>
      <c r="CH350" s="66"/>
    </row>
    <row r="351" spans="1:86">
      <c r="A351" s="71">
        <v>2026</v>
      </c>
      <c r="B351" s="71">
        <v>8311</v>
      </c>
      <c r="C351" s="71"/>
      <c r="D351" s="103"/>
      <c r="E351" s="71">
        <v>2</v>
      </c>
      <c r="F351" s="68">
        <v>6</v>
      </c>
      <c r="G351" s="68">
        <v>20</v>
      </c>
      <c r="H351" s="68">
        <v>4</v>
      </c>
      <c r="I351" s="68">
        <v>2000</v>
      </c>
      <c r="J351" s="62">
        <v>2500</v>
      </c>
      <c r="K351" s="62">
        <v>259</v>
      </c>
      <c r="L351" s="62" t="s">
        <v>104</v>
      </c>
      <c r="M351" s="62"/>
      <c r="N351" s="72" t="s">
        <v>226</v>
      </c>
      <c r="O351" s="65">
        <v>112720.78</v>
      </c>
      <c r="P351" s="65">
        <v>0</v>
      </c>
      <c r="Q351" s="65">
        <v>112720.78</v>
      </c>
      <c r="R351" s="65">
        <v>0</v>
      </c>
      <c r="S351" s="65">
        <v>0</v>
      </c>
      <c r="T351" s="65">
        <v>0</v>
      </c>
      <c r="U351" s="65">
        <v>112720.78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  <c r="AI351" s="65">
        <v>0</v>
      </c>
      <c r="AJ351" s="65">
        <v>0</v>
      </c>
      <c r="AK351" s="65">
        <v>0</v>
      </c>
      <c r="AL351" s="65">
        <v>0</v>
      </c>
      <c r="AM351" s="65">
        <v>0</v>
      </c>
      <c r="AN351" s="65">
        <v>0</v>
      </c>
      <c r="AO351" s="65">
        <v>0</v>
      </c>
      <c r="AP351" s="65">
        <v>0</v>
      </c>
      <c r="AQ351" s="65">
        <v>112720.78</v>
      </c>
      <c r="AR351" s="65">
        <v>0</v>
      </c>
      <c r="AS351" s="65">
        <v>112720.78</v>
      </c>
      <c r="AT351" s="65">
        <v>0</v>
      </c>
      <c r="AU351" s="65">
        <v>0</v>
      </c>
      <c r="AV351" s="65">
        <v>0</v>
      </c>
      <c r="AW351" s="65">
        <v>112720.78</v>
      </c>
      <c r="AX351" s="70"/>
      <c r="AY351" s="70"/>
      <c r="AZ351" s="70"/>
      <c r="BA351" s="70"/>
      <c r="BB351" s="70"/>
      <c r="BC351" s="70"/>
      <c r="BD351" s="70"/>
      <c r="BG351" s="66"/>
      <c r="BI351" s="66"/>
      <c r="BJ351" s="66"/>
      <c r="BL351" s="66"/>
      <c r="BM351" s="66"/>
      <c r="CE351" s="66"/>
      <c r="CG351" s="66"/>
      <c r="CH351" s="66"/>
    </row>
    <row r="352" spans="1:86">
      <c r="A352" s="67">
        <v>2026</v>
      </c>
      <c r="B352" s="67">
        <v>8311</v>
      </c>
      <c r="C352" s="67"/>
      <c r="D352" s="102"/>
      <c r="E352" s="67">
        <v>2</v>
      </c>
      <c r="F352" s="68">
        <v>6</v>
      </c>
      <c r="G352" s="68">
        <v>20</v>
      </c>
      <c r="H352" s="68">
        <v>4</v>
      </c>
      <c r="I352" s="68">
        <v>2000</v>
      </c>
      <c r="J352" s="62">
        <v>2500</v>
      </c>
      <c r="K352" s="62">
        <v>259</v>
      </c>
      <c r="L352" s="62">
        <v>1024</v>
      </c>
      <c r="M352" s="62">
        <v>2</v>
      </c>
      <c r="N352" s="72" t="s">
        <v>226</v>
      </c>
      <c r="O352" s="65">
        <v>112720.78</v>
      </c>
      <c r="P352" s="65">
        <v>0</v>
      </c>
      <c r="Q352" s="65">
        <v>112720.78</v>
      </c>
      <c r="R352" s="65">
        <v>0</v>
      </c>
      <c r="S352" s="65">
        <v>0</v>
      </c>
      <c r="T352" s="65">
        <v>0</v>
      </c>
      <c r="U352" s="65">
        <v>112720.78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  <c r="AI352" s="65">
        <v>0</v>
      </c>
      <c r="AJ352" s="65">
        <v>0</v>
      </c>
      <c r="AK352" s="65">
        <v>0</v>
      </c>
      <c r="AL352" s="65">
        <v>0</v>
      </c>
      <c r="AM352" s="65">
        <v>0</v>
      </c>
      <c r="AN352" s="65">
        <v>0</v>
      </c>
      <c r="AO352" s="65">
        <v>0</v>
      </c>
      <c r="AP352" s="65">
        <v>0</v>
      </c>
      <c r="AQ352" s="65">
        <v>112720.78</v>
      </c>
      <c r="AR352" s="65">
        <v>0</v>
      </c>
      <c r="AS352" s="65">
        <v>112720.78</v>
      </c>
      <c r="AT352" s="65">
        <v>0</v>
      </c>
      <c r="AU352" s="65">
        <v>0</v>
      </c>
      <c r="AV352" s="65">
        <v>0</v>
      </c>
      <c r="AW352" s="65">
        <v>112720.78</v>
      </c>
      <c r="AX352" s="70" t="s">
        <v>159</v>
      </c>
      <c r="AY352" s="74">
        <v>41</v>
      </c>
      <c r="AZ352" s="70">
        <v>0</v>
      </c>
      <c r="BA352" s="70">
        <v>0</v>
      </c>
      <c r="BB352" s="70">
        <v>0</v>
      </c>
      <c r="BC352" s="74">
        <v>41</v>
      </c>
      <c r="BD352" s="70">
        <v>0</v>
      </c>
      <c r="BJ352" s="66"/>
      <c r="BL352" s="66"/>
      <c r="BM352" s="66"/>
      <c r="CE352" s="66"/>
      <c r="CG352" s="66"/>
      <c r="CH352" s="66"/>
    </row>
    <row r="353" spans="1:86">
      <c r="A353" s="67">
        <v>2026</v>
      </c>
      <c r="B353" s="67">
        <v>8311</v>
      </c>
      <c r="C353" s="67"/>
      <c r="D353" s="102"/>
      <c r="E353" s="67">
        <v>2</v>
      </c>
      <c r="F353" s="68">
        <v>6</v>
      </c>
      <c r="G353" s="68">
        <v>20</v>
      </c>
      <c r="H353" s="68">
        <v>4</v>
      </c>
      <c r="I353" s="68">
        <v>2000</v>
      </c>
      <c r="J353" s="62">
        <v>2700</v>
      </c>
      <c r="K353" s="62"/>
      <c r="L353" s="62" t="s">
        <v>104</v>
      </c>
      <c r="M353" s="62"/>
      <c r="N353" s="72" t="s">
        <v>154</v>
      </c>
      <c r="O353" s="65">
        <v>6582783.1699999999</v>
      </c>
      <c r="P353" s="65">
        <v>0</v>
      </c>
      <c r="Q353" s="65">
        <v>6582783.1699999999</v>
      </c>
      <c r="R353" s="65">
        <v>757016</v>
      </c>
      <c r="S353" s="65">
        <v>0</v>
      </c>
      <c r="T353" s="65">
        <v>757016</v>
      </c>
      <c r="U353" s="65">
        <v>7339799.1699999999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65">
        <v>0</v>
      </c>
      <c r="AJ353" s="65">
        <v>0</v>
      </c>
      <c r="AK353" s="65">
        <v>0</v>
      </c>
      <c r="AL353" s="65">
        <v>0</v>
      </c>
      <c r="AM353" s="65">
        <v>0</v>
      </c>
      <c r="AN353" s="65">
        <v>0</v>
      </c>
      <c r="AO353" s="65">
        <v>0</v>
      </c>
      <c r="AP353" s="65">
        <v>0</v>
      </c>
      <c r="AQ353" s="65">
        <v>6582783.1699999999</v>
      </c>
      <c r="AR353" s="65">
        <v>0</v>
      </c>
      <c r="AS353" s="65">
        <v>6582783.1699999999</v>
      </c>
      <c r="AT353" s="65">
        <v>757016</v>
      </c>
      <c r="AU353" s="65">
        <v>0</v>
      </c>
      <c r="AV353" s="65">
        <v>757016</v>
      </c>
      <c r="AW353" s="65">
        <v>7339799.1699999999</v>
      </c>
      <c r="AX353" s="70"/>
      <c r="AY353" s="70"/>
      <c r="AZ353" s="70"/>
      <c r="BA353" s="70"/>
      <c r="BB353" s="70"/>
      <c r="BC353" s="70"/>
      <c r="BD353" s="70"/>
      <c r="BJ353" s="66"/>
      <c r="BL353" s="66"/>
      <c r="BM353" s="66"/>
      <c r="CE353" s="66"/>
      <c r="CG353" s="66"/>
      <c r="CH353" s="66"/>
    </row>
    <row r="354" spans="1:86">
      <c r="A354" s="67">
        <v>2026</v>
      </c>
      <c r="B354" s="67">
        <v>8311</v>
      </c>
      <c r="C354" s="67"/>
      <c r="D354" s="102"/>
      <c r="E354" s="67">
        <v>2</v>
      </c>
      <c r="F354" s="68">
        <v>6</v>
      </c>
      <c r="G354" s="68">
        <v>20</v>
      </c>
      <c r="H354" s="68">
        <v>4</v>
      </c>
      <c r="I354" s="68">
        <v>2000</v>
      </c>
      <c r="J354" s="62">
        <v>2700</v>
      </c>
      <c r="K354" s="62">
        <v>272</v>
      </c>
      <c r="L354" s="62" t="s">
        <v>104</v>
      </c>
      <c r="M354" s="62"/>
      <c r="N354" s="72" t="s">
        <v>172</v>
      </c>
      <c r="O354" s="65">
        <v>6582783.1699999999</v>
      </c>
      <c r="P354" s="65">
        <v>0</v>
      </c>
      <c r="Q354" s="65">
        <v>6582783.1699999999</v>
      </c>
      <c r="R354" s="65">
        <v>757016</v>
      </c>
      <c r="S354" s="65">
        <v>0</v>
      </c>
      <c r="T354" s="65">
        <v>757016</v>
      </c>
      <c r="U354" s="65">
        <v>7339799.1699999999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65">
        <v>0</v>
      </c>
      <c r="AJ354" s="65">
        <v>0</v>
      </c>
      <c r="AK354" s="65">
        <v>0</v>
      </c>
      <c r="AL354" s="65">
        <v>0</v>
      </c>
      <c r="AM354" s="65">
        <v>0</v>
      </c>
      <c r="AN354" s="65">
        <v>0</v>
      </c>
      <c r="AO354" s="65">
        <v>0</v>
      </c>
      <c r="AP354" s="65">
        <v>0</v>
      </c>
      <c r="AQ354" s="65">
        <v>6582783.1699999999</v>
      </c>
      <c r="AR354" s="65">
        <v>0</v>
      </c>
      <c r="AS354" s="65">
        <v>6582783.1699999999</v>
      </c>
      <c r="AT354" s="65">
        <v>757016</v>
      </c>
      <c r="AU354" s="65">
        <v>0</v>
      </c>
      <c r="AV354" s="65">
        <v>757016</v>
      </c>
      <c r="AW354" s="65">
        <v>7339799.1699999999</v>
      </c>
      <c r="AX354" s="70"/>
      <c r="AY354" s="70"/>
      <c r="AZ354" s="70"/>
      <c r="BA354" s="70"/>
      <c r="BB354" s="70"/>
      <c r="BC354" s="70"/>
      <c r="BD354" s="70"/>
      <c r="BJ354" s="66"/>
      <c r="BL354" s="66"/>
      <c r="BM354" s="66"/>
      <c r="CE354" s="66"/>
      <c r="CG354" s="66"/>
      <c r="CH354" s="66"/>
    </row>
    <row r="355" spans="1:86">
      <c r="A355" s="67">
        <v>2026</v>
      </c>
      <c r="B355" s="67">
        <v>8311</v>
      </c>
      <c r="C355" s="67"/>
      <c r="D355" s="102"/>
      <c r="E355" s="67">
        <v>2</v>
      </c>
      <c r="F355" s="68">
        <v>6</v>
      </c>
      <c r="G355" s="68">
        <v>20</v>
      </c>
      <c r="H355" s="68">
        <v>4</v>
      </c>
      <c r="I355" s="68">
        <v>2000</v>
      </c>
      <c r="J355" s="62">
        <v>2700</v>
      </c>
      <c r="K355" s="62">
        <v>272</v>
      </c>
      <c r="L355" s="62">
        <v>120</v>
      </c>
      <c r="M355" s="62">
        <v>2</v>
      </c>
      <c r="N355" s="72" t="s">
        <v>320</v>
      </c>
      <c r="O355" s="65">
        <v>0</v>
      </c>
      <c r="P355" s="65">
        <v>0</v>
      </c>
      <c r="Q355" s="65">
        <v>0</v>
      </c>
      <c r="R355" s="65">
        <v>667576</v>
      </c>
      <c r="S355" s="65">
        <v>0</v>
      </c>
      <c r="T355" s="65">
        <v>667576</v>
      </c>
      <c r="U355" s="65">
        <v>667576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65">
        <v>0</v>
      </c>
      <c r="AJ355" s="65">
        <v>0</v>
      </c>
      <c r="AK355" s="65">
        <v>0</v>
      </c>
      <c r="AL355" s="65">
        <v>0</v>
      </c>
      <c r="AM355" s="65">
        <v>0</v>
      </c>
      <c r="AN355" s="65">
        <v>0</v>
      </c>
      <c r="AO355" s="65">
        <v>0</v>
      </c>
      <c r="AP355" s="65">
        <v>0</v>
      </c>
      <c r="AQ355" s="65">
        <v>0</v>
      </c>
      <c r="AR355" s="65">
        <v>0</v>
      </c>
      <c r="AS355" s="65">
        <v>0</v>
      </c>
      <c r="AT355" s="65">
        <v>667576</v>
      </c>
      <c r="AU355" s="65">
        <v>0</v>
      </c>
      <c r="AV355" s="65">
        <v>667576</v>
      </c>
      <c r="AW355" s="65">
        <v>667576</v>
      </c>
      <c r="AX355" s="70" t="s">
        <v>159</v>
      </c>
      <c r="AY355" s="70">
        <v>1310</v>
      </c>
      <c r="AZ355" s="70">
        <v>0</v>
      </c>
      <c r="BA355" s="70">
        <v>0</v>
      </c>
      <c r="BB355" s="70">
        <v>0</v>
      </c>
      <c r="BC355" s="70">
        <v>1310</v>
      </c>
      <c r="BD355" s="70">
        <v>0</v>
      </c>
      <c r="BG355" s="66"/>
      <c r="BI355" s="66"/>
      <c r="BM355" s="66"/>
      <c r="CE355" s="66"/>
      <c r="CG355" s="66"/>
      <c r="CH355" s="66"/>
    </row>
    <row r="356" spans="1:86">
      <c r="A356" s="67">
        <v>2026</v>
      </c>
      <c r="B356" s="67">
        <v>8311</v>
      </c>
      <c r="C356" s="67"/>
      <c r="D356" s="102"/>
      <c r="E356" s="67">
        <v>2</v>
      </c>
      <c r="F356" s="68">
        <v>6</v>
      </c>
      <c r="G356" s="68">
        <v>20</v>
      </c>
      <c r="H356" s="68">
        <v>4</v>
      </c>
      <c r="I356" s="68">
        <v>2000</v>
      </c>
      <c r="J356" s="62">
        <v>2700</v>
      </c>
      <c r="K356" s="62">
        <v>272</v>
      </c>
      <c r="L356" s="62">
        <v>235</v>
      </c>
      <c r="M356" s="62">
        <v>2</v>
      </c>
      <c r="N356" s="72" t="s">
        <v>321</v>
      </c>
      <c r="O356" s="65">
        <v>132704</v>
      </c>
      <c r="P356" s="65">
        <v>0</v>
      </c>
      <c r="Q356" s="65">
        <v>132704</v>
      </c>
      <c r="R356" s="65">
        <v>0</v>
      </c>
      <c r="S356" s="65">
        <v>0</v>
      </c>
      <c r="T356" s="65">
        <v>0</v>
      </c>
      <c r="U356" s="65">
        <v>132704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65">
        <v>0</v>
      </c>
      <c r="AJ356" s="65">
        <v>0</v>
      </c>
      <c r="AK356" s="65">
        <v>0</v>
      </c>
      <c r="AL356" s="65">
        <v>0</v>
      </c>
      <c r="AM356" s="65">
        <v>0</v>
      </c>
      <c r="AN356" s="65">
        <v>0</v>
      </c>
      <c r="AO356" s="65">
        <v>0</v>
      </c>
      <c r="AP356" s="65">
        <v>0</v>
      </c>
      <c r="AQ356" s="65">
        <v>132704</v>
      </c>
      <c r="AR356" s="65">
        <v>0</v>
      </c>
      <c r="AS356" s="65">
        <v>132704</v>
      </c>
      <c r="AT356" s="65">
        <v>0</v>
      </c>
      <c r="AU356" s="65">
        <v>0</v>
      </c>
      <c r="AV356" s="65">
        <v>0</v>
      </c>
      <c r="AW356" s="65">
        <v>132704</v>
      </c>
      <c r="AX356" s="70" t="s">
        <v>322</v>
      </c>
      <c r="AY356" s="74">
        <v>1100</v>
      </c>
      <c r="AZ356" s="70">
        <v>0</v>
      </c>
      <c r="BA356" s="70">
        <v>0</v>
      </c>
      <c r="BB356" s="70">
        <v>0</v>
      </c>
      <c r="BC356" s="70">
        <v>1100</v>
      </c>
      <c r="BD356" s="70">
        <v>0</v>
      </c>
      <c r="CE356" s="66"/>
      <c r="CG356" s="66"/>
      <c r="CH356" s="66"/>
    </row>
    <row r="357" spans="1:86">
      <c r="A357" s="71">
        <v>2026</v>
      </c>
      <c r="B357" s="71">
        <v>8311</v>
      </c>
      <c r="C357" s="71"/>
      <c r="D357" s="103"/>
      <c r="E357" s="71">
        <v>2</v>
      </c>
      <c r="F357" s="68">
        <v>6</v>
      </c>
      <c r="G357" s="68">
        <v>20</v>
      </c>
      <c r="H357" s="68">
        <v>4</v>
      </c>
      <c r="I357" s="68">
        <v>2000</v>
      </c>
      <c r="J357" s="62">
        <v>2700</v>
      </c>
      <c r="K357" s="62">
        <v>272</v>
      </c>
      <c r="L357" s="62">
        <v>411</v>
      </c>
      <c r="M357" s="62">
        <v>2</v>
      </c>
      <c r="N357" s="72" t="s">
        <v>323</v>
      </c>
      <c r="O357" s="65">
        <v>0</v>
      </c>
      <c r="P357" s="65">
        <v>0</v>
      </c>
      <c r="Q357" s="65">
        <v>0</v>
      </c>
      <c r="R357" s="65">
        <v>89440</v>
      </c>
      <c r="S357" s="65">
        <v>0</v>
      </c>
      <c r="T357" s="65">
        <v>89440</v>
      </c>
      <c r="U357" s="65">
        <v>89440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65">
        <v>0</v>
      </c>
      <c r="AJ357" s="65">
        <v>0</v>
      </c>
      <c r="AK357" s="65">
        <v>0</v>
      </c>
      <c r="AL357" s="65">
        <v>0</v>
      </c>
      <c r="AM357" s="65">
        <v>0</v>
      </c>
      <c r="AN357" s="65">
        <v>0</v>
      </c>
      <c r="AO357" s="65">
        <v>0</v>
      </c>
      <c r="AP357" s="65">
        <v>0</v>
      </c>
      <c r="AQ357" s="65">
        <v>0</v>
      </c>
      <c r="AR357" s="65">
        <v>0</v>
      </c>
      <c r="AS357" s="65">
        <v>0</v>
      </c>
      <c r="AT357" s="65">
        <v>89440</v>
      </c>
      <c r="AU357" s="65">
        <v>0</v>
      </c>
      <c r="AV357" s="65">
        <v>89440</v>
      </c>
      <c r="AW357" s="65">
        <v>89440</v>
      </c>
      <c r="AX357" s="70" t="s">
        <v>159</v>
      </c>
      <c r="AY357" s="74">
        <v>86</v>
      </c>
      <c r="AZ357" s="70">
        <v>0</v>
      </c>
      <c r="BA357" s="74">
        <v>0</v>
      </c>
      <c r="BB357" s="70">
        <v>0</v>
      </c>
      <c r="BC357" s="70">
        <v>86</v>
      </c>
      <c r="BD357" s="70">
        <v>0</v>
      </c>
      <c r="BG357" s="66"/>
      <c r="BI357" s="66"/>
      <c r="BJ357" s="66"/>
      <c r="BL357" s="66"/>
      <c r="BM357" s="66"/>
      <c r="CB357" s="66"/>
      <c r="CD357" s="66"/>
      <c r="CE357" s="66"/>
      <c r="CG357" s="66"/>
      <c r="CH357" s="66"/>
    </row>
    <row r="358" spans="1:86">
      <c r="A358" s="71">
        <v>2026</v>
      </c>
      <c r="B358" s="71">
        <v>8311</v>
      </c>
      <c r="C358" s="71"/>
      <c r="D358" s="103"/>
      <c r="E358" s="71">
        <v>2</v>
      </c>
      <c r="F358" s="68">
        <v>6</v>
      </c>
      <c r="G358" s="68">
        <v>20</v>
      </c>
      <c r="H358" s="68">
        <v>4</v>
      </c>
      <c r="I358" s="68">
        <v>2000</v>
      </c>
      <c r="J358" s="62">
        <v>2700</v>
      </c>
      <c r="K358" s="62">
        <v>272</v>
      </c>
      <c r="L358" s="62">
        <v>738</v>
      </c>
      <c r="M358" s="62">
        <v>2</v>
      </c>
      <c r="N358" s="72" t="s">
        <v>324</v>
      </c>
      <c r="O358" s="65">
        <v>157300</v>
      </c>
      <c r="P358" s="65">
        <v>0</v>
      </c>
      <c r="Q358" s="65">
        <v>157300</v>
      </c>
      <c r="R358" s="65">
        <v>0</v>
      </c>
      <c r="S358" s="65">
        <v>0</v>
      </c>
      <c r="T358" s="65">
        <v>0</v>
      </c>
      <c r="U358" s="65">
        <v>157300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65">
        <v>0</v>
      </c>
      <c r="AJ358" s="65">
        <v>0</v>
      </c>
      <c r="AK358" s="65">
        <v>0</v>
      </c>
      <c r="AL358" s="65">
        <v>0</v>
      </c>
      <c r="AM358" s="65">
        <v>0</v>
      </c>
      <c r="AN358" s="65">
        <v>0</v>
      </c>
      <c r="AO358" s="65">
        <v>0</v>
      </c>
      <c r="AP358" s="65">
        <v>0</v>
      </c>
      <c r="AQ358" s="65">
        <v>157300</v>
      </c>
      <c r="AR358" s="65">
        <v>0</v>
      </c>
      <c r="AS358" s="65">
        <v>157300</v>
      </c>
      <c r="AT358" s="65">
        <v>0</v>
      </c>
      <c r="AU358" s="65">
        <v>0</v>
      </c>
      <c r="AV358" s="65">
        <v>0</v>
      </c>
      <c r="AW358" s="65">
        <v>157300</v>
      </c>
      <c r="AX358" s="70" t="s">
        <v>325</v>
      </c>
      <c r="AY358" s="74">
        <v>605</v>
      </c>
      <c r="AZ358" s="70">
        <v>0</v>
      </c>
      <c r="BA358" s="70">
        <v>0</v>
      </c>
      <c r="BB358" s="70">
        <v>0</v>
      </c>
      <c r="BC358" s="70">
        <v>605</v>
      </c>
      <c r="BD358" s="70">
        <v>0</v>
      </c>
      <c r="BG358" s="66"/>
      <c r="BI358" s="66"/>
      <c r="BJ358" s="66"/>
      <c r="BL358" s="66"/>
      <c r="BM358" s="66"/>
      <c r="CB358" s="66"/>
      <c r="CD358" s="66"/>
      <c r="CE358" s="66"/>
      <c r="CG358" s="66"/>
      <c r="CH358" s="66"/>
    </row>
    <row r="359" spans="1:86">
      <c r="A359" s="67">
        <v>2026</v>
      </c>
      <c r="B359" s="67">
        <v>8311</v>
      </c>
      <c r="C359" s="67"/>
      <c r="D359" s="102"/>
      <c r="E359" s="67">
        <v>2</v>
      </c>
      <c r="F359" s="68">
        <v>6</v>
      </c>
      <c r="G359" s="68">
        <v>20</v>
      </c>
      <c r="H359" s="68">
        <v>4</v>
      </c>
      <c r="I359" s="68">
        <v>2000</v>
      </c>
      <c r="J359" s="62">
        <v>2700</v>
      </c>
      <c r="K359" s="62">
        <v>272</v>
      </c>
      <c r="L359" s="62">
        <v>1243</v>
      </c>
      <c r="M359" s="62">
        <v>2</v>
      </c>
      <c r="N359" s="72" t="s">
        <v>326</v>
      </c>
      <c r="O359" s="65">
        <v>180960</v>
      </c>
      <c r="P359" s="65">
        <v>0</v>
      </c>
      <c r="Q359" s="65">
        <v>180960</v>
      </c>
      <c r="R359" s="65">
        <v>0</v>
      </c>
      <c r="S359" s="65">
        <v>0</v>
      </c>
      <c r="T359" s="65">
        <v>0</v>
      </c>
      <c r="U359" s="65">
        <v>180960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65">
        <v>0</v>
      </c>
      <c r="AJ359" s="65">
        <v>0</v>
      </c>
      <c r="AK359" s="65">
        <v>0</v>
      </c>
      <c r="AL359" s="65">
        <v>0</v>
      </c>
      <c r="AM359" s="65">
        <v>0</v>
      </c>
      <c r="AN359" s="65">
        <v>0</v>
      </c>
      <c r="AO359" s="65">
        <v>0</v>
      </c>
      <c r="AP359" s="65">
        <v>0</v>
      </c>
      <c r="AQ359" s="65">
        <v>180960</v>
      </c>
      <c r="AR359" s="65">
        <v>0</v>
      </c>
      <c r="AS359" s="65">
        <v>180960</v>
      </c>
      <c r="AT359" s="65">
        <v>0</v>
      </c>
      <c r="AU359" s="65">
        <v>0</v>
      </c>
      <c r="AV359" s="65">
        <v>0</v>
      </c>
      <c r="AW359" s="65">
        <v>180960</v>
      </c>
      <c r="AX359" s="70" t="s">
        <v>322</v>
      </c>
      <c r="AY359" s="70">
        <v>1000</v>
      </c>
      <c r="AZ359" s="70">
        <v>0</v>
      </c>
      <c r="BA359" s="70">
        <v>0</v>
      </c>
      <c r="BB359" s="70">
        <v>0</v>
      </c>
      <c r="BC359" s="70">
        <v>1000</v>
      </c>
      <c r="BD359" s="70">
        <v>0</v>
      </c>
      <c r="BG359" s="66"/>
      <c r="BI359" s="66"/>
      <c r="BJ359" s="66"/>
      <c r="BL359" s="66"/>
      <c r="BM359" s="66"/>
      <c r="CB359" s="66"/>
      <c r="CD359" s="66"/>
      <c r="CE359" s="66"/>
      <c r="CG359" s="66"/>
      <c r="CH359" s="66"/>
    </row>
    <row r="360" spans="1:86">
      <c r="A360" s="67">
        <v>2026</v>
      </c>
      <c r="B360" s="67">
        <v>8311</v>
      </c>
      <c r="C360" s="67"/>
      <c r="D360" s="102"/>
      <c r="E360" s="67">
        <v>2</v>
      </c>
      <c r="F360" s="68">
        <v>6</v>
      </c>
      <c r="G360" s="68">
        <v>20</v>
      </c>
      <c r="H360" s="68">
        <v>4</v>
      </c>
      <c r="I360" s="68">
        <v>2000</v>
      </c>
      <c r="J360" s="62">
        <v>2700</v>
      </c>
      <c r="K360" s="62">
        <v>272</v>
      </c>
      <c r="L360" s="62">
        <v>1457</v>
      </c>
      <c r="M360" s="62">
        <v>2</v>
      </c>
      <c r="N360" s="72" t="s">
        <v>327</v>
      </c>
      <c r="O360" s="65">
        <v>5494060</v>
      </c>
      <c r="P360" s="65">
        <v>0</v>
      </c>
      <c r="Q360" s="65">
        <v>5494060</v>
      </c>
      <c r="R360" s="65">
        <v>0</v>
      </c>
      <c r="S360" s="65">
        <v>0</v>
      </c>
      <c r="T360" s="65">
        <v>0</v>
      </c>
      <c r="U360" s="65">
        <v>5494060</v>
      </c>
      <c r="V360" s="65">
        <v>0</v>
      </c>
      <c r="W360" s="65">
        <v>0</v>
      </c>
      <c r="X360" s="65">
        <v>0</v>
      </c>
      <c r="Y360" s="65">
        <v>0</v>
      </c>
      <c r="Z360" s="65">
        <v>0</v>
      </c>
      <c r="AA360" s="65">
        <v>0</v>
      </c>
      <c r="AB360" s="65">
        <v>0</v>
      </c>
      <c r="AC360" s="65">
        <v>0</v>
      </c>
      <c r="AD360" s="65">
        <v>0</v>
      </c>
      <c r="AE360" s="65">
        <v>0</v>
      </c>
      <c r="AF360" s="65">
        <v>0</v>
      </c>
      <c r="AG360" s="65">
        <v>0</v>
      </c>
      <c r="AH360" s="65">
        <v>0</v>
      </c>
      <c r="AI360" s="65">
        <v>0</v>
      </c>
      <c r="AJ360" s="65">
        <v>0</v>
      </c>
      <c r="AK360" s="65">
        <v>0</v>
      </c>
      <c r="AL360" s="65">
        <v>0</v>
      </c>
      <c r="AM360" s="65">
        <v>0</v>
      </c>
      <c r="AN360" s="65">
        <v>0</v>
      </c>
      <c r="AO360" s="65">
        <v>0</v>
      </c>
      <c r="AP360" s="65">
        <v>0</v>
      </c>
      <c r="AQ360" s="65">
        <v>5494060</v>
      </c>
      <c r="AR360" s="65">
        <v>0</v>
      </c>
      <c r="AS360" s="65">
        <v>5494060</v>
      </c>
      <c r="AT360" s="65">
        <v>0</v>
      </c>
      <c r="AU360" s="65">
        <v>0</v>
      </c>
      <c r="AV360" s="65">
        <v>0</v>
      </c>
      <c r="AW360" s="65">
        <v>5494060</v>
      </c>
      <c r="AX360" s="70" t="s">
        <v>159</v>
      </c>
      <c r="AY360" s="70">
        <v>1130</v>
      </c>
      <c r="AZ360" s="70">
        <v>0</v>
      </c>
      <c r="BA360" s="70">
        <v>0</v>
      </c>
      <c r="BB360" s="70">
        <v>0</v>
      </c>
      <c r="BC360" s="70">
        <v>1130</v>
      </c>
      <c r="BD360" s="70">
        <v>0</v>
      </c>
      <c r="BG360" s="66"/>
      <c r="BI360" s="66"/>
      <c r="BJ360" s="66"/>
      <c r="BL360" s="66"/>
      <c r="BM360" s="66"/>
      <c r="CB360" s="66"/>
      <c r="CD360" s="66"/>
      <c r="CE360" s="66"/>
      <c r="CG360" s="66"/>
      <c r="CH360" s="66"/>
    </row>
    <row r="361" spans="1:86">
      <c r="A361" s="67">
        <v>2026</v>
      </c>
      <c r="B361" s="67">
        <v>8311</v>
      </c>
      <c r="C361" s="67"/>
      <c r="D361" s="102"/>
      <c r="E361" s="67">
        <v>2</v>
      </c>
      <c r="F361" s="68">
        <v>6</v>
      </c>
      <c r="G361" s="68">
        <v>20</v>
      </c>
      <c r="H361" s="68">
        <v>4</v>
      </c>
      <c r="I361" s="68">
        <v>2000</v>
      </c>
      <c r="J361" s="62">
        <v>2700</v>
      </c>
      <c r="K361" s="62">
        <v>272</v>
      </c>
      <c r="L361" s="62">
        <v>1482</v>
      </c>
      <c r="M361" s="62">
        <v>2</v>
      </c>
      <c r="N361" s="72" t="s">
        <v>328</v>
      </c>
      <c r="O361" s="65">
        <v>617759.16999999993</v>
      </c>
      <c r="P361" s="65">
        <v>0</v>
      </c>
      <c r="Q361" s="65">
        <v>617759.16999999993</v>
      </c>
      <c r="R361" s="65">
        <v>0</v>
      </c>
      <c r="S361" s="65">
        <v>0</v>
      </c>
      <c r="T361" s="65">
        <v>0</v>
      </c>
      <c r="U361" s="65">
        <v>617759.16999999993</v>
      </c>
      <c r="V361" s="65">
        <v>0</v>
      </c>
      <c r="W361" s="65">
        <v>0</v>
      </c>
      <c r="X361" s="65">
        <v>0</v>
      </c>
      <c r="Y361" s="65">
        <v>0</v>
      </c>
      <c r="Z361" s="65">
        <v>0</v>
      </c>
      <c r="AA361" s="65">
        <v>0</v>
      </c>
      <c r="AB361" s="65">
        <v>0</v>
      </c>
      <c r="AC361" s="65">
        <v>0</v>
      </c>
      <c r="AD361" s="65">
        <v>0</v>
      </c>
      <c r="AE361" s="65">
        <v>0</v>
      </c>
      <c r="AF361" s="65">
        <v>0</v>
      </c>
      <c r="AG361" s="65">
        <v>0</v>
      </c>
      <c r="AH361" s="65">
        <v>0</v>
      </c>
      <c r="AI361" s="65">
        <v>0</v>
      </c>
      <c r="AJ361" s="65">
        <v>0</v>
      </c>
      <c r="AK361" s="65">
        <v>0</v>
      </c>
      <c r="AL361" s="65">
        <v>0</v>
      </c>
      <c r="AM361" s="65">
        <v>0</v>
      </c>
      <c r="AN361" s="65">
        <v>0</v>
      </c>
      <c r="AO361" s="65">
        <v>0</v>
      </c>
      <c r="AP361" s="65">
        <v>0</v>
      </c>
      <c r="AQ361" s="65">
        <v>617759.16999999993</v>
      </c>
      <c r="AR361" s="65">
        <v>0</v>
      </c>
      <c r="AS361" s="65">
        <v>617759.16999999993</v>
      </c>
      <c r="AT361" s="65">
        <v>0</v>
      </c>
      <c r="AU361" s="65">
        <v>0</v>
      </c>
      <c r="AV361" s="65">
        <v>0</v>
      </c>
      <c r="AW361" s="65">
        <v>617759.16999999993</v>
      </c>
      <c r="AX361" s="70" t="s">
        <v>322</v>
      </c>
      <c r="AY361" s="70">
        <v>202</v>
      </c>
      <c r="AZ361" s="70">
        <v>0</v>
      </c>
      <c r="BA361" s="70">
        <v>0</v>
      </c>
      <c r="BB361" s="70">
        <v>0</v>
      </c>
      <c r="BC361" s="70">
        <v>202</v>
      </c>
      <c r="BD361" s="70">
        <v>0</v>
      </c>
      <c r="BG361" s="66"/>
      <c r="BI361" s="66"/>
      <c r="BJ361" s="66"/>
      <c r="BL361" s="66"/>
      <c r="BM361" s="66"/>
      <c r="CB361" s="66"/>
      <c r="CD361" s="66"/>
      <c r="CE361" s="66"/>
      <c r="CG361" s="66"/>
      <c r="CH361" s="66"/>
    </row>
    <row r="362" spans="1:86">
      <c r="A362" s="67">
        <v>2026</v>
      </c>
      <c r="B362" s="67">
        <v>8311</v>
      </c>
      <c r="C362" s="67"/>
      <c r="D362" s="102"/>
      <c r="E362" s="67">
        <v>2</v>
      </c>
      <c r="F362" s="68">
        <v>6</v>
      </c>
      <c r="G362" s="68">
        <v>20</v>
      </c>
      <c r="H362" s="68">
        <v>4</v>
      </c>
      <c r="I362" s="68">
        <v>2000</v>
      </c>
      <c r="J362" s="62">
        <v>2800</v>
      </c>
      <c r="K362" s="62"/>
      <c r="L362" s="62" t="s">
        <v>104</v>
      </c>
      <c r="M362" s="62"/>
      <c r="N362" s="72" t="s">
        <v>177</v>
      </c>
      <c r="O362" s="65">
        <v>189696</v>
      </c>
      <c r="P362" s="65">
        <v>0</v>
      </c>
      <c r="Q362" s="65">
        <v>189696</v>
      </c>
      <c r="R362" s="65">
        <v>0</v>
      </c>
      <c r="S362" s="65">
        <v>0</v>
      </c>
      <c r="T362" s="65">
        <v>0</v>
      </c>
      <c r="U362" s="65">
        <v>189696</v>
      </c>
      <c r="V362" s="65">
        <v>0</v>
      </c>
      <c r="W362" s="65">
        <v>0</v>
      </c>
      <c r="X362" s="65">
        <v>0</v>
      </c>
      <c r="Y362" s="65">
        <v>0</v>
      </c>
      <c r="Z362" s="65">
        <v>0</v>
      </c>
      <c r="AA362" s="65">
        <v>0</v>
      </c>
      <c r="AB362" s="65">
        <v>0</v>
      </c>
      <c r="AC362" s="65">
        <v>0</v>
      </c>
      <c r="AD362" s="65">
        <v>0</v>
      </c>
      <c r="AE362" s="65">
        <v>0</v>
      </c>
      <c r="AF362" s="65">
        <v>0</v>
      </c>
      <c r="AG362" s="65">
        <v>0</v>
      </c>
      <c r="AH362" s="65">
        <v>0</v>
      </c>
      <c r="AI362" s="65">
        <v>0</v>
      </c>
      <c r="AJ362" s="65">
        <v>0</v>
      </c>
      <c r="AK362" s="65">
        <v>0</v>
      </c>
      <c r="AL362" s="65">
        <v>0</v>
      </c>
      <c r="AM362" s="65">
        <v>0</v>
      </c>
      <c r="AN362" s="65">
        <v>0</v>
      </c>
      <c r="AO362" s="65">
        <v>0</v>
      </c>
      <c r="AP362" s="65">
        <v>0</v>
      </c>
      <c r="AQ362" s="65">
        <v>189696</v>
      </c>
      <c r="AR362" s="65">
        <v>0</v>
      </c>
      <c r="AS362" s="65">
        <v>189696</v>
      </c>
      <c r="AT362" s="65">
        <v>0</v>
      </c>
      <c r="AU362" s="65">
        <v>0</v>
      </c>
      <c r="AV362" s="65">
        <v>0</v>
      </c>
      <c r="AW362" s="65">
        <v>189696</v>
      </c>
      <c r="AX362" s="70"/>
      <c r="AY362" s="70"/>
      <c r="AZ362" s="70"/>
      <c r="BA362" s="70"/>
      <c r="BB362" s="70"/>
      <c r="BC362" s="70"/>
      <c r="BD362" s="70"/>
      <c r="BG362" s="66"/>
      <c r="BI362" s="66"/>
      <c r="BJ362" s="66"/>
      <c r="BL362" s="66"/>
      <c r="BM362" s="66"/>
      <c r="CB362" s="66"/>
      <c r="CD362" s="66"/>
      <c r="CE362" s="66"/>
      <c r="CG362" s="66"/>
      <c r="CH362" s="66"/>
    </row>
    <row r="363" spans="1:86">
      <c r="A363" s="67">
        <v>2026</v>
      </c>
      <c r="B363" s="67">
        <v>8311</v>
      </c>
      <c r="C363" s="67"/>
      <c r="D363" s="102"/>
      <c r="E363" s="67">
        <v>2</v>
      </c>
      <c r="F363" s="68">
        <v>6</v>
      </c>
      <c r="G363" s="68">
        <v>20</v>
      </c>
      <c r="H363" s="68">
        <v>4</v>
      </c>
      <c r="I363" s="68">
        <v>2000</v>
      </c>
      <c r="J363" s="62">
        <v>2800</v>
      </c>
      <c r="K363" s="62">
        <v>283</v>
      </c>
      <c r="L363" s="62" t="s">
        <v>104</v>
      </c>
      <c r="M363" s="62"/>
      <c r="N363" s="72" t="s">
        <v>178</v>
      </c>
      <c r="O363" s="65">
        <v>189696</v>
      </c>
      <c r="P363" s="65">
        <v>0</v>
      </c>
      <c r="Q363" s="65">
        <v>189696</v>
      </c>
      <c r="R363" s="65">
        <v>0</v>
      </c>
      <c r="S363" s="65">
        <v>0</v>
      </c>
      <c r="T363" s="65">
        <v>0</v>
      </c>
      <c r="U363" s="65">
        <v>189696</v>
      </c>
      <c r="V363" s="65">
        <v>0</v>
      </c>
      <c r="W363" s="65">
        <v>0</v>
      </c>
      <c r="X363" s="65">
        <v>0</v>
      </c>
      <c r="Y363" s="65">
        <v>0</v>
      </c>
      <c r="Z363" s="65">
        <v>0</v>
      </c>
      <c r="AA363" s="65">
        <v>0</v>
      </c>
      <c r="AB363" s="65">
        <v>0</v>
      </c>
      <c r="AC363" s="65">
        <v>0</v>
      </c>
      <c r="AD363" s="65">
        <v>0</v>
      </c>
      <c r="AE363" s="65">
        <v>0</v>
      </c>
      <c r="AF363" s="65">
        <v>0</v>
      </c>
      <c r="AG363" s="65">
        <v>0</v>
      </c>
      <c r="AH363" s="65">
        <v>0</v>
      </c>
      <c r="AI363" s="65">
        <v>0</v>
      </c>
      <c r="AJ363" s="65">
        <v>0</v>
      </c>
      <c r="AK363" s="65">
        <v>0</v>
      </c>
      <c r="AL363" s="65">
        <v>0</v>
      </c>
      <c r="AM363" s="65">
        <v>0</v>
      </c>
      <c r="AN363" s="65">
        <v>0</v>
      </c>
      <c r="AO363" s="65">
        <v>0</v>
      </c>
      <c r="AP363" s="65">
        <v>0</v>
      </c>
      <c r="AQ363" s="65">
        <v>189696</v>
      </c>
      <c r="AR363" s="65">
        <v>0</v>
      </c>
      <c r="AS363" s="65">
        <v>189696</v>
      </c>
      <c r="AT363" s="65">
        <v>0</v>
      </c>
      <c r="AU363" s="65">
        <v>0</v>
      </c>
      <c r="AV363" s="65">
        <v>0</v>
      </c>
      <c r="AW363" s="65">
        <v>189696</v>
      </c>
      <c r="AX363" s="70"/>
      <c r="AY363" s="70"/>
      <c r="AZ363" s="70"/>
      <c r="BA363" s="70"/>
      <c r="BB363" s="70"/>
      <c r="BC363" s="70"/>
      <c r="BD363" s="70"/>
      <c r="BG363" s="66"/>
      <c r="BI363" s="66"/>
      <c r="BJ363" s="66"/>
      <c r="BL363" s="66"/>
      <c r="BM363" s="66"/>
      <c r="CB363" s="66"/>
      <c r="CD363" s="66"/>
      <c r="CE363" s="66"/>
      <c r="CG363" s="66"/>
      <c r="CH363" s="66"/>
    </row>
    <row r="364" spans="1:86">
      <c r="A364" s="67">
        <v>2026</v>
      </c>
      <c r="B364" s="67">
        <v>8311</v>
      </c>
      <c r="C364" s="67"/>
      <c r="D364" s="102"/>
      <c r="E364" s="67">
        <v>2</v>
      </c>
      <c r="F364" s="68">
        <v>6</v>
      </c>
      <c r="G364" s="68">
        <v>20</v>
      </c>
      <c r="H364" s="68">
        <v>4</v>
      </c>
      <c r="I364" s="68">
        <v>2000</v>
      </c>
      <c r="J364" s="62">
        <v>2800</v>
      </c>
      <c r="K364" s="62">
        <v>283</v>
      </c>
      <c r="L364" s="62">
        <v>1114</v>
      </c>
      <c r="M364" s="62">
        <v>2</v>
      </c>
      <c r="N364" s="72" t="s">
        <v>329</v>
      </c>
      <c r="O364" s="65">
        <v>189696</v>
      </c>
      <c r="P364" s="65">
        <v>0</v>
      </c>
      <c r="Q364" s="65">
        <v>189696</v>
      </c>
      <c r="R364" s="65">
        <v>0</v>
      </c>
      <c r="S364" s="65">
        <v>0</v>
      </c>
      <c r="T364" s="65">
        <v>0</v>
      </c>
      <c r="U364" s="65">
        <v>189696</v>
      </c>
      <c r="V364" s="65">
        <v>0</v>
      </c>
      <c r="W364" s="65">
        <v>0</v>
      </c>
      <c r="X364" s="65">
        <v>0</v>
      </c>
      <c r="Y364" s="65">
        <v>0</v>
      </c>
      <c r="Z364" s="65">
        <v>0</v>
      </c>
      <c r="AA364" s="65">
        <v>0</v>
      </c>
      <c r="AB364" s="65">
        <v>0</v>
      </c>
      <c r="AC364" s="65">
        <v>0</v>
      </c>
      <c r="AD364" s="65">
        <v>0</v>
      </c>
      <c r="AE364" s="65">
        <v>0</v>
      </c>
      <c r="AF364" s="65">
        <v>0</v>
      </c>
      <c r="AG364" s="65">
        <v>0</v>
      </c>
      <c r="AH364" s="65">
        <v>0</v>
      </c>
      <c r="AI364" s="65">
        <v>0</v>
      </c>
      <c r="AJ364" s="65">
        <v>0</v>
      </c>
      <c r="AK364" s="65">
        <v>0</v>
      </c>
      <c r="AL364" s="65">
        <v>0</v>
      </c>
      <c r="AM364" s="65">
        <v>0</v>
      </c>
      <c r="AN364" s="65">
        <v>0</v>
      </c>
      <c r="AO364" s="65">
        <v>0</v>
      </c>
      <c r="AP364" s="65">
        <v>0</v>
      </c>
      <c r="AQ364" s="65">
        <v>189696</v>
      </c>
      <c r="AR364" s="65">
        <v>0</v>
      </c>
      <c r="AS364" s="65">
        <v>189696</v>
      </c>
      <c r="AT364" s="65">
        <v>0</v>
      </c>
      <c r="AU364" s="65">
        <v>0</v>
      </c>
      <c r="AV364" s="65">
        <v>0</v>
      </c>
      <c r="AW364" s="65">
        <v>189696</v>
      </c>
      <c r="AX364" s="70" t="s">
        <v>159</v>
      </c>
      <c r="AY364" s="70">
        <v>160</v>
      </c>
      <c r="AZ364" s="70">
        <v>0</v>
      </c>
      <c r="BA364" s="70">
        <v>0</v>
      </c>
      <c r="BB364" s="70">
        <v>0</v>
      </c>
      <c r="BC364" s="70">
        <v>160</v>
      </c>
      <c r="BD364" s="70">
        <v>0</v>
      </c>
      <c r="BG364" s="66"/>
      <c r="BI364" s="66"/>
      <c r="BJ364" s="66"/>
      <c r="BL364" s="66"/>
      <c r="BM364" s="66"/>
      <c r="CB364" s="66"/>
      <c r="CD364" s="66"/>
      <c r="CE364" s="66"/>
      <c r="CG364" s="66"/>
      <c r="CH364" s="66"/>
    </row>
    <row r="365" spans="1:86">
      <c r="A365" s="67">
        <v>2026</v>
      </c>
      <c r="B365" s="67">
        <v>8311</v>
      </c>
      <c r="C365" s="67"/>
      <c r="D365" s="102"/>
      <c r="E365" s="67">
        <v>2</v>
      </c>
      <c r="F365" s="68">
        <v>6</v>
      </c>
      <c r="G365" s="68">
        <v>20</v>
      </c>
      <c r="H365" s="68">
        <v>4</v>
      </c>
      <c r="I365" s="68">
        <v>5000</v>
      </c>
      <c r="J365" s="62"/>
      <c r="K365" s="62"/>
      <c r="L365" s="62" t="s">
        <v>104</v>
      </c>
      <c r="M365" s="62"/>
      <c r="N365" s="72" t="s">
        <v>4</v>
      </c>
      <c r="O365" s="65">
        <v>553683.43999999994</v>
      </c>
      <c r="P365" s="65">
        <v>0</v>
      </c>
      <c r="Q365" s="65">
        <v>553683.43999999994</v>
      </c>
      <c r="R365" s="65">
        <v>0</v>
      </c>
      <c r="S365" s="65">
        <v>0</v>
      </c>
      <c r="T365" s="65">
        <v>0</v>
      </c>
      <c r="U365" s="65">
        <v>553683.43999999994</v>
      </c>
      <c r="V365" s="65">
        <v>0</v>
      </c>
      <c r="W365" s="65">
        <v>0</v>
      </c>
      <c r="X365" s="65">
        <v>0</v>
      </c>
      <c r="Y365" s="65">
        <v>0</v>
      </c>
      <c r="Z365" s="65">
        <v>0</v>
      </c>
      <c r="AA365" s="65">
        <v>0</v>
      </c>
      <c r="AB365" s="65">
        <v>0</v>
      </c>
      <c r="AC365" s="65">
        <v>0</v>
      </c>
      <c r="AD365" s="65">
        <v>0</v>
      </c>
      <c r="AE365" s="65">
        <v>0</v>
      </c>
      <c r="AF365" s="65">
        <v>0</v>
      </c>
      <c r="AG365" s="65">
        <v>0</v>
      </c>
      <c r="AH365" s="65">
        <v>0</v>
      </c>
      <c r="AI365" s="65">
        <v>0</v>
      </c>
      <c r="AJ365" s="65">
        <v>0</v>
      </c>
      <c r="AK365" s="65">
        <v>0</v>
      </c>
      <c r="AL365" s="65">
        <v>0</v>
      </c>
      <c r="AM365" s="65">
        <v>0</v>
      </c>
      <c r="AN365" s="65">
        <v>0</v>
      </c>
      <c r="AO365" s="65">
        <v>0</v>
      </c>
      <c r="AP365" s="65">
        <v>0</v>
      </c>
      <c r="AQ365" s="65">
        <v>553683.43999999994</v>
      </c>
      <c r="AR365" s="65">
        <v>0</v>
      </c>
      <c r="AS365" s="65">
        <v>553683.43999999994</v>
      </c>
      <c r="AT365" s="65">
        <v>0</v>
      </c>
      <c r="AU365" s="65">
        <v>0</v>
      </c>
      <c r="AV365" s="65">
        <v>0</v>
      </c>
      <c r="AW365" s="65">
        <v>553683.43999999994</v>
      </c>
      <c r="AX365" s="70"/>
      <c r="AY365" s="70"/>
      <c r="AZ365" s="70"/>
      <c r="BA365" s="70"/>
      <c r="BB365" s="70"/>
      <c r="BC365" s="70"/>
      <c r="BD365" s="70"/>
      <c r="BG365" s="66"/>
      <c r="BI365" s="66"/>
      <c r="BJ365" s="66"/>
      <c r="BL365" s="66"/>
      <c r="BM365" s="66"/>
      <c r="CB365" s="66"/>
      <c r="CD365" s="66"/>
      <c r="CE365" s="66"/>
      <c r="CG365" s="66"/>
      <c r="CH365" s="66"/>
    </row>
    <row r="366" spans="1:86">
      <c r="A366" s="67">
        <v>2026</v>
      </c>
      <c r="B366" s="67">
        <v>8311</v>
      </c>
      <c r="C366" s="67"/>
      <c r="D366" s="102"/>
      <c r="E366" s="67">
        <v>2</v>
      </c>
      <c r="F366" s="68">
        <v>6</v>
      </c>
      <c r="G366" s="68">
        <v>20</v>
      </c>
      <c r="H366" s="68">
        <v>4</v>
      </c>
      <c r="I366" s="68">
        <v>5000</v>
      </c>
      <c r="J366" s="62">
        <v>5100</v>
      </c>
      <c r="K366" s="62"/>
      <c r="L366" s="62" t="s">
        <v>104</v>
      </c>
      <c r="M366" s="62"/>
      <c r="N366" s="72" t="s">
        <v>194</v>
      </c>
      <c r="O366" s="65">
        <v>27566.240000000002</v>
      </c>
      <c r="P366" s="65">
        <v>0</v>
      </c>
      <c r="Q366" s="65">
        <v>27566.240000000002</v>
      </c>
      <c r="R366" s="65">
        <v>0</v>
      </c>
      <c r="S366" s="65">
        <v>0</v>
      </c>
      <c r="T366" s="65">
        <v>0</v>
      </c>
      <c r="U366" s="65">
        <v>27566.240000000002</v>
      </c>
      <c r="V366" s="65">
        <v>0</v>
      </c>
      <c r="W366" s="65">
        <v>0</v>
      </c>
      <c r="X366" s="65">
        <v>0</v>
      </c>
      <c r="Y366" s="65">
        <v>0</v>
      </c>
      <c r="Z366" s="65">
        <v>0</v>
      </c>
      <c r="AA366" s="65">
        <v>0</v>
      </c>
      <c r="AB366" s="65">
        <v>0</v>
      </c>
      <c r="AC366" s="65">
        <v>0</v>
      </c>
      <c r="AD366" s="65">
        <v>0</v>
      </c>
      <c r="AE366" s="65">
        <v>0</v>
      </c>
      <c r="AF366" s="65">
        <v>0</v>
      </c>
      <c r="AG366" s="65">
        <v>0</v>
      </c>
      <c r="AH366" s="65">
        <v>0</v>
      </c>
      <c r="AI366" s="65">
        <v>0</v>
      </c>
      <c r="AJ366" s="65">
        <v>0</v>
      </c>
      <c r="AK366" s="65">
        <v>0</v>
      </c>
      <c r="AL366" s="65">
        <v>0</v>
      </c>
      <c r="AM366" s="65">
        <v>0</v>
      </c>
      <c r="AN366" s="65">
        <v>0</v>
      </c>
      <c r="AO366" s="65">
        <v>0</v>
      </c>
      <c r="AP366" s="65">
        <v>0</v>
      </c>
      <c r="AQ366" s="65">
        <v>27566.240000000002</v>
      </c>
      <c r="AR366" s="65">
        <v>0</v>
      </c>
      <c r="AS366" s="65">
        <v>27566.240000000002</v>
      </c>
      <c r="AT366" s="65">
        <v>0</v>
      </c>
      <c r="AU366" s="65">
        <v>0</v>
      </c>
      <c r="AV366" s="65">
        <v>0</v>
      </c>
      <c r="AW366" s="65">
        <v>27566.240000000002</v>
      </c>
      <c r="AX366" s="70"/>
      <c r="AY366" s="70"/>
      <c r="AZ366" s="70"/>
      <c r="BA366" s="70"/>
      <c r="BB366" s="70"/>
      <c r="BC366" s="70"/>
      <c r="BD366" s="70"/>
      <c r="BG366" s="66"/>
      <c r="BI366" s="66"/>
      <c r="BJ366" s="66"/>
      <c r="BL366" s="66"/>
      <c r="BM366" s="66"/>
      <c r="CB366" s="66"/>
      <c r="CD366" s="66"/>
      <c r="CE366" s="66"/>
      <c r="CG366" s="66"/>
      <c r="CH366" s="66"/>
    </row>
    <row r="367" spans="1:86">
      <c r="A367" s="67">
        <v>2026</v>
      </c>
      <c r="B367" s="67">
        <v>8311</v>
      </c>
      <c r="C367" s="67"/>
      <c r="D367" s="102"/>
      <c r="E367" s="67">
        <v>2</v>
      </c>
      <c r="F367" s="68">
        <v>6</v>
      </c>
      <c r="G367" s="68">
        <v>20</v>
      </c>
      <c r="H367" s="68">
        <v>4</v>
      </c>
      <c r="I367" s="68">
        <v>5000</v>
      </c>
      <c r="J367" s="62">
        <v>5100</v>
      </c>
      <c r="K367" s="62">
        <v>519</v>
      </c>
      <c r="L367" s="62" t="s">
        <v>104</v>
      </c>
      <c r="M367" s="62"/>
      <c r="N367" s="72" t="s">
        <v>209</v>
      </c>
      <c r="O367" s="65">
        <v>27566.240000000002</v>
      </c>
      <c r="P367" s="65">
        <v>0</v>
      </c>
      <c r="Q367" s="65">
        <v>27566.240000000002</v>
      </c>
      <c r="R367" s="65">
        <v>0</v>
      </c>
      <c r="S367" s="65">
        <v>0</v>
      </c>
      <c r="T367" s="65">
        <v>0</v>
      </c>
      <c r="U367" s="65">
        <v>27566.240000000002</v>
      </c>
      <c r="V367" s="65">
        <v>0</v>
      </c>
      <c r="W367" s="65">
        <v>0</v>
      </c>
      <c r="X367" s="65">
        <v>0</v>
      </c>
      <c r="Y367" s="65">
        <v>0</v>
      </c>
      <c r="Z367" s="65">
        <v>0</v>
      </c>
      <c r="AA367" s="65">
        <v>0</v>
      </c>
      <c r="AB367" s="65">
        <v>0</v>
      </c>
      <c r="AC367" s="65">
        <v>0</v>
      </c>
      <c r="AD367" s="65">
        <v>0</v>
      </c>
      <c r="AE367" s="65">
        <v>0</v>
      </c>
      <c r="AF367" s="65">
        <v>0</v>
      </c>
      <c r="AG367" s="65">
        <v>0</v>
      </c>
      <c r="AH367" s="65">
        <v>0</v>
      </c>
      <c r="AI367" s="65">
        <v>0</v>
      </c>
      <c r="AJ367" s="65">
        <v>0</v>
      </c>
      <c r="AK367" s="65">
        <v>0</v>
      </c>
      <c r="AL367" s="65">
        <v>0</v>
      </c>
      <c r="AM367" s="65">
        <v>0</v>
      </c>
      <c r="AN367" s="65">
        <v>0</v>
      </c>
      <c r="AO367" s="65">
        <v>0</v>
      </c>
      <c r="AP367" s="65">
        <v>0</v>
      </c>
      <c r="AQ367" s="65">
        <v>27566.240000000002</v>
      </c>
      <c r="AR367" s="65">
        <v>0</v>
      </c>
      <c r="AS367" s="65">
        <v>27566.240000000002</v>
      </c>
      <c r="AT367" s="65">
        <v>0</v>
      </c>
      <c r="AU367" s="65">
        <v>0</v>
      </c>
      <c r="AV367" s="65">
        <v>0</v>
      </c>
      <c r="AW367" s="65">
        <v>27566.240000000002</v>
      </c>
      <c r="AX367" s="70"/>
      <c r="AY367" s="70"/>
      <c r="AZ367" s="70"/>
      <c r="BA367" s="70"/>
      <c r="BB367" s="70"/>
      <c r="BC367" s="70"/>
      <c r="BD367" s="70"/>
      <c r="BG367" s="66"/>
      <c r="BI367" s="66"/>
      <c r="BJ367" s="66"/>
      <c r="BL367" s="66"/>
      <c r="BM367" s="66"/>
      <c r="CB367" s="66"/>
      <c r="CD367" s="66"/>
      <c r="CE367" s="66"/>
      <c r="CG367" s="66"/>
      <c r="CH367" s="66"/>
    </row>
    <row r="368" spans="1:86">
      <c r="A368" s="67">
        <v>2026</v>
      </c>
      <c r="B368" s="67">
        <v>8311</v>
      </c>
      <c r="C368" s="67"/>
      <c r="D368" s="102"/>
      <c r="E368" s="67">
        <v>2</v>
      </c>
      <c r="F368" s="68">
        <v>6</v>
      </c>
      <c r="G368" s="68">
        <v>20</v>
      </c>
      <c r="H368" s="68">
        <v>4</v>
      </c>
      <c r="I368" s="68">
        <v>5000</v>
      </c>
      <c r="J368" s="62">
        <v>5100</v>
      </c>
      <c r="K368" s="62">
        <v>519</v>
      </c>
      <c r="L368" s="62">
        <v>17</v>
      </c>
      <c r="M368" s="62">
        <v>2</v>
      </c>
      <c r="N368" s="72" t="s">
        <v>222</v>
      </c>
      <c r="O368" s="65">
        <v>27566.240000000002</v>
      </c>
      <c r="P368" s="65">
        <v>0</v>
      </c>
      <c r="Q368" s="65">
        <v>27566.240000000002</v>
      </c>
      <c r="R368" s="65">
        <v>0</v>
      </c>
      <c r="S368" s="65">
        <v>0</v>
      </c>
      <c r="T368" s="65">
        <v>0</v>
      </c>
      <c r="U368" s="65">
        <v>27566.240000000002</v>
      </c>
      <c r="V368" s="65">
        <v>0</v>
      </c>
      <c r="W368" s="65">
        <v>0</v>
      </c>
      <c r="X368" s="65">
        <v>0</v>
      </c>
      <c r="Y368" s="65">
        <v>0</v>
      </c>
      <c r="Z368" s="65">
        <v>0</v>
      </c>
      <c r="AA368" s="65">
        <v>0</v>
      </c>
      <c r="AB368" s="65">
        <v>0</v>
      </c>
      <c r="AC368" s="65">
        <v>0</v>
      </c>
      <c r="AD368" s="65">
        <v>0</v>
      </c>
      <c r="AE368" s="65">
        <v>0</v>
      </c>
      <c r="AF368" s="65">
        <v>0</v>
      </c>
      <c r="AG368" s="65">
        <v>0</v>
      </c>
      <c r="AH368" s="65">
        <v>0</v>
      </c>
      <c r="AI368" s="65">
        <v>0</v>
      </c>
      <c r="AJ368" s="65">
        <v>0</v>
      </c>
      <c r="AK368" s="65">
        <v>0</v>
      </c>
      <c r="AL368" s="65">
        <v>0</v>
      </c>
      <c r="AM368" s="65">
        <v>0</v>
      </c>
      <c r="AN368" s="65">
        <v>0</v>
      </c>
      <c r="AO368" s="65">
        <v>0</v>
      </c>
      <c r="AP368" s="65">
        <v>0</v>
      </c>
      <c r="AQ368" s="65">
        <v>27566.240000000002</v>
      </c>
      <c r="AR368" s="65">
        <v>0</v>
      </c>
      <c r="AS368" s="65">
        <v>27566.240000000002</v>
      </c>
      <c r="AT368" s="65">
        <v>0</v>
      </c>
      <c r="AU368" s="65">
        <v>0</v>
      </c>
      <c r="AV368" s="65">
        <v>0</v>
      </c>
      <c r="AW368" s="65">
        <v>27566.240000000002</v>
      </c>
      <c r="AX368" s="70" t="s">
        <v>159</v>
      </c>
      <c r="AY368" s="70">
        <v>1</v>
      </c>
      <c r="AZ368" s="70">
        <v>0</v>
      </c>
      <c r="BA368" s="70">
        <v>0</v>
      </c>
      <c r="BB368" s="70">
        <v>0</v>
      </c>
      <c r="BC368" s="70">
        <v>1</v>
      </c>
      <c r="BD368" s="70">
        <v>0</v>
      </c>
      <c r="BG368" s="66"/>
      <c r="BI368" s="66"/>
      <c r="BJ368" s="66"/>
      <c r="BL368" s="66"/>
      <c r="BM368" s="66"/>
      <c r="CB368" s="66"/>
      <c r="CD368" s="66"/>
      <c r="CE368" s="66"/>
      <c r="CG368" s="66"/>
      <c r="CH368" s="66"/>
    </row>
    <row r="369" spans="1:86">
      <c r="A369" s="67">
        <v>2026</v>
      </c>
      <c r="B369" s="67">
        <v>8311</v>
      </c>
      <c r="C369" s="67"/>
      <c r="D369" s="102"/>
      <c r="E369" s="67">
        <v>2</v>
      </c>
      <c r="F369" s="68">
        <v>6</v>
      </c>
      <c r="G369" s="68">
        <v>20</v>
      </c>
      <c r="H369" s="68">
        <v>4</v>
      </c>
      <c r="I369" s="68">
        <v>5000</v>
      </c>
      <c r="J369" s="62">
        <v>5200</v>
      </c>
      <c r="K369" s="62"/>
      <c r="L369" s="62" t="s">
        <v>104</v>
      </c>
      <c r="M369" s="62"/>
      <c r="N369" s="72" t="s">
        <v>212</v>
      </c>
      <c r="O369" s="65">
        <v>198900</v>
      </c>
      <c r="P369" s="65">
        <v>0</v>
      </c>
      <c r="Q369" s="65">
        <v>198900</v>
      </c>
      <c r="R369" s="65">
        <v>0</v>
      </c>
      <c r="S369" s="65">
        <v>0</v>
      </c>
      <c r="T369" s="65">
        <v>0</v>
      </c>
      <c r="U369" s="65">
        <v>198900</v>
      </c>
      <c r="V369" s="65">
        <v>0</v>
      </c>
      <c r="W369" s="65">
        <v>0</v>
      </c>
      <c r="X369" s="65">
        <v>0</v>
      </c>
      <c r="Y369" s="65">
        <v>0</v>
      </c>
      <c r="Z369" s="65">
        <v>0</v>
      </c>
      <c r="AA369" s="65">
        <v>0</v>
      </c>
      <c r="AB369" s="65">
        <v>0</v>
      </c>
      <c r="AC369" s="65">
        <v>0</v>
      </c>
      <c r="AD369" s="65">
        <v>0</v>
      </c>
      <c r="AE369" s="65">
        <v>0</v>
      </c>
      <c r="AF369" s="65">
        <v>0</v>
      </c>
      <c r="AG369" s="65">
        <v>0</v>
      </c>
      <c r="AH369" s="65">
        <v>0</v>
      </c>
      <c r="AI369" s="65">
        <v>0</v>
      </c>
      <c r="AJ369" s="65">
        <v>0</v>
      </c>
      <c r="AK369" s="65">
        <v>0</v>
      </c>
      <c r="AL369" s="65">
        <v>0</v>
      </c>
      <c r="AM369" s="65">
        <v>0</v>
      </c>
      <c r="AN369" s="65">
        <v>0</v>
      </c>
      <c r="AO369" s="65">
        <v>0</v>
      </c>
      <c r="AP369" s="65">
        <v>0</v>
      </c>
      <c r="AQ369" s="65">
        <v>198900</v>
      </c>
      <c r="AR369" s="65">
        <v>0</v>
      </c>
      <c r="AS369" s="65">
        <v>198900</v>
      </c>
      <c r="AT369" s="65">
        <v>0</v>
      </c>
      <c r="AU369" s="65">
        <v>0</v>
      </c>
      <c r="AV369" s="65">
        <v>0</v>
      </c>
      <c r="AW369" s="65">
        <v>198900</v>
      </c>
      <c r="AX369" s="70"/>
      <c r="AY369" s="70"/>
      <c r="AZ369" s="70"/>
      <c r="BA369" s="70"/>
      <c r="BB369" s="70"/>
      <c r="BC369" s="70"/>
      <c r="BD369" s="70"/>
      <c r="BG369" s="66"/>
      <c r="BI369" s="66"/>
      <c r="BJ369" s="66"/>
      <c r="BL369" s="66"/>
      <c r="BM369" s="66"/>
      <c r="CB369" s="66"/>
      <c r="CD369" s="66"/>
      <c r="CE369" s="66"/>
      <c r="CG369" s="66"/>
      <c r="CH369" s="66"/>
    </row>
    <row r="370" spans="1:86">
      <c r="A370" s="67">
        <v>2026</v>
      </c>
      <c r="B370" s="67">
        <v>8311</v>
      </c>
      <c r="C370" s="67"/>
      <c r="D370" s="102"/>
      <c r="E370" s="67">
        <v>2</v>
      </c>
      <c r="F370" s="68">
        <v>6</v>
      </c>
      <c r="G370" s="68">
        <v>20</v>
      </c>
      <c r="H370" s="68">
        <v>4</v>
      </c>
      <c r="I370" s="68">
        <v>5000</v>
      </c>
      <c r="J370" s="62">
        <v>5200</v>
      </c>
      <c r="K370" s="62">
        <v>523</v>
      </c>
      <c r="L370" s="62" t="s">
        <v>104</v>
      </c>
      <c r="M370" s="62"/>
      <c r="N370" s="72" t="s">
        <v>282</v>
      </c>
      <c r="O370" s="65">
        <v>198900</v>
      </c>
      <c r="P370" s="65">
        <v>0</v>
      </c>
      <c r="Q370" s="65">
        <v>198900</v>
      </c>
      <c r="R370" s="65">
        <v>0</v>
      </c>
      <c r="S370" s="65">
        <v>0</v>
      </c>
      <c r="T370" s="65">
        <v>0</v>
      </c>
      <c r="U370" s="65">
        <v>198900</v>
      </c>
      <c r="V370" s="65">
        <v>0</v>
      </c>
      <c r="W370" s="65">
        <v>0</v>
      </c>
      <c r="X370" s="65">
        <v>0</v>
      </c>
      <c r="Y370" s="65">
        <v>0</v>
      </c>
      <c r="Z370" s="65">
        <v>0</v>
      </c>
      <c r="AA370" s="65">
        <v>0</v>
      </c>
      <c r="AB370" s="65">
        <v>0</v>
      </c>
      <c r="AC370" s="65">
        <v>0</v>
      </c>
      <c r="AD370" s="65">
        <v>0</v>
      </c>
      <c r="AE370" s="65">
        <v>0</v>
      </c>
      <c r="AF370" s="65">
        <v>0</v>
      </c>
      <c r="AG370" s="65">
        <v>0</v>
      </c>
      <c r="AH370" s="65">
        <v>0</v>
      </c>
      <c r="AI370" s="65">
        <v>0</v>
      </c>
      <c r="AJ370" s="65">
        <v>0</v>
      </c>
      <c r="AK370" s="65">
        <v>0</v>
      </c>
      <c r="AL370" s="65">
        <v>0</v>
      </c>
      <c r="AM370" s="65">
        <v>0</v>
      </c>
      <c r="AN370" s="65">
        <v>0</v>
      </c>
      <c r="AO370" s="65">
        <v>0</v>
      </c>
      <c r="AP370" s="65">
        <v>0</v>
      </c>
      <c r="AQ370" s="65">
        <v>198900</v>
      </c>
      <c r="AR370" s="65">
        <v>0</v>
      </c>
      <c r="AS370" s="65">
        <v>198900</v>
      </c>
      <c r="AT370" s="65">
        <v>0</v>
      </c>
      <c r="AU370" s="65">
        <v>0</v>
      </c>
      <c r="AV370" s="65">
        <v>0</v>
      </c>
      <c r="AW370" s="65">
        <v>198900</v>
      </c>
      <c r="AX370" s="70"/>
      <c r="AY370" s="70"/>
      <c r="AZ370" s="70"/>
      <c r="BA370" s="70"/>
      <c r="BB370" s="70"/>
      <c r="BC370" s="70"/>
      <c r="BD370" s="70"/>
      <c r="BG370" s="66"/>
      <c r="BI370" s="66"/>
      <c r="BJ370" s="66"/>
      <c r="BL370" s="66"/>
      <c r="BM370" s="66"/>
      <c r="CB370" s="66"/>
      <c r="CD370" s="66"/>
      <c r="CE370" s="66"/>
      <c r="CG370" s="66"/>
      <c r="CH370" s="66"/>
    </row>
    <row r="371" spans="1:86">
      <c r="A371" s="67">
        <v>2026</v>
      </c>
      <c r="B371" s="67">
        <v>8311</v>
      </c>
      <c r="C371" s="67"/>
      <c r="D371" s="102"/>
      <c r="E371" s="67">
        <v>2</v>
      </c>
      <c r="F371" s="68">
        <v>6</v>
      </c>
      <c r="G371" s="68">
        <v>20</v>
      </c>
      <c r="H371" s="68">
        <v>4</v>
      </c>
      <c r="I371" s="68">
        <v>5000</v>
      </c>
      <c r="J371" s="62">
        <v>5200</v>
      </c>
      <c r="K371" s="62">
        <v>523</v>
      </c>
      <c r="L371" s="62">
        <v>202</v>
      </c>
      <c r="M371" s="62">
        <v>2</v>
      </c>
      <c r="N371" s="72" t="s">
        <v>330</v>
      </c>
      <c r="O371" s="65">
        <v>198900</v>
      </c>
      <c r="P371" s="65">
        <v>0</v>
      </c>
      <c r="Q371" s="65">
        <v>198900</v>
      </c>
      <c r="R371" s="65">
        <v>0</v>
      </c>
      <c r="S371" s="65">
        <v>0</v>
      </c>
      <c r="T371" s="65">
        <v>0</v>
      </c>
      <c r="U371" s="65">
        <v>198900</v>
      </c>
      <c r="V371" s="65">
        <v>0</v>
      </c>
      <c r="W371" s="65">
        <v>0</v>
      </c>
      <c r="X371" s="65">
        <v>0</v>
      </c>
      <c r="Y371" s="65">
        <v>0</v>
      </c>
      <c r="Z371" s="65">
        <v>0</v>
      </c>
      <c r="AA371" s="65">
        <v>0</v>
      </c>
      <c r="AB371" s="65">
        <v>0</v>
      </c>
      <c r="AC371" s="65">
        <v>0</v>
      </c>
      <c r="AD371" s="65">
        <v>0</v>
      </c>
      <c r="AE371" s="65">
        <v>0</v>
      </c>
      <c r="AF371" s="65">
        <v>0</v>
      </c>
      <c r="AG371" s="65">
        <v>0</v>
      </c>
      <c r="AH371" s="65">
        <v>0</v>
      </c>
      <c r="AI371" s="65">
        <v>0</v>
      </c>
      <c r="AJ371" s="65">
        <v>0</v>
      </c>
      <c r="AK371" s="65">
        <v>0</v>
      </c>
      <c r="AL371" s="65">
        <v>0</v>
      </c>
      <c r="AM371" s="65">
        <v>0</v>
      </c>
      <c r="AN371" s="65">
        <v>0</v>
      </c>
      <c r="AO371" s="65">
        <v>0</v>
      </c>
      <c r="AP371" s="65">
        <v>0</v>
      </c>
      <c r="AQ371" s="65">
        <v>198900</v>
      </c>
      <c r="AR371" s="65">
        <v>0</v>
      </c>
      <c r="AS371" s="65">
        <v>198900</v>
      </c>
      <c r="AT371" s="65">
        <v>0</v>
      </c>
      <c r="AU371" s="65">
        <v>0</v>
      </c>
      <c r="AV371" s="65">
        <v>0</v>
      </c>
      <c r="AW371" s="65">
        <v>198900</v>
      </c>
      <c r="AX371" s="70" t="s">
        <v>159</v>
      </c>
      <c r="AY371" s="70">
        <v>8</v>
      </c>
      <c r="AZ371" s="70">
        <v>0</v>
      </c>
      <c r="BA371" s="70">
        <v>0</v>
      </c>
      <c r="BB371" s="70">
        <v>0</v>
      </c>
      <c r="BC371" s="70">
        <v>8</v>
      </c>
      <c r="BD371" s="70">
        <v>0</v>
      </c>
      <c r="BG371" s="66"/>
      <c r="BI371" s="66"/>
      <c r="BJ371" s="66"/>
      <c r="BL371" s="66"/>
      <c r="BM371" s="66"/>
      <c r="CB371" s="66"/>
      <c r="CD371" s="66"/>
      <c r="CE371" s="66"/>
      <c r="CG371" s="66"/>
      <c r="CH371" s="66"/>
    </row>
    <row r="372" spans="1:86">
      <c r="A372" s="67">
        <v>2026</v>
      </c>
      <c r="B372" s="67">
        <v>8311</v>
      </c>
      <c r="C372" s="67"/>
      <c r="D372" s="102"/>
      <c r="E372" s="67">
        <v>2</v>
      </c>
      <c r="F372" s="68">
        <v>6</v>
      </c>
      <c r="G372" s="68">
        <v>20</v>
      </c>
      <c r="H372" s="68">
        <v>4</v>
      </c>
      <c r="I372" s="68">
        <v>5000</v>
      </c>
      <c r="J372" s="62">
        <v>5300</v>
      </c>
      <c r="K372" s="62"/>
      <c r="L372" s="62" t="s">
        <v>104</v>
      </c>
      <c r="M372" s="62"/>
      <c r="N372" s="72" t="s">
        <v>218</v>
      </c>
      <c r="O372" s="65">
        <v>327217.2</v>
      </c>
      <c r="P372" s="65">
        <v>0</v>
      </c>
      <c r="Q372" s="65">
        <v>327217.2</v>
      </c>
      <c r="R372" s="65">
        <v>0</v>
      </c>
      <c r="S372" s="65">
        <v>0</v>
      </c>
      <c r="T372" s="65">
        <v>0</v>
      </c>
      <c r="U372" s="65">
        <v>327217.2</v>
      </c>
      <c r="V372" s="65">
        <v>0</v>
      </c>
      <c r="W372" s="65">
        <v>0</v>
      </c>
      <c r="X372" s="65">
        <v>0</v>
      </c>
      <c r="Y372" s="65">
        <v>0</v>
      </c>
      <c r="Z372" s="65">
        <v>0</v>
      </c>
      <c r="AA372" s="65">
        <v>0</v>
      </c>
      <c r="AB372" s="65">
        <v>0</v>
      </c>
      <c r="AC372" s="65">
        <v>0</v>
      </c>
      <c r="AD372" s="65">
        <v>0</v>
      </c>
      <c r="AE372" s="65">
        <v>0</v>
      </c>
      <c r="AF372" s="65">
        <v>0</v>
      </c>
      <c r="AG372" s="65">
        <v>0</v>
      </c>
      <c r="AH372" s="65">
        <v>0</v>
      </c>
      <c r="AI372" s="65">
        <v>0</v>
      </c>
      <c r="AJ372" s="65">
        <v>0</v>
      </c>
      <c r="AK372" s="65">
        <v>0</v>
      </c>
      <c r="AL372" s="65">
        <v>0</v>
      </c>
      <c r="AM372" s="65">
        <v>0</v>
      </c>
      <c r="AN372" s="65">
        <v>0</v>
      </c>
      <c r="AO372" s="65">
        <v>0</v>
      </c>
      <c r="AP372" s="65">
        <v>0</v>
      </c>
      <c r="AQ372" s="65">
        <v>327217.2</v>
      </c>
      <c r="AR372" s="65">
        <v>0</v>
      </c>
      <c r="AS372" s="65">
        <v>327217.2</v>
      </c>
      <c r="AT372" s="65">
        <v>0</v>
      </c>
      <c r="AU372" s="65">
        <v>0</v>
      </c>
      <c r="AV372" s="65">
        <v>0</v>
      </c>
      <c r="AW372" s="65">
        <v>327217.2</v>
      </c>
      <c r="AX372" s="70"/>
      <c r="AY372" s="70"/>
      <c r="AZ372" s="70"/>
      <c r="BA372" s="70"/>
      <c r="BB372" s="70"/>
      <c r="BC372" s="70"/>
      <c r="BD372" s="70"/>
      <c r="BG372" s="66"/>
      <c r="BI372" s="66"/>
      <c r="BJ372" s="66"/>
      <c r="BL372" s="66"/>
      <c r="BM372" s="66"/>
      <c r="CB372" s="66"/>
      <c r="CD372" s="66"/>
      <c r="CE372" s="66"/>
      <c r="CG372" s="66"/>
      <c r="CH372" s="66"/>
    </row>
    <row r="373" spans="1:86">
      <c r="A373" s="67">
        <v>2026</v>
      </c>
      <c r="B373" s="67">
        <v>8311</v>
      </c>
      <c r="C373" s="67"/>
      <c r="D373" s="102"/>
      <c r="E373" s="67">
        <v>2</v>
      </c>
      <c r="F373" s="68">
        <v>6</v>
      </c>
      <c r="G373" s="68">
        <v>20</v>
      </c>
      <c r="H373" s="68">
        <v>4</v>
      </c>
      <c r="I373" s="68">
        <v>5000</v>
      </c>
      <c r="J373" s="62">
        <v>5300</v>
      </c>
      <c r="K373" s="62">
        <v>531</v>
      </c>
      <c r="L373" s="62" t="s">
        <v>104</v>
      </c>
      <c r="M373" s="62"/>
      <c r="N373" s="72" t="s">
        <v>219</v>
      </c>
      <c r="O373" s="65">
        <v>327217.2</v>
      </c>
      <c r="P373" s="65">
        <v>0</v>
      </c>
      <c r="Q373" s="65">
        <v>327217.2</v>
      </c>
      <c r="R373" s="65">
        <v>0</v>
      </c>
      <c r="S373" s="65">
        <v>0</v>
      </c>
      <c r="T373" s="65">
        <v>0</v>
      </c>
      <c r="U373" s="65">
        <v>327217.2</v>
      </c>
      <c r="V373" s="65">
        <v>0</v>
      </c>
      <c r="W373" s="65">
        <v>0</v>
      </c>
      <c r="X373" s="65">
        <v>0</v>
      </c>
      <c r="Y373" s="65">
        <v>0</v>
      </c>
      <c r="Z373" s="65">
        <v>0</v>
      </c>
      <c r="AA373" s="65">
        <v>0</v>
      </c>
      <c r="AB373" s="65">
        <v>0</v>
      </c>
      <c r="AC373" s="65">
        <v>0</v>
      </c>
      <c r="AD373" s="65">
        <v>0</v>
      </c>
      <c r="AE373" s="65">
        <v>0</v>
      </c>
      <c r="AF373" s="65">
        <v>0</v>
      </c>
      <c r="AG373" s="65">
        <v>0</v>
      </c>
      <c r="AH373" s="65">
        <v>0</v>
      </c>
      <c r="AI373" s="65">
        <v>0</v>
      </c>
      <c r="AJ373" s="65">
        <v>0</v>
      </c>
      <c r="AK373" s="65">
        <v>0</v>
      </c>
      <c r="AL373" s="65">
        <v>0</v>
      </c>
      <c r="AM373" s="65">
        <v>0</v>
      </c>
      <c r="AN373" s="65">
        <v>0</v>
      </c>
      <c r="AO373" s="65">
        <v>0</v>
      </c>
      <c r="AP373" s="65">
        <v>0</v>
      </c>
      <c r="AQ373" s="65">
        <v>327217.2</v>
      </c>
      <c r="AR373" s="65">
        <v>0</v>
      </c>
      <c r="AS373" s="65">
        <v>327217.2</v>
      </c>
      <c r="AT373" s="65">
        <v>0</v>
      </c>
      <c r="AU373" s="65">
        <v>0</v>
      </c>
      <c r="AV373" s="65">
        <v>0</v>
      </c>
      <c r="AW373" s="65">
        <v>327217.2</v>
      </c>
      <c r="AX373" s="70"/>
      <c r="AY373" s="70"/>
      <c r="AZ373" s="70"/>
      <c r="BA373" s="70"/>
      <c r="BB373" s="70"/>
      <c r="BC373" s="70"/>
      <c r="BD373" s="70"/>
      <c r="BG373" s="66"/>
      <c r="BI373" s="66"/>
      <c r="BJ373" s="66"/>
      <c r="BL373" s="66"/>
      <c r="BM373" s="66"/>
      <c r="CB373" s="66"/>
      <c r="CD373" s="66"/>
      <c r="CE373" s="66"/>
      <c r="CG373" s="66"/>
      <c r="CH373" s="66"/>
    </row>
    <row r="374" spans="1:86">
      <c r="A374" s="67">
        <v>2026</v>
      </c>
      <c r="B374" s="67">
        <v>8311</v>
      </c>
      <c r="C374" s="67"/>
      <c r="D374" s="102"/>
      <c r="E374" s="67">
        <v>2</v>
      </c>
      <c r="F374" s="68">
        <v>6</v>
      </c>
      <c r="G374" s="68">
        <v>20</v>
      </c>
      <c r="H374" s="68">
        <v>4</v>
      </c>
      <c r="I374" s="68">
        <v>5000</v>
      </c>
      <c r="J374" s="62">
        <v>5300</v>
      </c>
      <c r="K374" s="62">
        <v>531</v>
      </c>
      <c r="L374" s="62">
        <v>543</v>
      </c>
      <c r="M374" s="62">
        <v>2</v>
      </c>
      <c r="N374" s="72" t="s">
        <v>331</v>
      </c>
      <c r="O374" s="65">
        <v>161054.39999999999</v>
      </c>
      <c r="P374" s="65">
        <v>0</v>
      </c>
      <c r="Q374" s="65">
        <v>161054.39999999999</v>
      </c>
      <c r="R374" s="65">
        <v>0</v>
      </c>
      <c r="S374" s="65">
        <v>0</v>
      </c>
      <c r="T374" s="65">
        <v>0</v>
      </c>
      <c r="U374" s="65">
        <v>161054.39999999999</v>
      </c>
      <c r="V374" s="65">
        <v>0</v>
      </c>
      <c r="W374" s="65">
        <v>0</v>
      </c>
      <c r="X374" s="65">
        <v>0</v>
      </c>
      <c r="Y374" s="65">
        <v>0</v>
      </c>
      <c r="Z374" s="65">
        <v>0</v>
      </c>
      <c r="AA374" s="65">
        <v>0</v>
      </c>
      <c r="AB374" s="65">
        <v>0</v>
      </c>
      <c r="AC374" s="65">
        <v>0</v>
      </c>
      <c r="AD374" s="65">
        <v>0</v>
      </c>
      <c r="AE374" s="65">
        <v>0</v>
      </c>
      <c r="AF374" s="65">
        <v>0</v>
      </c>
      <c r="AG374" s="65">
        <v>0</v>
      </c>
      <c r="AH374" s="65">
        <v>0</v>
      </c>
      <c r="AI374" s="65">
        <v>0</v>
      </c>
      <c r="AJ374" s="65">
        <v>0</v>
      </c>
      <c r="AK374" s="65">
        <v>0</v>
      </c>
      <c r="AL374" s="65">
        <v>0</v>
      </c>
      <c r="AM374" s="65">
        <v>0</v>
      </c>
      <c r="AN374" s="65">
        <v>0</v>
      </c>
      <c r="AO374" s="65">
        <v>0</v>
      </c>
      <c r="AP374" s="65">
        <v>0</v>
      </c>
      <c r="AQ374" s="65">
        <v>161054.39999999999</v>
      </c>
      <c r="AR374" s="65">
        <v>0</v>
      </c>
      <c r="AS374" s="65">
        <v>161054.39999999999</v>
      </c>
      <c r="AT374" s="65">
        <v>0</v>
      </c>
      <c r="AU374" s="65">
        <v>0</v>
      </c>
      <c r="AV374" s="65">
        <v>0</v>
      </c>
      <c r="AW374" s="65">
        <v>161054.39999999999</v>
      </c>
      <c r="AX374" s="70" t="s">
        <v>159</v>
      </c>
      <c r="AY374" s="70">
        <v>1</v>
      </c>
      <c r="AZ374" s="70">
        <v>0</v>
      </c>
      <c r="BA374" s="70">
        <v>0</v>
      </c>
      <c r="BB374" s="70">
        <v>0</v>
      </c>
      <c r="BC374" s="70">
        <v>1</v>
      </c>
      <c r="BD374" s="70">
        <v>0</v>
      </c>
      <c r="BG374" s="66"/>
      <c r="BI374" s="66"/>
      <c r="BJ374" s="66"/>
      <c r="BL374" s="66"/>
      <c r="BM374" s="66"/>
      <c r="CB374" s="66"/>
      <c r="CD374" s="66"/>
      <c r="CE374" s="66"/>
      <c r="CG374" s="66"/>
      <c r="CH374" s="66"/>
    </row>
    <row r="375" spans="1:86">
      <c r="A375" s="67">
        <v>2026</v>
      </c>
      <c r="B375" s="67">
        <v>8311</v>
      </c>
      <c r="C375" s="67"/>
      <c r="D375" s="102"/>
      <c r="E375" s="67">
        <v>2</v>
      </c>
      <c r="F375" s="68">
        <v>6</v>
      </c>
      <c r="G375" s="68">
        <v>20</v>
      </c>
      <c r="H375" s="68">
        <v>4</v>
      </c>
      <c r="I375" s="68">
        <v>5000</v>
      </c>
      <c r="J375" s="62">
        <v>5300</v>
      </c>
      <c r="K375" s="62">
        <v>531</v>
      </c>
      <c r="L375" s="62">
        <v>868</v>
      </c>
      <c r="M375" s="62">
        <v>2</v>
      </c>
      <c r="N375" s="72" t="s">
        <v>332</v>
      </c>
      <c r="O375" s="65">
        <v>83238.820000000007</v>
      </c>
      <c r="P375" s="65">
        <v>0</v>
      </c>
      <c r="Q375" s="65">
        <v>83238.820000000007</v>
      </c>
      <c r="R375" s="65">
        <v>0</v>
      </c>
      <c r="S375" s="65">
        <v>0</v>
      </c>
      <c r="T375" s="65">
        <v>0</v>
      </c>
      <c r="U375" s="65">
        <v>83238.820000000007</v>
      </c>
      <c r="V375" s="65">
        <v>0</v>
      </c>
      <c r="W375" s="65">
        <v>0</v>
      </c>
      <c r="X375" s="65">
        <v>0</v>
      </c>
      <c r="Y375" s="65">
        <v>0</v>
      </c>
      <c r="Z375" s="65">
        <v>0</v>
      </c>
      <c r="AA375" s="65">
        <v>0</v>
      </c>
      <c r="AB375" s="65">
        <v>0</v>
      </c>
      <c r="AC375" s="65">
        <v>0</v>
      </c>
      <c r="AD375" s="65">
        <v>0</v>
      </c>
      <c r="AE375" s="65">
        <v>0</v>
      </c>
      <c r="AF375" s="65">
        <v>0</v>
      </c>
      <c r="AG375" s="65">
        <v>0</v>
      </c>
      <c r="AH375" s="65">
        <v>0</v>
      </c>
      <c r="AI375" s="65">
        <v>0</v>
      </c>
      <c r="AJ375" s="65">
        <v>0</v>
      </c>
      <c r="AK375" s="65">
        <v>0</v>
      </c>
      <c r="AL375" s="65">
        <v>0</v>
      </c>
      <c r="AM375" s="65">
        <v>0</v>
      </c>
      <c r="AN375" s="65">
        <v>0</v>
      </c>
      <c r="AO375" s="65">
        <v>0</v>
      </c>
      <c r="AP375" s="65">
        <v>0</v>
      </c>
      <c r="AQ375" s="65">
        <v>83238.820000000007</v>
      </c>
      <c r="AR375" s="65">
        <v>0</v>
      </c>
      <c r="AS375" s="65">
        <v>83238.820000000007</v>
      </c>
      <c r="AT375" s="65">
        <v>0</v>
      </c>
      <c r="AU375" s="65">
        <v>0</v>
      </c>
      <c r="AV375" s="65">
        <v>0</v>
      </c>
      <c r="AW375" s="65">
        <v>83238.820000000007</v>
      </c>
      <c r="AX375" s="70" t="s">
        <v>159</v>
      </c>
      <c r="AY375" s="70">
        <v>1</v>
      </c>
      <c r="AZ375" s="70">
        <v>0</v>
      </c>
      <c r="BA375" s="70">
        <v>0</v>
      </c>
      <c r="BB375" s="70">
        <v>0</v>
      </c>
      <c r="BC375" s="70">
        <v>1</v>
      </c>
      <c r="BD375" s="70">
        <v>0</v>
      </c>
      <c r="BG375" s="66"/>
      <c r="BI375" s="66"/>
      <c r="BJ375" s="66"/>
      <c r="BL375" s="66"/>
      <c r="BM375" s="66"/>
      <c r="CB375" s="66"/>
      <c r="CD375" s="66"/>
      <c r="CE375" s="66"/>
      <c r="CG375" s="66"/>
      <c r="CH375" s="66"/>
    </row>
    <row r="376" spans="1:86">
      <c r="A376" s="67">
        <v>2026</v>
      </c>
      <c r="B376" s="67">
        <v>8311</v>
      </c>
      <c r="C376" s="67"/>
      <c r="D376" s="102"/>
      <c r="E376" s="67">
        <v>2</v>
      </c>
      <c r="F376" s="68">
        <v>6</v>
      </c>
      <c r="G376" s="68">
        <v>20</v>
      </c>
      <c r="H376" s="68">
        <v>4</v>
      </c>
      <c r="I376" s="68">
        <v>5000</v>
      </c>
      <c r="J376" s="62">
        <v>5300</v>
      </c>
      <c r="K376" s="62">
        <v>531</v>
      </c>
      <c r="L376" s="62">
        <v>934</v>
      </c>
      <c r="M376" s="62">
        <v>2</v>
      </c>
      <c r="N376" s="72" t="s">
        <v>333</v>
      </c>
      <c r="O376" s="65">
        <v>82923.98</v>
      </c>
      <c r="P376" s="65">
        <v>0</v>
      </c>
      <c r="Q376" s="65">
        <v>82923.98</v>
      </c>
      <c r="R376" s="65">
        <v>0</v>
      </c>
      <c r="S376" s="65">
        <v>0</v>
      </c>
      <c r="T376" s="65">
        <v>0</v>
      </c>
      <c r="U376" s="65">
        <v>82923.98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65">
        <v>0</v>
      </c>
      <c r="AJ376" s="65">
        <v>0</v>
      </c>
      <c r="AK376" s="65">
        <v>0</v>
      </c>
      <c r="AL376" s="65">
        <v>0</v>
      </c>
      <c r="AM376" s="65">
        <v>0</v>
      </c>
      <c r="AN376" s="65">
        <v>0</v>
      </c>
      <c r="AO376" s="65">
        <v>0</v>
      </c>
      <c r="AP376" s="65">
        <v>0</v>
      </c>
      <c r="AQ376" s="65">
        <v>82923.98</v>
      </c>
      <c r="AR376" s="65">
        <v>0</v>
      </c>
      <c r="AS376" s="65">
        <v>82923.98</v>
      </c>
      <c r="AT376" s="65">
        <v>0</v>
      </c>
      <c r="AU376" s="65">
        <v>0</v>
      </c>
      <c r="AV376" s="65">
        <v>0</v>
      </c>
      <c r="AW376" s="65">
        <v>82923.98</v>
      </c>
      <c r="AX376" s="70" t="s">
        <v>159</v>
      </c>
      <c r="AY376" s="70">
        <v>1</v>
      </c>
      <c r="AZ376" s="70">
        <v>0</v>
      </c>
      <c r="BA376" s="70">
        <v>0</v>
      </c>
      <c r="BB376" s="70">
        <v>0</v>
      </c>
      <c r="BC376" s="70">
        <v>1</v>
      </c>
      <c r="BD376" s="70">
        <v>0</v>
      </c>
      <c r="BG376" s="66"/>
      <c r="BI376" s="66"/>
      <c r="BJ376" s="66"/>
      <c r="BL376" s="66"/>
      <c r="BM376" s="66"/>
      <c r="CB376" s="66"/>
      <c r="CD376" s="66"/>
      <c r="CE376" s="66"/>
      <c r="CG376" s="66"/>
      <c r="CH376" s="66"/>
    </row>
    <row r="377" spans="1:86">
      <c r="A377" s="67">
        <v>2026</v>
      </c>
      <c r="B377" s="67">
        <v>8311</v>
      </c>
      <c r="C377" s="67"/>
      <c r="D377" s="102"/>
      <c r="E377" s="67">
        <v>2</v>
      </c>
      <c r="F377" s="68">
        <v>6</v>
      </c>
      <c r="G377" s="68">
        <v>20</v>
      </c>
      <c r="H377" s="68">
        <v>5</v>
      </c>
      <c r="I377" s="68"/>
      <c r="J377" s="62"/>
      <c r="K377" s="62"/>
      <c r="L377" s="62"/>
      <c r="M377" s="62"/>
      <c r="N377" s="72" t="s">
        <v>334</v>
      </c>
      <c r="O377" s="65">
        <v>48812474.439999998</v>
      </c>
      <c r="P377" s="65">
        <v>0</v>
      </c>
      <c r="Q377" s="65">
        <v>48812474.439999998</v>
      </c>
      <c r="R377" s="65">
        <v>6126746.0199999996</v>
      </c>
      <c r="S377" s="65">
        <v>0</v>
      </c>
      <c r="T377" s="65">
        <v>6126746.0199999996</v>
      </c>
      <c r="U377" s="65">
        <v>54939220.459999993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14900</v>
      </c>
      <c r="AD377" s="65">
        <v>0</v>
      </c>
      <c r="AE377" s="65">
        <v>14900</v>
      </c>
      <c r="AF377" s="65">
        <v>0</v>
      </c>
      <c r="AG377" s="65">
        <v>0</v>
      </c>
      <c r="AH377" s="65">
        <v>0</v>
      </c>
      <c r="AI377" s="65">
        <v>14900</v>
      </c>
      <c r="AJ377" s="65">
        <v>4878294.75</v>
      </c>
      <c r="AK377" s="65">
        <v>0</v>
      </c>
      <c r="AL377" s="65">
        <v>4878294.75</v>
      </c>
      <c r="AM377" s="65">
        <v>976623.43000000017</v>
      </c>
      <c r="AN377" s="65">
        <v>0</v>
      </c>
      <c r="AO377" s="65">
        <v>976623.43000000017</v>
      </c>
      <c r="AP377" s="65">
        <v>5854918.1799999997</v>
      </c>
      <c r="AQ377" s="65">
        <v>43919279.689999998</v>
      </c>
      <c r="AR377" s="65">
        <v>0</v>
      </c>
      <c r="AS377" s="65">
        <v>43919279.689999998</v>
      </c>
      <c r="AT377" s="65">
        <v>5150122.59</v>
      </c>
      <c r="AU377" s="65">
        <v>0</v>
      </c>
      <c r="AV377" s="65">
        <v>5150122.59</v>
      </c>
      <c r="AW377" s="65">
        <v>49069402.280000001</v>
      </c>
      <c r="AX377" s="70"/>
      <c r="AY377" s="70"/>
      <c r="AZ377" s="70"/>
      <c r="BA377" s="70"/>
      <c r="BB377" s="70"/>
      <c r="BC377" s="70"/>
      <c r="BD377" s="70"/>
      <c r="BG377" s="66"/>
      <c r="BI377" s="66"/>
      <c r="BJ377" s="66"/>
      <c r="BL377" s="66"/>
      <c r="BM377" s="66"/>
      <c r="CB377" s="66"/>
      <c r="CD377" s="66"/>
      <c r="CE377" s="66"/>
      <c r="CG377" s="66"/>
      <c r="CH377" s="66"/>
    </row>
    <row r="378" spans="1:86">
      <c r="A378" s="67">
        <v>2026</v>
      </c>
      <c r="B378" s="67">
        <v>8311</v>
      </c>
      <c r="C378" s="67"/>
      <c r="D378" s="102"/>
      <c r="E378" s="67">
        <v>2</v>
      </c>
      <c r="F378" s="68">
        <v>6</v>
      </c>
      <c r="G378" s="68">
        <v>20</v>
      </c>
      <c r="H378" s="68">
        <v>5</v>
      </c>
      <c r="I378" s="68">
        <v>2000</v>
      </c>
      <c r="J378" s="62"/>
      <c r="K378" s="62"/>
      <c r="L378" s="62" t="s">
        <v>104</v>
      </c>
      <c r="M378" s="62"/>
      <c r="N378" s="72" t="s">
        <v>5</v>
      </c>
      <c r="O378" s="65">
        <v>33056217.559999999</v>
      </c>
      <c r="P378" s="65">
        <v>0</v>
      </c>
      <c r="Q378" s="65">
        <v>33056217.559999999</v>
      </c>
      <c r="R378" s="65">
        <v>5122354.4399999995</v>
      </c>
      <c r="S378" s="65">
        <v>0</v>
      </c>
      <c r="T378" s="65">
        <v>5122354.4399999995</v>
      </c>
      <c r="U378" s="65">
        <v>38178572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65">
        <v>0</v>
      </c>
      <c r="AJ378" s="65">
        <v>4853094.75</v>
      </c>
      <c r="AK378" s="65">
        <v>0</v>
      </c>
      <c r="AL378" s="65">
        <v>4853094.75</v>
      </c>
      <c r="AM378" s="65">
        <v>976623.43000000017</v>
      </c>
      <c r="AN378" s="65">
        <v>0</v>
      </c>
      <c r="AO378" s="65">
        <v>976623.43000000017</v>
      </c>
      <c r="AP378" s="65">
        <v>5829718.1799999997</v>
      </c>
      <c r="AQ378" s="65">
        <v>28203122.809999999</v>
      </c>
      <c r="AR378" s="65">
        <v>0</v>
      </c>
      <c r="AS378" s="65">
        <v>28203122.809999999</v>
      </c>
      <c r="AT378" s="65">
        <v>4145731.01</v>
      </c>
      <c r="AU378" s="65">
        <v>0</v>
      </c>
      <c r="AV378" s="65">
        <v>4145731.01</v>
      </c>
      <c r="AW378" s="65">
        <v>32348853.82</v>
      </c>
      <c r="AX378" s="70"/>
      <c r="AY378" s="70"/>
      <c r="AZ378" s="70"/>
      <c r="BA378" s="70"/>
      <c r="BB378" s="70"/>
      <c r="BC378" s="70"/>
      <c r="BD378" s="70"/>
      <c r="BG378" s="66"/>
      <c r="BI378" s="66"/>
      <c r="BJ378" s="66"/>
      <c r="BL378" s="66"/>
      <c r="BM378" s="66"/>
      <c r="CB378" s="66"/>
      <c r="CD378" s="66"/>
      <c r="CE378" s="66"/>
      <c r="CG378" s="66"/>
      <c r="CH378" s="66"/>
    </row>
    <row r="379" spans="1:86">
      <c r="A379" s="67">
        <v>2026</v>
      </c>
      <c r="B379" s="67">
        <v>8311</v>
      </c>
      <c r="C379" s="67"/>
      <c r="D379" s="102"/>
      <c r="E379" s="67">
        <v>2</v>
      </c>
      <c r="F379" s="68">
        <v>6</v>
      </c>
      <c r="G379" s="68">
        <v>20</v>
      </c>
      <c r="H379" s="68">
        <v>5</v>
      </c>
      <c r="I379" s="68">
        <v>2000</v>
      </c>
      <c r="J379" s="62">
        <v>2500</v>
      </c>
      <c r="K379" s="62"/>
      <c r="L379" s="62"/>
      <c r="M379" s="62"/>
      <c r="N379" s="72" t="s">
        <v>223</v>
      </c>
      <c r="O379" s="65">
        <v>29474521.579999998</v>
      </c>
      <c r="P379" s="65">
        <v>0</v>
      </c>
      <c r="Q379" s="65">
        <v>29474521.579999998</v>
      </c>
      <c r="R379" s="65">
        <v>4002549.44</v>
      </c>
      <c r="S379" s="65">
        <v>0</v>
      </c>
      <c r="T379" s="65">
        <v>4002549.44</v>
      </c>
      <c r="U379" s="65">
        <v>33477071.02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65">
        <v>0</v>
      </c>
      <c r="AJ379" s="65">
        <v>4853094.75</v>
      </c>
      <c r="AK379" s="65">
        <v>0</v>
      </c>
      <c r="AL379" s="65">
        <v>4853094.75</v>
      </c>
      <c r="AM379" s="65">
        <v>976623.43000000017</v>
      </c>
      <c r="AN379" s="65">
        <v>0</v>
      </c>
      <c r="AO379" s="65">
        <v>976623.43000000017</v>
      </c>
      <c r="AP379" s="65">
        <v>5829718.1799999997</v>
      </c>
      <c r="AQ379" s="65">
        <v>24621426.829999998</v>
      </c>
      <c r="AR379" s="65">
        <v>0</v>
      </c>
      <c r="AS379" s="65">
        <v>24621426.829999998</v>
      </c>
      <c r="AT379" s="65">
        <v>3025926.01</v>
      </c>
      <c r="AU379" s="65">
        <v>0</v>
      </c>
      <c r="AV379" s="65">
        <v>3025926.01</v>
      </c>
      <c r="AW379" s="65">
        <v>27647352.839999996</v>
      </c>
      <c r="AX379" s="70"/>
      <c r="AY379" s="70"/>
      <c r="AZ379" s="70"/>
      <c r="BA379" s="70"/>
      <c r="BB379" s="70"/>
      <c r="BC379" s="70"/>
      <c r="BD379" s="70"/>
      <c r="BG379" s="66"/>
      <c r="BI379" s="66"/>
      <c r="BJ379" s="66"/>
      <c r="BL379" s="66"/>
      <c r="BM379" s="66"/>
      <c r="CB379" s="66"/>
      <c r="CD379" s="66"/>
      <c r="CE379" s="66"/>
      <c r="CG379" s="66"/>
      <c r="CH379" s="66"/>
    </row>
    <row r="380" spans="1:86">
      <c r="A380" s="67">
        <v>2026</v>
      </c>
      <c r="B380" s="67">
        <v>8311</v>
      </c>
      <c r="C380" s="67"/>
      <c r="D380" s="102"/>
      <c r="E380" s="67">
        <v>2</v>
      </c>
      <c r="F380" s="68">
        <v>6</v>
      </c>
      <c r="G380" s="68">
        <v>20</v>
      </c>
      <c r="H380" s="68">
        <v>5</v>
      </c>
      <c r="I380" s="68">
        <v>2000</v>
      </c>
      <c r="J380" s="62">
        <v>2500</v>
      </c>
      <c r="K380" s="62">
        <v>255</v>
      </c>
      <c r="L380" s="62" t="s">
        <v>104</v>
      </c>
      <c r="M380" s="62"/>
      <c r="N380" s="72" t="s">
        <v>224</v>
      </c>
      <c r="O380" s="65">
        <v>0</v>
      </c>
      <c r="P380" s="65">
        <v>0</v>
      </c>
      <c r="Q380" s="65">
        <v>0</v>
      </c>
      <c r="R380" s="65">
        <v>4002549.44</v>
      </c>
      <c r="S380" s="65">
        <v>0</v>
      </c>
      <c r="T380" s="65">
        <v>4002549.44</v>
      </c>
      <c r="U380" s="65">
        <v>4002549.44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65">
        <v>0</v>
      </c>
      <c r="AJ380" s="65">
        <v>0</v>
      </c>
      <c r="AK380" s="65">
        <v>0</v>
      </c>
      <c r="AL380" s="65">
        <v>0</v>
      </c>
      <c r="AM380" s="65">
        <v>976623.43000000017</v>
      </c>
      <c r="AN380" s="65">
        <v>0</v>
      </c>
      <c r="AO380" s="65">
        <v>976623.43000000017</v>
      </c>
      <c r="AP380" s="65">
        <v>976623.43000000017</v>
      </c>
      <c r="AQ380" s="65">
        <v>0</v>
      </c>
      <c r="AR380" s="65">
        <v>0</v>
      </c>
      <c r="AS380" s="65">
        <v>0</v>
      </c>
      <c r="AT380" s="65">
        <v>3025926.01</v>
      </c>
      <c r="AU380" s="65">
        <v>0</v>
      </c>
      <c r="AV380" s="65">
        <v>3025926.01</v>
      </c>
      <c r="AW380" s="65">
        <v>3025926.01</v>
      </c>
      <c r="AX380" s="70"/>
      <c r="AY380" s="70"/>
      <c r="AZ380" s="70"/>
      <c r="BA380" s="70"/>
      <c r="BB380" s="70"/>
      <c r="BC380" s="70"/>
      <c r="BD380" s="70"/>
      <c r="BG380" s="66"/>
      <c r="BI380" s="66"/>
      <c r="BJ380" s="66"/>
      <c r="BL380" s="66"/>
      <c r="BM380" s="66"/>
      <c r="CB380" s="66"/>
      <c r="CD380" s="66"/>
      <c r="CE380" s="66"/>
      <c r="CG380" s="66"/>
      <c r="CH380" s="66"/>
    </row>
    <row r="381" spans="1:86">
      <c r="A381" s="67">
        <v>2026</v>
      </c>
      <c r="B381" s="67">
        <v>8311</v>
      </c>
      <c r="C381" s="67"/>
      <c r="D381" s="102"/>
      <c r="E381" s="67">
        <v>2</v>
      </c>
      <c r="F381" s="68">
        <v>6</v>
      </c>
      <c r="G381" s="68">
        <v>20</v>
      </c>
      <c r="H381" s="68">
        <v>5</v>
      </c>
      <c r="I381" s="68">
        <v>2000</v>
      </c>
      <c r="J381" s="62">
        <v>2500</v>
      </c>
      <c r="K381" s="62">
        <v>255</v>
      </c>
      <c r="L381" s="62">
        <v>918</v>
      </c>
      <c r="M381" s="62">
        <v>2</v>
      </c>
      <c r="N381" s="72" t="s">
        <v>224</v>
      </c>
      <c r="O381" s="65">
        <v>0</v>
      </c>
      <c r="P381" s="65">
        <v>0</v>
      </c>
      <c r="Q381" s="65">
        <v>0</v>
      </c>
      <c r="R381" s="65">
        <v>4002549.44</v>
      </c>
      <c r="S381" s="65">
        <v>0</v>
      </c>
      <c r="T381" s="65">
        <v>4002549.44</v>
      </c>
      <c r="U381" s="65">
        <v>4002549.44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65">
        <v>0</v>
      </c>
      <c r="AJ381" s="65">
        <v>0</v>
      </c>
      <c r="AK381" s="65">
        <v>0</v>
      </c>
      <c r="AL381" s="65">
        <v>0</v>
      </c>
      <c r="AM381" s="65">
        <v>976623.43000000017</v>
      </c>
      <c r="AN381" s="65">
        <v>0</v>
      </c>
      <c r="AO381" s="65">
        <v>976623.43000000017</v>
      </c>
      <c r="AP381" s="65">
        <v>976623.43000000017</v>
      </c>
      <c r="AQ381" s="65">
        <v>0</v>
      </c>
      <c r="AR381" s="65">
        <v>0</v>
      </c>
      <c r="AS381" s="65">
        <v>0</v>
      </c>
      <c r="AT381" s="65">
        <v>3025926.01</v>
      </c>
      <c r="AU381" s="65">
        <v>0</v>
      </c>
      <c r="AV381" s="65">
        <v>3025926.01</v>
      </c>
      <c r="AW381" s="65">
        <v>3025926.01</v>
      </c>
      <c r="AX381" s="70" t="s">
        <v>159</v>
      </c>
      <c r="AY381" s="70">
        <v>8957</v>
      </c>
      <c r="AZ381" s="70">
        <v>0</v>
      </c>
      <c r="BA381" s="70">
        <v>0</v>
      </c>
      <c r="BB381" s="70">
        <v>0</v>
      </c>
      <c r="BC381" s="70">
        <v>8957</v>
      </c>
      <c r="BD381" s="70">
        <v>0</v>
      </c>
      <c r="BG381" s="66"/>
      <c r="BI381" s="66"/>
      <c r="BJ381" s="66"/>
      <c r="BL381" s="66"/>
      <c r="BM381" s="66"/>
      <c r="CB381" s="66"/>
      <c r="CD381" s="66"/>
      <c r="CE381" s="66"/>
      <c r="CG381" s="66"/>
      <c r="CH381" s="66"/>
    </row>
    <row r="382" spans="1:86">
      <c r="A382" s="67">
        <v>2026</v>
      </c>
      <c r="B382" s="67">
        <v>8311</v>
      </c>
      <c r="C382" s="67"/>
      <c r="D382" s="102"/>
      <c r="E382" s="67">
        <v>2</v>
      </c>
      <c r="F382" s="68">
        <v>6</v>
      </c>
      <c r="G382" s="68">
        <v>20</v>
      </c>
      <c r="H382" s="68">
        <v>5</v>
      </c>
      <c r="I382" s="68">
        <v>2000</v>
      </c>
      <c r="J382" s="62">
        <v>2500</v>
      </c>
      <c r="K382" s="62">
        <v>259</v>
      </c>
      <c r="L382" s="62" t="s">
        <v>104</v>
      </c>
      <c r="M382" s="62"/>
      <c r="N382" s="72" t="s">
        <v>226</v>
      </c>
      <c r="O382" s="65">
        <v>29474521.579999998</v>
      </c>
      <c r="P382" s="65">
        <v>0</v>
      </c>
      <c r="Q382" s="65">
        <v>29474521.579999998</v>
      </c>
      <c r="R382" s="65">
        <v>0</v>
      </c>
      <c r="S382" s="65">
        <v>0</v>
      </c>
      <c r="T382" s="65">
        <v>0</v>
      </c>
      <c r="U382" s="65">
        <v>29474521.579999998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65">
        <v>0</v>
      </c>
      <c r="AJ382" s="65">
        <v>4853094.75</v>
      </c>
      <c r="AK382" s="65">
        <v>0</v>
      </c>
      <c r="AL382" s="65">
        <v>4853094.75</v>
      </c>
      <c r="AM382" s="65">
        <v>0</v>
      </c>
      <c r="AN382" s="65">
        <v>0</v>
      </c>
      <c r="AO382" s="65">
        <v>0</v>
      </c>
      <c r="AP382" s="65">
        <v>4853094.75</v>
      </c>
      <c r="AQ382" s="65">
        <v>24621426.829999998</v>
      </c>
      <c r="AR382" s="65">
        <v>0</v>
      </c>
      <c r="AS382" s="65">
        <v>24621426.829999998</v>
      </c>
      <c r="AT382" s="65">
        <v>0</v>
      </c>
      <c r="AU382" s="65">
        <v>0</v>
      </c>
      <c r="AV382" s="65">
        <v>0</v>
      </c>
      <c r="AW382" s="65">
        <v>24621426.829999998</v>
      </c>
      <c r="AX382" s="70"/>
      <c r="AY382" s="70"/>
      <c r="AZ382" s="70"/>
      <c r="BA382" s="70"/>
      <c r="BB382" s="70"/>
      <c r="BC382" s="70"/>
      <c r="BD382" s="70"/>
      <c r="BG382" s="66"/>
      <c r="BI382" s="66"/>
      <c r="BJ382" s="66"/>
      <c r="BL382" s="66"/>
      <c r="BM382" s="66"/>
      <c r="CB382" s="66"/>
      <c r="CD382" s="66"/>
      <c r="CE382" s="66"/>
      <c r="CG382" s="66"/>
      <c r="CH382" s="66"/>
    </row>
    <row r="383" spans="1:86">
      <c r="A383" s="67">
        <v>2026</v>
      </c>
      <c r="B383" s="67">
        <v>8311</v>
      </c>
      <c r="C383" s="67"/>
      <c r="D383" s="102"/>
      <c r="E383" s="67">
        <v>2</v>
      </c>
      <c r="F383" s="68">
        <v>6</v>
      </c>
      <c r="G383" s="68">
        <v>20</v>
      </c>
      <c r="H383" s="68">
        <v>5</v>
      </c>
      <c r="I383" s="68">
        <v>2000</v>
      </c>
      <c r="J383" s="62">
        <v>2500</v>
      </c>
      <c r="K383" s="62">
        <v>259</v>
      </c>
      <c r="L383" s="62">
        <v>1024</v>
      </c>
      <c r="M383" s="62">
        <v>2</v>
      </c>
      <c r="N383" s="72" t="s">
        <v>226</v>
      </c>
      <c r="O383" s="65">
        <v>29474521.579999998</v>
      </c>
      <c r="P383" s="65">
        <v>0</v>
      </c>
      <c r="Q383" s="65">
        <v>29474521.579999998</v>
      </c>
      <c r="R383" s="65">
        <v>0</v>
      </c>
      <c r="S383" s="65">
        <v>0</v>
      </c>
      <c r="T383" s="65">
        <v>0</v>
      </c>
      <c r="U383" s="65">
        <v>29474521.579999998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65">
        <v>0</v>
      </c>
      <c r="AJ383" s="65">
        <v>4853094.75</v>
      </c>
      <c r="AK383" s="65">
        <v>0</v>
      </c>
      <c r="AL383" s="65">
        <v>4853094.75</v>
      </c>
      <c r="AM383" s="65">
        <v>0</v>
      </c>
      <c r="AN383" s="65">
        <v>0</v>
      </c>
      <c r="AO383" s="65">
        <v>0</v>
      </c>
      <c r="AP383" s="65">
        <v>4853094.75</v>
      </c>
      <c r="AQ383" s="65">
        <v>24621426.829999998</v>
      </c>
      <c r="AR383" s="65">
        <v>0</v>
      </c>
      <c r="AS383" s="65">
        <v>24621426.829999998</v>
      </c>
      <c r="AT383" s="65">
        <v>0</v>
      </c>
      <c r="AU383" s="65">
        <v>0</v>
      </c>
      <c r="AV383" s="65">
        <v>0</v>
      </c>
      <c r="AW383" s="65">
        <v>24621426.829999998</v>
      </c>
      <c r="AX383" s="70" t="s">
        <v>159</v>
      </c>
      <c r="AY383" s="70">
        <v>779</v>
      </c>
      <c r="AZ383" s="70">
        <v>0</v>
      </c>
      <c r="BA383" s="70">
        <v>0</v>
      </c>
      <c r="BB383" s="70">
        <v>0</v>
      </c>
      <c r="BC383" s="70">
        <v>779</v>
      </c>
      <c r="BD383" s="70">
        <v>0</v>
      </c>
      <c r="BG383" s="66"/>
      <c r="BI383" s="66"/>
      <c r="BJ383" s="66"/>
      <c r="BL383" s="66"/>
      <c r="BM383" s="66"/>
      <c r="CB383" s="66"/>
      <c r="CD383" s="66"/>
      <c r="CE383" s="66"/>
      <c r="CG383" s="66"/>
      <c r="CH383" s="66"/>
    </row>
    <row r="384" spans="1:86">
      <c r="A384" s="67">
        <v>2026</v>
      </c>
      <c r="B384" s="67">
        <v>8311</v>
      </c>
      <c r="C384" s="67"/>
      <c r="D384" s="102"/>
      <c r="E384" s="67">
        <v>2</v>
      </c>
      <c r="F384" s="68">
        <v>6</v>
      </c>
      <c r="G384" s="68">
        <v>20</v>
      </c>
      <c r="H384" s="68">
        <v>5</v>
      </c>
      <c r="I384" s="68">
        <v>2000</v>
      </c>
      <c r="J384" s="62">
        <v>2700</v>
      </c>
      <c r="K384" s="62"/>
      <c r="L384" s="62" t="s">
        <v>104</v>
      </c>
      <c r="M384" s="62"/>
      <c r="N384" s="72" t="s">
        <v>154</v>
      </c>
      <c r="O384" s="65">
        <v>3581695.9800000004</v>
      </c>
      <c r="P384" s="65">
        <v>0</v>
      </c>
      <c r="Q384" s="65">
        <v>3581695.9800000004</v>
      </c>
      <c r="R384" s="65">
        <v>1119805</v>
      </c>
      <c r="S384" s="65">
        <v>0</v>
      </c>
      <c r="T384" s="65">
        <v>1119805</v>
      </c>
      <c r="U384" s="65">
        <v>4701500.9800000004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65">
        <v>0</v>
      </c>
      <c r="AJ384" s="65">
        <v>0</v>
      </c>
      <c r="AK384" s="65">
        <v>0</v>
      </c>
      <c r="AL384" s="65">
        <v>0</v>
      </c>
      <c r="AM384" s="65">
        <v>0</v>
      </c>
      <c r="AN384" s="65">
        <v>0</v>
      </c>
      <c r="AO384" s="65">
        <v>0</v>
      </c>
      <c r="AP384" s="65">
        <v>0</v>
      </c>
      <c r="AQ384" s="65">
        <v>3581695.9800000004</v>
      </c>
      <c r="AR384" s="65">
        <v>0</v>
      </c>
      <c r="AS384" s="65">
        <v>3581695.9800000004</v>
      </c>
      <c r="AT384" s="65">
        <v>1119805</v>
      </c>
      <c r="AU384" s="65">
        <v>0</v>
      </c>
      <c r="AV384" s="65">
        <v>1119805</v>
      </c>
      <c r="AW384" s="65">
        <v>4701500.9800000004</v>
      </c>
      <c r="AX384" s="70"/>
      <c r="AY384" s="70"/>
      <c r="AZ384" s="70"/>
      <c r="BA384" s="70"/>
      <c r="BB384" s="70"/>
      <c r="BC384" s="70"/>
      <c r="BD384" s="70"/>
      <c r="BG384" s="66"/>
      <c r="BI384" s="66"/>
      <c r="BJ384" s="66"/>
      <c r="BL384" s="66"/>
      <c r="BM384" s="66"/>
      <c r="CB384" s="66"/>
      <c r="CD384" s="66"/>
      <c r="CE384" s="66"/>
      <c r="CG384" s="66"/>
      <c r="CH384" s="66"/>
    </row>
    <row r="385" spans="1:86">
      <c r="A385" s="67">
        <v>2026</v>
      </c>
      <c r="B385" s="67">
        <v>8311</v>
      </c>
      <c r="C385" s="67"/>
      <c r="D385" s="102"/>
      <c r="E385" s="67">
        <v>2</v>
      </c>
      <c r="F385" s="68">
        <v>6</v>
      </c>
      <c r="G385" s="68">
        <v>20</v>
      </c>
      <c r="H385" s="68">
        <v>5</v>
      </c>
      <c r="I385" s="68">
        <v>2000</v>
      </c>
      <c r="J385" s="62">
        <v>2700</v>
      </c>
      <c r="K385" s="62">
        <v>271</v>
      </c>
      <c r="L385" s="62" t="s">
        <v>104</v>
      </c>
      <c r="M385" s="62"/>
      <c r="N385" s="72" t="s">
        <v>155</v>
      </c>
      <c r="O385" s="65">
        <v>123750.68</v>
      </c>
      <c r="P385" s="65">
        <v>0</v>
      </c>
      <c r="Q385" s="65">
        <v>123750.68</v>
      </c>
      <c r="R385" s="65">
        <v>0</v>
      </c>
      <c r="S385" s="65">
        <v>0</v>
      </c>
      <c r="T385" s="65">
        <v>0</v>
      </c>
      <c r="U385" s="65">
        <v>123750.68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65">
        <v>0</v>
      </c>
      <c r="AJ385" s="65">
        <v>0</v>
      </c>
      <c r="AK385" s="65">
        <v>0</v>
      </c>
      <c r="AL385" s="65">
        <v>0</v>
      </c>
      <c r="AM385" s="65">
        <v>0</v>
      </c>
      <c r="AN385" s="65">
        <v>0</v>
      </c>
      <c r="AO385" s="65">
        <v>0</v>
      </c>
      <c r="AP385" s="65">
        <v>0</v>
      </c>
      <c r="AQ385" s="65">
        <v>123750.68</v>
      </c>
      <c r="AR385" s="65">
        <v>0</v>
      </c>
      <c r="AS385" s="65">
        <v>123750.68</v>
      </c>
      <c r="AT385" s="65">
        <v>0</v>
      </c>
      <c r="AU385" s="65">
        <v>0</v>
      </c>
      <c r="AV385" s="65">
        <v>0</v>
      </c>
      <c r="AW385" s="65">
        <v>123750.68</v>
      </c>
      <c r="AX385" s="70"/>
      <c r="AY385" s="70"/>
      <c r="AZ385" s="70"/>
      <c r="BA385" s="70"/>
      <c r="BB385" s="70"/>
      <c r="BC385" s="70"/>
      <c r="BD385" s="70"/>
      <c r="BG385" s="66"/>
      <c r="BI385" s="66"/>
      <c r="BJ385" s="66"/>
      <c r="BL385" s="66"/>
      <c r="BM385" s="66"/>
      <c r="CB385" s="66"/>
      <c r="CD385" s="66"/>
      <c r="CE385" s="66"/>
      <c r="CG385" s="66"/>
      <c r="CH385" s="66"/>
    </row>
    <row r="386" spans="1:86">
      <c r="A386" s="67">
        <v>2026</v>
      </c>
      <c r="B386" s="67">
        <v>8311</v>
      </c>
      <c r="C386" s="67"/>
      <c r="D386" s="102"/>
      <c r="E386" s="67">
        <v>2</v>
      </c>
      <c r="F386" s="68">
        <v>6</v>
      </c>
      <c r="G386" s="68">
        <v>20</v>
      </c>
      <c r="H386" s="68">
        <v>5</v>
      </c>
      <c r="I386" s="68">
        <v>2000</v>
      </c>
      <c r="J386" s="62">
        <v>2700</v>
      </c>
      <c r="K386" s="62">
        <v>271</v>
      </c>
      <c r="L386" s="62">
        <v>1049</v>
      </c>
      <c r="M386" s="62">
        <v>2</v>
      </c>
      <c r="N386" s="72" t="s">
        <v>163</v>
      </c>
      <c r="O386" s="65">
        <v>43157.75</v>
      </c>
      <c r="P386" s="65">
        <v>0</v>
      </c>
      <c r="Q386" s="65">
        <v>43157.75</v>
      </c>
      <c r="R386" s="65">
        <v>0</v>
      </c>
      <c r="S386" s="65">
        <v>0</v>
      </c>
      <c r="T386" s="65">
        <v>0</v>
      </c>
      <c r="U386" s="65">
        <v>43157.75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65">
        <v>0</v>
      </c>
      <c r="AJ386" s="65">
        <v>0</v>
      </c>
      <c r="AK386" s="65">
        <v>0</v>
      </c>
      <c r="AL386" s="65">
        <v>0</v>
      </c>
      <c r="AM386" s="65">
        <v>0</v>
      </c>
      <c r="AN386" s="65">
        <v>0</v>
      </c>
      <c r="AO386" s="65">
        <v>0</v>
      </c>
      <c r="AP386" s="65">
        <v>0</v>
      </c>
      <c r="AQ386" s="65">
        <v>43157.75</v>
      </c>
      <c r="AR386" s="65">
        <v>0</v>
      </c>
      <c r="AS386" s="65">
        <v>43157.75</v>
      </c>
      <c r="AT386" s="65">
        <v>0</v>
      </c>
      <c r="AU386" s="65">
        <v>0</v>
      </c>
      <c r="AV386" s="65">
        <v>0</v>
      </c>
      <c r="AW386" s="65">
        <v>43157.75</v>
      </c>
      <c r="AX386" s="70" t="s">
        <v>159</v>
      </c>
      <c r="AY386" s="70">
        <v>31</v>
      </c>
      <c r="AZ386" s="70">
        <v>0</v>
      </c>
      <c r="BA386" s="70">
        <v>0</v>
      </c>
      <c r="BB386" s="70">
        <v>0</v>
      </c>
      <c r="BC386" s="70">
        <v>31</v>
      </c>
      <c r="BD386" s="70">
        <v>0</v>
      </c>
      <c r="BG386" s="66"/>
      <c r="BI386" s="66"/>
      <c r="BJ386" s="66"/>
      <c r="BL386" s="66"/>
      <c r="BM386" s="66"/>
      <c r="CB386" s="66"/>
      <c r="CD386" s="66"/>
      <c r="CE386" s="66"/>
      <c r="CG386" s="66"/>
      <c r="CH386" s="66"/>
    </row>
    <row r="387" spans="1:86">
      <c r="A387" s="67">
        <v>2026</v>
      </c>
      <c r="B387" s="67">
        <v>8311</v>
      </c>
      <c r="C387" s="67"/>
      <c r="D387" s="102"/>
      <c r="E387" s="67">
        <v>2</v>
      </c>
      <c r="F387" s="68">
        <v>6</v>
      </c>
      <c r="G387" s="68">
        <v>20</v>
      </c>
      <c r="H387" s="68">
        <v>5</v>
      </c>
      <c r="I387" s="68">
        <v>2000</v>
      </c>
      <c r="J387" s="62">
        <v>2700</v>
      </c>
      <c r="K387" s="62">
        <v>271</v>
      </c>
      <c r="L387" s="62">
        <v>1092</v>
      </c>
      <c r="M387" s="62">
        <v>2</v>
      </c>
      <c r="N387" s="72" t="s">
        <v>295</v>
      </c>
      <c r="O387" s="65">
        <v>80592.929999999993</v>
      </c>
      <c r="P387" s="65">
        <v>0</v>
      </c>
      <c r="Q387" s="65">
        <v>80592.929999999993</v>
      </c>
      <c r="R387" s="65">
        <v>0</v>
      </c>
      <c r="S387" s="65">
        <v>0</v>
      </c>
      <c r="T387" s="65">
        <v>0</v>
      </c>
      <c r="U387" s="65">
        <v>80592.929999999993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65">
        <v>0</v>
      </c>
      <c r="AJ387" s="65">
        <v>0</v>
      </c>
      <c r="AK387" s="65">
        <v>0</v>
      </c>
      <c r="AL387" s="65">
        <v>0</v>
      </c>
      <c r="AM387" s="65">
        <v>0</v>
      </c>
      <c r="AN387" s="65">
        <v>0</v>
      </c>
      <c r="AO387" s="65">
        <v>0</v>
      </c>
      <c r="AP387" s="65">
        <v>0</v>
      </c>
      <c r="AQ387" s="65">
        <v>80592.929999999993</v>
      </c>
      <c r="AR387" s="65">
        <v>0</v>
      </c>
      <c r="AS387" s="65">
        <v>80592.929999999993</v>
      </c>
      <c r="AT387" s="65">
        <v>0</v>
      </c>
      <c r="AU387" s="65">
        <v>0</v>
      </c>
      <c r="AV387" s="65">
        <v>0</v>
      </c>
      <c r="AW387" s="65">
        <v>80592.929999999993</v>
      </c>
      <c r="AX387" s="70" t="s">
        <v>159</v>
      </c>
      <c r="AY387" s="70">
        <v>131</v>
      </c>
      <c r="AZ387" s="70">
        <v>0</v>
      </c>
      <c r="BA387" s="70">
        <v>0</v>
      </c>
      <c r="BB387" s="70">
        <v>0</v>
      </c>
      <c r="BC387" s="70">
        <v>131</v>
      </c>
      <c r="BD387" s="70">
        <v>0</v>
      </c>
      <c r="BG387" s="66"/>
      <c r="BI387" s="66"/>
      <c r="BJ387" s="66"/>
      <c r="BL387" s="66"/>
      <c r="BM387" s="66"/>
      <c r="CB387" s="66"/>
      <c r="CD387" s="66"/>
      <c r="CE387" s="66"/>
      <c r="CG387" s="66"/>
      <c r="CH387" s="66"/>
    </row>
    <row r="388" spans="1:86">
      <c r="A388" s="67">
        <v>2026</v>
      </c>
      <c r="B388" s="67">
        <v>8311</v>
      </c>
      <c r="C388" s="67"/>
      <c r="D388" s="102"/>
      <c r="E388" s="67">
        <v>2</v>
      </c>
      <c r="F388" s="68">
        <v>6</v>
      </c>
      <c r="G388" s="68">
        <v>20</v>
      </c>
      <c r="H388" s="68">
        <v>5</v>
      </c>
      <c r="I388" s="68">
        <v>2000</v>
      </c>
      <c r="J388" s="62">
        <v>2700</v>
      </c>
      <c r="K388" s="62">
        <v>272</v>
      </c>
      <c r="L388" s="62" t="s">
        <v>104</v>
      </c>
      <c r="M388" s="62"/>
      <c r="N388" s="72" t="s">
        <v>172</v>
      </c>
      <c r="O388" s="65">
        <v>3457945.3000000003</v>
      </c>
      <c r="P388" s="65">
        <v>0</v>
      </c>
      <c r="Q388" s="65">
        <v>3457945.3000000003</v>
      </c>
      <c r="R388" s="65">
        <v>1119805</v>
      </c>
      <c r="S388" s="65">
        <v>0</v>
      </c>
      <c r="T388" s="65">
        <v>1119805</v>
      </c>
      <c r="U388" s="65">
        <v>4577750.3000000007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65">
        <v>0</v>
      </c>
      <c r="AJ388" s="65">
        <v>0</v>
      </c>
      <c r="AK388" s="65">
        <v>0</v>
      </c>
      <c r="AL388" s="65">
        <v>0</v>
      </c>
      <c r="AM388" s="65">
        <v>0</v>
      </c>
      <c r="AN388" s="65">
        <v>0</v>
      </c>
      <c r="AO388" s="65">
        <v>0</v>
      </c>
      <c r="AP388" s="65">
        <v>0</v>
      </c>
      <c r="AQ388" s="65">
        <v>3457945.3000000003</v>
      </c>
      <c r="AR388" s="65">
        <v>0</v>
      </c>
      <c r="AS388" s="65">
        <v>3457945.3000000003</v>
      </c>
      <c r="AT388" s="65">
        <v>1119805</v>
      </c>
      <c r="AU388" s="65">
        <v>0</v>
      </c>
      <c r="AV388" s="65">
        <v>1119805</v>
      </c>
      <c r="AW388" s="65">
        <v>4577750.3000000007</v>
      </c>
      <c r="AX388" s="70"/>
      <c r="AY388" s="70"/>
      <c r="AZ388" s="70"/>
      <c r="BA388" s="70"/>
      <c r="BB388" s="70"/>
      <c r="BC388" s="70"/>
      <c r="BD388" s="70"/>
      <c r="BG388" s="66"/>
      <c r="BI388" s="66"/>
      <c r="BJ388" s="66"/>
      <c r="BL388" s="66"/>
      <c r="BM388" s="66"/>
      <c r="CB388" s="66"/>
      <c r="CD388" s="66"/>
      <c r="CE388" s="66"/>
      <c r="CG388" s="66"/>
      <c r="CH388" s="66"/>
    </row>
    <row r="389" spans="1:86">
      <c r="A389" s="67">
        <v>2026</v>
      </c>
      <c r="B389" s="67">
        <v>8311</v>
      </c>
      <c r="C389" s="67"/>
      <c r="D389" s="102"/>
      <c r="E389" s="67">
        <v>2</v>
      </c>
      <c r="F389" s="68">
        <v>6</v>
      </c>
      <c r="G389" s="68">
        <v>20</v>
      </c>
      <c r="H389" s="68">
        <v>5</v>
      </c>
      <c r="I389" s="68">
        <v>2000</v>
      </c>
      <c r="J389" s="62">
        <v>2700</v>
      </c>
      <c r="K389" s="62">
        <v>272</v>
      </c>
      <c r="L389" s="62">
        <v>120</v>
      </c>
      <c r="M389" s="62">
        <v>2</v>
      </c>
      <c r="N389" s="72" t="s">
        <v>320</v>
      </c>
      <c r="O389" s="65">
        <v>0</v>
      </c>
      <c r="P389" s="65">
        <v>0</v>
      </c>
      <c r="Q389" s="65">
        <v>0</v>
      </c>
      <c r="R389" s="65">
        <v>234089</v>
      </c>
      <c r="S389" s="65">
        <v>0</v>
      </c>
      <c r="T389" s="65">
        <v>234089</v>
      </c>
      <c r="U389" s="65">
        <v>234089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65">
        <v>0</v>
      </c>
      <c r="AJ389" s="65">
        <v>0</v>
      </c>
      <c r="AK389" s="65">
        <v>0</v>
      </c>
      <c r="AL389" s="65">
        <v>0</v>
      </c>
      <c r="AM389" s="65">
        <v>0</v>
      </c>
      <c r="AN389" s="65">
        <v>0</v>
      </c>
      <c r="AO389" s="65">
        <v>0</v>
      </c>
      <c r="AP389" s="65">
        <v>0</v>
      </c>
      <c r="AQ389" s="65">
        <v>0</v>
      </c>
      <c r="AR389" s="65">
        <v>0</v>
      </c>
      <c r="AS389" s="65">
        <v>0</v>
      </c>
      <c r="AT389" s="65">
        <v>234089</v>
      </c>
      <c r="AU389" s="65">
        <v>0</v>
      </c>
      <c r="AV389" s="65">
        <v>234089</v>
      </c>
      <c r="AW389" s="65">
        <v>234089</v>
      </c>
      <c r="AX389" s="70" t="s">
        <v>159</v>
      </c>
      <c r="AY389" s="70">
        <v>831</v>
      </c>
      <c r="AZ389" s="70">
        <v>0</v>
      </c>
      <c r="BA389" s="70">
        <v>0</v>
      </c>
      <c r="BB389" s="70">
        <v>0</v>
      </c>
      <c r="BC389" s="70">
        <v>831</v>
      </c>
      <c r="BD389" s="70">
        <v>0</v>
      </c>
      <c r="BG389" s="66"/>
      <c r="BI389" s="66"/>
      <c r="BJ389" s="66"/>
      <c r="BL389" s="66"/>
      <c r="BM389" s="66"/>
      <c r="CB389" s="66"/>
      <c r="CD389" s="66"/>
      <c r="CE389" s="66"/>
      <c r="CG389" s="66"/>
      <c r="CH389" s="66"/>
    </row>
    <row r="390" spans="1:86">
      <c r="A390" s="67">
        <v>2026</v>
      </c>
      <c r="B390" s="67">
        <v>8311</v>
      </c>
      <c r="C390" s="67"/>
      <c r="D390" s="102"/>
      <c r="E390" s="67">
        <v>2</v>
      </c>
      <c r="F390" s="68">
        <v>6</v>
      </c>
      <c r="G390" s="68">
        <v>20</v>
      </c>
      <c r="H390" s="68">
        <v>5</v>
      </c>
      <c r="I390" s="68">
        <v>2000</v>
      </c>
      <c r="J390" s="62">
        <v>2700</v>
      </c>
      <c r="K390" s="62">
        <v>272</v>
      </c>
      <c r="L390" s="62">
        <v>411</v>
      </c>
      <c r="M390" s="62">
        <v>2</v>
      </c>
      <c r="N390" s="72" t="s">
        <v>323</v>
      </c>
      <c r="O390" s="65">
        <v>0</v>
      </c>
      <c r="P390" s="65">
        <v>0</v>
      </c>
      <c r="Q390" s="65">
        <v>0</v>
      </c>
      <c r="R390" s="65">
        <v>299520</v>
      </c>
      <c r="S390" s="65">
        <v>0</v>
      </c>
      <c r="T390" s="65">
        <v>299520</v>
      </c>
      <c r="U390" s="65">
        <v>299520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65">
        <v>0</v>
      </c>
      <c r="AJ390" s="65">
        <v>0</v>
      </c>
      <c r="AK390" s="65">
        <v>0</v>
      </c>
      <c r="AL390" s="65">
        <v>0</v>
      </c>
      <c r="AM390" s="65">
        <v>0</v>
      </c>
      <c r="AN390" s="65">
        <v>0</v>
      </c>
      <c r="AO390" s="65">
        <v>0</v>
      </c>
      <c r="AP390" s="65">
        <v>0</v>
      </c>
      <c r="AQ390" s="65">
        <v>0</v>
      </c>
      <c r="AR390" s="65">
        <v>0</v>
      </c>
      <c r="AS390" s="65">
        <v>0</v>
      </c>
      <c r="AT390" s="65">
        <v>299520</v>
      </c>
      <c r="AU390" s="65">
        <v>0</v>
      </c>
      <c r="AV390" s="65">
        <v>299520</v>
      </c>
      <c r="AW390" s="65">
        <v>299520</v>
      </c>
      <c r="AX390" s="70" t="s">
        <v>159</v>
      </c>
      <c r="AY390" s="70">
        <v>4000</v>
      </c>
      <c r="AZ390" s="70">
        <v>0</v>
      </c>
      <c r="BA390" s="70">
        <v>0</v>
      </c>
      <c r="BB390" s="70">
        <v>0</v>
      </c>
      <c r="BC390" s="70">
        <v>4000</v>
      </c>
      <c r="BD390" s="70">
        <v>0</v>
      </c>
      <c r="BG390" s="66"/>
      <c r="BI390" s="66"/>
      <c r="BJ390" s="66"/>
      <c r="BL390" s="66"/>
      <c r="BM390" s="66"/>
      <c r="CB390" s="66"/>
      <c r="CD390" s="66"/>
      <c r="CE390" s="66"/>
      <c r="CG390" s="66"/>
      <c r="CH390" s="66"/>
    </row>
    <row r="391" spans="1:86">
      <c r="A391" s="67">
        <v>2026</v>
      </c>
      <c r="B391" s="67">
        <v>8311</v>
      </c>
      <c r="C391" s="67"/>
      <c r="D391" s="102"/>
      <c r="E391" s="67">
        <v>2</v>
      </c>
      <c r="F391" s="68">
        <v>6</v>
      </c>
      <c r="G391" s="68">
        <v>20</v>
      </c>
      <c r="H391" s="68">
        <v>5</v>
      </c>
      <c r="I391" s="68">
        <v>2000</v>
      </c>
      <c r="J391" s="62">
        <v>2700</v>
      </c>
      <c r="K391" s="62">
        <v>272</v>
      </c>
      <c r="L391" s="62">
        <v>738</v>
      </c>
      <c r="M391" s="62">
        <v>2</v>
      </c>
      <c r="N391" s="72" t="s">
        <v>324</v>
      </c>
      <c r="O391" s="65">
        <v>996401.12</v>
      </c>
      <c r="P391" s="65">
        <v>0</v>
      </c>
      <c r="Q391" s="65">
        <v>996401.12</v>
      </c>
      <c r="R391" s="65">
        <v>0</v>
      </c>
      <c r="S391" s="65">
        <v>0</v>
      </c>
      <c r="T391" s="65">
        <v>0</v>
      </c>
      <c r="U391" s="65">
        <v>996401.12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65">
        <v>0</v>
      </c>
      <c r="AJ391" s="65">
        <v>0</v>
      </c>
      <c r="AK391" s="65">
        <v>0</v>
      </c>
      <c r="AL391" s="65">
        <v>0</v>
      </c>
      <c r="AM391" s="65">
        <v>0</v>
      </c>
      <c r="AN391" s="65">
        <v>0</v>
      </c>
      <c r="AO391" s="65">
        <v>0</v>
      </c>
      <c r="AP391" s="65">
        <v>0</v>
      </c>
      <c r="AQ391" s="65">
        <v>996401.12</v>
      </c>
      <c r="AR391" s="65">
        <v>0</v>
      </c>
      <c r="AS391" s="65">
        <v>996401.12</v>
      </c>
      <c r="AT391" s="65">
        <v>0</v>
      </c>
      <c r="AU391" s="65">
        <v>0</v>
      </c>
      <c r="AV391" s="65">
        <v>0</v>
      </c>
      <c r="AW391" s="65">
        <v>996401.12</v>
      </c>
      <c r="AX391" s="70" t="s">
        <v>325</v>
      </c>
      <c r="AY391" s="70">
        <v>6300</v>
      </c>
      <c r="AZ391" s="70">
        <v>0</v>
      </c>
      <c r="BA391" s="70">
        <v>0</v>
      </c>
      <c r="BB391" s="70">
        <v>0</v>
      </c>
      <c r="BC391" s="70">
        <v>6300</v>
      </c>
      <c r="BD391" s="70">
        <v>0</v>
      </c>
      <c r="BG391" s="66"/>
      <c r="BI391" s="66"/>
      <c r="BJ391" s="66"/>
      <c r="BL391" s="66"/>
      <c r="BM391" s="66"/>
      <c r="CB391" s="66"/>
      <c r="CD391" s="66"/>
      <c r="CE391" s="66"/>
      <c r="CG391" s="66"/>
      <c r="CH391" s="66"/>
    </row>
    <row r="392" spans="1:86">
      <c r="A392" s="67">
        <v>2026</v>
      </c>
      <c r="B392" s="67">
        <v>8311</v>
      </c>
      <c r="C392" s="67"/>
      <c r="D392" s="102"/>
      <c r="E392" s="67">
        <v>2</v>
      </c>
      <c r="F392" s="68">
        <v>6</v>
      </c>
      <c r="G392" s="68">
        <v>20</v>
      </c>
      <c r="H392" s="68">
        <v>5</v>
      </c>
      <c r="I392" s="68">
        <v>2000</v>
      </c>
      <c r="J392" s="62">
        <v>2700</v>
      </c>
      <c r="K392" s="62">
        <v>272</v>
      </c>
      <c r="L392" s="62">
        <v>1243</v>
      </c>
      <c r="M392" s="62">
        <v>2</v>
      </c>
      <c r="N392" s="72" t="s">
        <v>326</v>
      </c>
      <c r="O392" s="65">
        <v>428459.2</v>
      </c>
      <c r="P392" s="65">
        <v>0</v>
      </c>
      <c r="Q392" s="65">
        <v>428459.2</v>
      </c>
      <c r="R392" s="65">
        <v>0</v>
      </c>
      <c r="S392" s="65">
        <v>0</v>
      </c>
      <c r="T392" s="65">
        <v>0</v>
      </c>
      <c r="U392" s="65">
        <v>428459.2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65">
        <v>0</v>
      </c>
      <c r="AJ392" s="65">
        <v>0</v>
      </c>
      <c r="AK392" s="65">
        <v>0</v>
      </c>
      <c r="AL392" s="65">
        <v>0</v>
      </c>
      <c r="AM392" s="65">
        <v>0</v>
      </c>
      <c r="AN392" s="65">
        <v>0</v>
      </c>
      <c r="AO392" s="65">
        <v>0</v>
      </c>
      <c r="AP392" s="65">
        <v>0</v>
      </c>
      <c r="AQ392" s="65">
        <v>428459.2</v>
      </c>
      <c r="AR392" s="65">
        <v>0</v>
      </c>
      <c r="AS392" s="65">
        <v>428459.2</v>
      </c>
      <c r="AT392" s="65">
        <v>0</v>
      </c>
      <c r="AU392" s="65">
        <v>0</v>
      </c>
      <c r="AV392" s="65">
        <v>0</v>
      </c>
      <c r="AW392" s="65">
        <v>428459.2</v>
      </c>
      <c r="AX392" s="70" t="s">
        <v>322</v>
      </c>
      <c r="AY392" s="70">
        <v>2300</v>
      </c>
      <c r="AZ392" s="70">
        <v>0</v>
      </c>
      <c r="BA392" s="70">
        <v>0</v>
      </c>
      <c r="BB392" s="70">
        <v>0</v>
      </c>
      <c r="BC392" s="70">
        <v>2300</v>
      </c>
      <c r="BD392" s="70">
        <v>0</v>
      </c>
      <c r="BG392" s="66"/>
      <c r="BI392" s="66"/>
      <c r="BJ392" s="66"/>
      <c r="BL392" s="66"/>
      <c r="BM392" s="66"/>
      <c r="CB392" s="66"/>
      <c r="CD392" s="66"/>
      <c r="CE392" s="66"/>
      <c r="CG392" s="66"/>
      <c r="CH392" s="66"/>
    </row>
    <row r="393" spans="1:86">
      <c r="A393" s="67">
        <v>2026</v>
      </c>
      <c r="B393" s="67">
        <v>8311</v>
      </c>
      <c r="C393" s="67"/>
      <c r="D393" s="102"/>
      <c r="E393" s="67">
        <v>2</v>
      </c>
      <c r="F393" s="68">
        <v>6</v>
      </c>
      <c r="G393" s="68">
        <v>20</v>
      </c>
      <c r="H393" s="68">
        <v>5</v>
      </c>
      <c r="I393" s="68">
        <v>2000</v>
      </c>
      <c r="J393" s="62">
        <v>2700</v>
      </c>
      <c r="K393" s="62">
        <v>272</v>
      </c>
      <c r="L393" s="62">
        <v>1457</v>
      </c>
      <c r="M393" s="62">
        <v>2</v>
      </c>
      <c r="N393" s="72" t="s">
        <v>327</v>
      </c>
      <c r="O393" s="65">
        <v>1789216</v>
      </c>
      <c r="P393" s="65">
        <v>0</v>
      </c>
      <c r="Q393" s="65">
        <v>1789216</v>
      </c>
      <c r="R393" s="65">
        <v>0</v>
      </c>
      <c r="S393" s="65">
        <v>0</v>
      </c>
      <c r="T393" s="65">
        <v>0</v>
      </c>
      <c r="U393" s="65">
        <v>1789216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65">
        <v>0</v>
      </c>
      <c r="AJ393" s="65">
        <v>0</v>
      </c>
      <c r="AK393" s="65">
        <v>0</v>
      </c>
      <c r="AL393" s="65">
        <v>0</v>
      </c>
      <c r="AM393" s="65">
        <v>0</v>
      </c>
      <c r="AN393" s="65">
        <v>0</v>
      </c>
      <c r="AO393" s="65">
        <v>0</v>
      </c>
      <c r="AP393" s="65">
        <v>0</v>
      </c>
      <c r="AQ393" s="65">
        <v>1789216</v>
      </c>
      <c r="AR393" s="65">
        <v>0</v>
      </c>
      <c r="AS393" s="65">
        <v>1789216</v>
      </c>
      <c r="AT393" s="65">
        <v>0</v>
      </c>
      <c r="AU393" s="65">
        <v>0</v>
      </c>
      <c r="AV393" s="65">
        <v>0</v>
      </c>
      <c r="AW393" s="65">
        <v>1789216</v>
      </c>
      <c r="AX393" s="70" t="s">
        <v>159</v>
      </c>
      <c r="AY393" s="70">
        <v>368</v>
      </c>
      <c r="AZ393" s="70">
        <v>0</v>
      </c>
      <c r="BA393" s="70">
        <v>0</v>
      </c>
      <c r="BB393" s="70">
        <v>0</v>
      </c>
      <c r="BC393" s="70">
        <v>368</v>
      </c>
      <c r="BD393" s="70">
        <v>0</v>
      </c>
      <c r="BG393" s="66"/>
      <c r="BI393" s="66"/>
      <c r="BJ393" s="66"/>
      <c r="BL393" s="66"/>
      <c r="BM393" s="66"/>
      <c r="CB393" s="66"/>
      <c r="CD393" s="66"/>
      <c r="CE393" s="66"/>
      <c r="CG393" s="66"/>
      <c r="CH393" s="66"/>
    </row>
    <row r="394" spans="1:86">
      <c r="A394" s="67">
        <v>2026</v>
      </c>
      <c r="B394" s="67">
        <v>8311</v>
      </c>
      <c r="C394" s="67"/>
      <c r="D394" s="102"/>
      <c r="E394" s="67">
        <v>2</v>
      </c>
      <c r="F394" s="68">
        <v>6</v>
      </c>
      <c r="G394" s="68">
        <v>20</v>
      </c>
      <c r="H394" s="68">
        <v>5</v>
      </c>
      <c r="I394" s="68">
        <v>2000</v>
      </c>
      <c r="J394" s="62">
        <v>2700</v>
      </c>
      <c r="K394" s="62">
        <v>272</v>
      </c>
      <c r="L394" s="62">
        <v>1466</v>
      </c>
      <c r="M394" s="62">
        <v>2</v>
      </c>
      <c r="N394" s="72" t="s">
        <v>335</v>
      </c>
      <c r="O394" s="65">
        <v>124268.98</v>
      </c>
      <c r="P394" s="65">
        <v>0</v>
      </c>
      <c r="Q394" s="65">
        <v>124268.98</v>
      </c>
      <c r="R394" s="65">
        <v>0</v>
      </c>
      <c r="S394" s="65">
        <v>0</v>
      </c>
      <c r="T394" s="65">
        <v>0</v>
      </c>
      <c r="U394" s="65">
        <v>124268.98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65">
        <v>0</v>
      </c>
      <c r="AJ394" s="65">
        <v>0</v>
      </c>
      <c r="AK394" s="65">
        <v>0</v>
      </c>
      <c r="AL394" s="65">
        <v>0</v>
      </c>
      <c r="AM394" s="65">
        <v>0</v>
      </c>
      <c r="AN394" s="65">
        <v>0</v>
      </c>
      <c r="AO394" s="65">
        <v>0</v>
      </c>
      <c r="AP394" s="65">
        <v>0</v>
      </c>
      <c r="AQ394" s="65">
        <v>124268.98</v>
      </c>
      <c r="AR394" s="65">
        <v>0</v>
      </c>
      <c r="AS394" s="65">
        <v>124268.98</v>
      </c>
      <c r="AT394" s="65">
        <v>0</v>
      </c>
      <c r="AU394" s="65">
        <v>0</v>
      </c>
      <c r="AV394" s="65">
        <v>0</v>
      </c>
      <c r="AW394" s="65">
        <v>124268.98</v>
      </c>
      <c r="AX394" s="70" t="s">
        <v>159</v>
      </c>
      <c r="AY394" s="70">
        <v>78</v>
      </c>
      <c r="AZ394" s="70">
        <v>0</v>
      </c>
      <c r="BA394" s="70">
        <v>0</v>
      </c>
      <c r="BB394" s="70">
        <v>0</v>
      </c>
      <c r="BC394" s="70">
        <v>78</v>
      </c>
      <c r="BD394" s="70">
        <v>0</v>
      </c>
      <c r="BG394" s="66"/>
      <c r="BI394" s="66"/>
      <c r="BJ394" s="66"/>
      <c r="BL394" s="66"/>
      <c r="BM394" s="66"/>
      <c r="CB394" s="66"/>
      <c r="CD394" s="66"/>
      <c r="CE394" s="66"/>
      <c r="CG394" s="66"/>
      <c r="CH394" s="66"/>
    </row>
    <row r="395" spans="1:86">
      <c r="A395" s="67">
        <v>2026</v>
      </c>
      <c r="B395" s="67">
        <v>8311</v>
      </c>
      <c r="C395" s="67"/>
      <c r="D395" s="102"/>
      <c r="E395" s="67">
        <v>2</v>
      </c>
      <c r="F395" s="68">
        <v>6</v>
      </c>
      <c r="G395" s="68">
        <v>20</v>
      </c>
      <c r="H395" s="68">
        <v>5</v>
      </c>
      <c r="I395" s="68">
        <v>2000</v>
      </c>
      <c r="J395" s="62">
        <v>2700</v>
      </c>
      <c r="K395" s="62">
        <v>272</v>
      </c>
      <c r="L395" s="62">
        <v>1482</v>
      </c>
      <c r="M395" s="62">
        <v>2</v>
      </c>
      <c r="N395" s="72" t="s">
        <v>328</v>
      </c>
      <c r="O395" s="65">
        <v>119600.00000000001</v>
      </c>
      <c r="P395" s="65">
        <v>0</v>
      </c>
      <c r="Q395" s="65">
        <v>119600.00000000001</v>
      </c>
      <c r="R395" s="65">
        <v>0</v>
      </c>
      <c r="S395" s="65">
        <v>0</v>
      </c>
      <c r="T395" s="65">
        <v>0</v>
      </c>
      <c r="U395" s="65">
        <v>119600.00000000001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65">
        <v>0</v>
      </c>
      <c r="AJ395" s="65">
        <v>0</v>
      </c>
      <c r="AK395" s="65">
        <v>0</v>
      </c>
      <c r="AL395" s="65">
        <v>0</v>
      </c>
      <c r="AM395" s="65">
        <v>0</v>
      </c>
      <c r="AN395" s="65">
        <v>0</v>
      </c>
      <c r="AO395" s="65">
        <v>0</v>
      </c>
      <c r="AP395" s="65">
        <v>0</v>
      </c>
      <c r="AQ395" s="65">
        <v>119600.00000000001</v>
      </c>
      <c r="AR395" s="65">
        <v>0</v>
      </c>
      <c r="AS395" s="65">
        <v>119600.00000000001</v>
      </c>
      <c r="AT395" s="65">
        <v>0</v>
      </c>
      <c r="AU395" s="65">
        <v>0</v>
      </c>
      <c r="AV395" s="65">
        <v>0</v>
      </c>
      <c r="AW395" s="65">
        <v>119600.00000000001</v>
      </c>
      <c r="AX395" s="70" t="s">
        <v>322</v>
      </c>
      <c r="AY395" s="70">
        <v>1000</v>
      </c>
      <c r="AZ395" s="70">
        <v>0</v>
      </c>
      <c r="BA395" s="70">
        <v>0</v>
      </c>
      <c r="BB395" s="70">
        <v>0</v>
      </c>
      <c r="BC395" s="70">
        <v>1000</v>
      </c>
      <c r="BD395" s="70">
        <v>0</v>
      </c>
      <c r="BG395" s="66"/>
      <c r="BI395" s="66"/>
      <c r="BJ395" s="66"/>
      <c r="BL395" s="66"/>
      <c r="BM395" s="66"/>
      <c r="CB395" s="66"/>
      <c r="CD395" s="66"/>
      <c r="CE395" s="66"/>
      <c r="CG395" s="66"/>
      <c r="CH395" s="66"/>
    </row>
    <row r="396" spans="1:86">
      <c r="A396" s="67">
        <v>2026</v>
      </c>
      <c r="B396" s="67">
        <v>8311</v>
      </c>
      <c r="C396" s="67"/>
      <c r="D396" s="102"/>
      <c r="E396" s="67">
        <v>2</v>
      </c>
      <c r="F396" s="68">
        <v>6</v>
      </c>
      <c r="G396" s="68">
        <v>20</v>
      </c>
      <c r="H396" s="68">
        <v>5</v>
      </c>
      <c r="I396" s="68">
        <v>2000</v>
      </c>
      <c r="J396" s="62">
        <v>2700</v>
      </c>
      <c r="K396" s="62">
        <v>272</v>
      </c>
      <c r="L396" s="62">
        <v>371</v>
      </c>
      <c r="M396" s="62">
        <v>2</v>
      </c>
      <c r="N396" s="72" t="s">
        <v>336</v>
      </c>
      <c r="O396" s="65">
        <v>0</v>
      </c>
      <c r="P396" s="65">
        <v>0</v>
      </c>
      <c r="Q396" s="65">
        <v>0</v>
      </c>
      <c r="R396" s="65">
        <v>586196</v>
      </c>
      <c r="S396" s="65">
        <v>0</v>
      </c>
      <c r="T396" s="65">
        <v>586196</v>
      </c>
      <c r="U396" s="65">
        <v>586196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65">
        <v>0</v>
      </c>
      <c r="AJ396" s="65">
        <v>0</v>
      </c>
      <c r="AK396" s="65">
        <v>0</v>
      </c>
      <c r="AL396" s="65">
        <v>0</v>
      </c>
      <c r="AM396" s="65">
        <v>0</v>
      </c>
      <c r="AN396" s="65">
        <v>0</v>
      </c>
      <c r="AO396" s="65">
        <v>0</v>
      </c>
      <c r="AP396" s="65">
        <v>0</v>
      </c>
      <c r="AQ396" s="65">
        <v>0</v>
      </c>
      <c r="AR396" s="65">
        <v>0</v>
      </c>
      <c r="AS396" s="65">
        <v>0</v>
      </c>
      <c r="AT396" s="65">
        <v>586196</v>
      </c>
      <c r="AU396" s="65">
        <v>0</v>
      </c>
      <c r="AV396" s="65">
        <v>586196</v>
      </c>
      <c r="AW396" s="65">
        <v>586196</v>
      </c>
      <c r="AX396" s="70" t="s">
        <v>159</v>
      </c>
      <c r="AY396" s="70">
        <v>555</v>
      </c>
      <c r="AZ396" s="70">
        <v>0</v>
      </c>
      <c r="BA396" s="70">
        <v>0</v>
      </c>
      <c r="BB396" s="70">
        <v>0</v>
      </c>
      <c r="BC396" s="70">
        <v>555</v>
      </c>
      <c r="BD396" s="70">
        <v>0</v>
      </c>
      <c r="BG396" s="66"/>
      <c r="BI396" s="66"/>
      <c r="BJ396" s="66"/>
      <c r="BL396" s="66"/>
      <c r="BM396" s="66"/>
      <c r="CB396" s="66"/>
      <c r="CD396" s="66"/>
      <c r="CE396" s="66"/>
      <c r="CG396" s="66"/>
      <c r="CH396" s="66"/>
    </row>
    <row r="397" spans="1:86">
      <c r="A397" s="67">
        <v>2026</v>
      </c>
      <c r="B397" s="67">
        <v>8311</v>
      </c>
      <c r="C397" s="67"/>
      <c r="D397" s="102"/>
      <c r="E397" s="67">
        <v>2</v>
      </c>
      <c r="F397" s="68">
        <v>6</v>
      </c>
      <c r="G397" s="68">
        <v>20</v>
      </c>
      <c r="H397" s="68">
        <v>5</v>
      </c>
      <c r="I397" s="68">
        <v>3000</v>
      </c>
      <c r="J397" s="62"/>
      <c r="K397" s="62"/>
      <c r="L397" s="62" t="s">
        <v>104</v>
      </c>
      <c r="M397" s="62"/>
      <c r="N397" s="72" t="s">
        <v>6</v>
      </c>
      <c r="O397" s="65">
        <v>9343528.3699999992</v>
      </c>
      <c r="P397" s="65">
        <v>0</v>
      </c>
      <c r="Q397" s="65">
        <v>9343528.3699999992</v>
      </c>
      <c r="R397" s="65">
        <v>0</v>
      </c>
      <c r="S397" s="65">
        <v>0</v>
      </c>
      <c r="T397" s="65">
        <v>0</v>
      </c>
      <c r="U397" s="65">
        <v>9343528.3699999992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65">
        <v>0</v>
      </c>
      <c r="AJ397" s="65">
        <v>0</v>
      </c>
      <c r="AK397" s="65">
        <v>0</v>
      </c>
      <c r="AL397" s="65">
        <v>0</v>
      </c>
      <c r="AM397" s="65">
        <v>0</v>
      </c>
      <c r="AN397" s="65">
        <v>0</v>
      </c>
      <c r="AO397" s="65">
        <v>0</v>
      </c>
      <c r="AP397" s="65">
        <v>0</v>
      </c>
      <c r="AQ397" s="65">
        <v>9343528.3699999992</v>
      </c>
      <c r="AR397" s="65">
        <v>0</v>
      </c>
      <c r="AS397" s="65">
        <v>9343528.3699999992</v>
      </c>
      <c r="AT397" s="65">
        <v>0</v>
      </c>
      <c r="AU397" s="65">
        <v>0</v>
      </c>
      <c r="AV397" s="65">
        <v>0</v>
      </c>
      <c r="AW397" s="65">
        <v>9343528.3699999992</v>
      </c>
      <c r="AX397" s="70"/>
      <c r="AY397" s="70"/>
      <c r="AZ397" s="70"/>
      <c r="BA397" s="70"/>
      <c r="BB397" s="70"/>
      <c r="BC397" s="70"/>
      <c r="BD397" s="70"/>
      <c r="BG397" s="66"/>
      <c r="BI397" s="66"/>
      <c r="BJ397" s="66"/>
      <c r="BL397" s="66"/>
      <c r="BM397" s="66"/>
      <c r="CB397" s="66"/>
      <c r="CD397" s="66"/>
      <c r="CE397" s="66"/>
      <c r="CG397" s="66"/>
      <c r="CH397" s="66"/>
    </row>
    <row r="398" spans="1:86">
      <c r="A398" s="67">
        <v>2026</v>
      </c>
      <c r="B398" s="67">
        <v>8311</v>
      </c>
      <c r="C398" s="67"/>
      <c r="D398" s="102"/>
      <c r="E398" s="67">
        <v>2</v>
      </c>
      <c r="F398" s="68">
        <v>6</v>
      </c>
      <c r="G398" s="68">
        <v>20</v>
      </c>
      <c r="H398" s="68">
        <v>5</v>
      </c>
      <c r="I398" s="68">
        <v>3000</v>
      </c>
      <c r="J398" s="62">
        <v>3500</v>
      </c>
      <c r="K398" s="62"/>
      <c r="L398" s="62" t="s">
        <v>104</v>
      </c>
      <c r="M398" s="62"/>
      <c r="N398" s="72" t="s">
        <v>191</v>
      </c>
      <c r="O398" s="65">
        <v>9343528.3699999992</v>
      </c>
      <c r="P398" s="65">
        <v>0</v>
      </c>
      <c r="Q398" s="65">
        <v>9343528.3699999992</v>
      </c>
      <c r="R398" s="65">
        <v>0</v>
      </c>
      <c r="S398" s="65">
        <v>0</v>
      </c>
      <c r="T398" s="65">
        <v>0</v>
      </c>
      <c r="U398" s="65">
        <v>9343528.3699999992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65">
        <v>0</v>
      </c>
      <c r="AJ398" s="65">
        <v>0</v>
      </c>
      <c r="AK398" s="65">
        <v>0</v>
      </c>
      <c r="AL398" s="65">
        <v>0</v>
      </c>
      <c r="AM398" s="65">
        <v>0</v>
      </c>
      <c r="AN398" s="65">
        <v>0</v>
      </c>
      <c r="AO398" s="65">
        <v>0</v>
      </c>
      <c r="AP398" s="65">
        <v>0</v>
      </c>
      <c r="AQ398" s="65">
        <v>9343528.3699999992</v>
      </c>
      <c r="AR398" s="65">
        <v>0</v>
      </c>
      <c r="AS398" s="65">
        <v>9343528.3699999992</v>
      </c>
      <c r="AT398" s="65">
        <v>0</v>
      </c>
      <c r="AU398" s="65">
        <v>0</v>
      </c>
      <c r="AV398" s="65">
        <v>0</v>
      </c>
      <c r="AW398" s="65">
        <v>9343528.3699999992</v>
      </c>
      <c r="AX398" s="70"/>
      <c r="AY398" s="70"/>
      <c r="AZ398" s="70"/>
      <c r="BA398" s="70"/>
      <c r="BB398" s="70"/>
      <c r="BC398" s="70"/>
      <c r="BD398" s="70"/>
      <c r="BG398" s="66"/>
      <c r="BI398" s="66"/>
      <c r="BJ398" s="66"/>
      <c r="BL398" s="66"/>
      <c r="BM398" s="66"/>
      <c r="CB398" s="66"/>
      <c r="CD398" s="66"/>
      <c r="CE398" s="66"/>
      <c r="CG398" s="66"/>
      <c r="CH398" s="66"/>
    </row>
    <row r="399" spans="1:86" ht="30">
      <c r="A399" s="67">
        <v>2026</v>
      </c>
      <c r="B399" s="67">
        <v>8311</v>
      </c>
      <c r="C399" s="67"/>
      <c r="D399" s="102"/>
      <c r="E399" s="67">
        <v>2</v>
      </c>
      <c r="F399" s="68">
        <v>6</v>
      </c>
      <c r="G399" s="68">
        <v>20</v>
      </c>
      <c r="H399" s="68">
        <v>5</v>
      </c>
      <c r="I399" s="68">
        <v>3000</v>
      </c>
      <c r="J399" s="62">
        <v>3500</v>
      </c>
      <c r="K399" s="62">
        <v>354</v>
      </c>
      <c r="L399" s="62" t="s">
        <v>104</v>
      </c>
      <c r="M399" s="62"/>
      <c r="N399" s="72" t="s">
        <v>337</v>
      </c>
      <c r="O399" s="65">
        <v>9343528.3699999992</v>
      </c>
      <c r="P399" s="65">
        <v>0</v>
      </c>
      <c r="Q399" s="65">
        <v>9343528.3699999992</v>
      </c>
      <c r="R399" s="65">
        <v>0</v>
      </c>
      <c r="S399" s="65">
        <v>0</v>
      </c>
      <c r="T399" s="65">
        <v>0</v>
      </c>
      <c r="U399" s="65">
        <v>9343528.3699999992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65">
        <v>0</v>
      </c>
      <c r="AJ399" s="65">
        <v>0</v>
      </c>
      <c r="AK399" s="65">
        <v>0</v>
      </c>
      <c r="AL399" s="65">
        <v>0</v>
      </c>
      <c r="AM399" s="65">
        <v>0</v>
      </c>
      <c r="AN399" s="65">
        <v>0</v>
      </c>
      <c r="AO399" s="65">
        <v>0</v>
      </c>
      <c r="AP399" s="65">
        <v>0</v>
      </c>
      <c r="AQ399" s="65">
        <v>9343528.3699999992</v>
      </c>
      <c r="AR399" s="65">
        <v>0</v>
      </c>
      <c r="AS399" s="65">
        <v>9343528.3699999992</v>
      </c>
      <c r="AT399" s="65">
        <v>0</v>
      </c>
      <c r="AU399" s="65">
        <v>0</v>
      </c>
      <c r="AV399" s="65">
        <v>0</v>
      </c>
      <c r="AW399" s="65">
        <v>9343528.3699999992</v>
      </c>
      <c r="AX399" s="70"/>
      <c r="AY399" s="70"/>
      <c r="AZ399" s="70"/>
      <c r="BA399" s="70"/>
      <c r="BB399" s="70"/>
      <c r="BC399" s="70"/>
      <c r="BD399" s="70"/>
      <c r="BG399" s="66"/>
      <c r="BI399" s="66"/>
      <c r="BJ399" s="66"/>
      <c r="BL399" s="66"/>
      <c r="BM399" s="66"/>
      <c r="CB399" s="66"/>
      <c r="CD399" s="66"/>
      <c r="CE399" s="66"/>
      <c r="CG399" s="66"/>
      <c r="CH399" s="66"/>
    </row>
    <row r="400" spans="1:86" ht="30">
      <c r="A400" s="67">
        <v>2026</v>
      </c>
      <c r="B400" s="67">
        <v>8311</v>
      </c>
      <c r="C400" s="67"/>
      <c r="D400" s="102"/>
      <c r="E400" s="67">
        <v>2</v>
      </c>
      <c r="F400" s="68">
        <v>6</v>
      </c>
      <c r="G400" s="68">
        <v>20</v>
      </c>
      <c r="H400" s="68">
        <v>5</v>
      </c>
      <c r="I400" s="68">
        <v>3000</v>
      </c>
      <c r="J400" s="62">
        <v>3500</v>
      </c>
      <c r="K400" s="62">
        <v>354</v>
      </c>
      <c r="L400" s="62">
        <v>780</v>
      </c>
      <c r="M400" s="62">
        <v>2</v>
      </c>
      <c r="N400" s="72" t="s">
        <v>337</v>
      </c>
      <c r="O400" s="65">
        <v>9343528.3699999992</v>
      </c>
      <c r="P400" s="65">
        <v>0</v>
      </c>
      <c r="Q400" s="65">
        <v>9343528.3699999992</v>
      </c>
      <c r="R400" s="65">
        <v>0</v>
      </c>
      <c r="S400" s="65">
        <v>0</v>
      </c>
      <c r="T400" s="65">
        <v>0</v>
      </c>
      <c r="U400" s="65">
        <v>9343528.3699999992</v>
      </c>
      <c r="V400" s="65">
        <v>0</v>
      </c>
      <c r="W400" s="65">
        <v>0</v>
      </c>
      <c r="X400" s="65">
        <v>0</v>
      </c>
      <c r="Y400" s="65">
        <v>0</v>
      </c>
      <c r="Z400" s="65">
        <v>0</v>
      </c>
      <c r="AA400" s="65">
        <v>0</v>
      </c>
      <c r="AB400" s="65">
        <v>0</v>
      </c>
      <c r="AC400" s="65">
        <v>0</v>
      </c>
      <c r="AD400" s="65">
        <v>0</v>
      </c>
      <c r="AE400" s="65">
        <v>0</v>
      </c>
      <c r="AF400" s="65">
        <v>0</v>
      </c>
      <c r="AG400" s="65">
        <v>0</v>
      </c>
      <c r="AH400" s="65">
        <v>0</v>
      </c>
      <c r="AI400" s="65">
        <v>0</v>
      </c>
      <c r="AJ400" s="65">
        <v>0</v>
      </c>
      <c r="AK400" s="65">
        <v>0</v>
      </c>
      <c r="AL400" s="65">
        <v>0</v>
      </c>
      <c r="AM400" s="65">
        <v>0</v>
      </c>
      <c r="AN400" s="65">
        <v>0</v>
      </c>
      <c r="AO400" s="65">
        <v>0</v>
      </c>
      <c r="AP400" s="65">
        <v>0</v>
      </c>
      <c r="AQ400" s="65">
        <v>9343528.3699999992</v>
      </c>
      <c r="AR400" s="65">
        <v>0</v>
      </c>
      <c r="AS400" s="65">
        <v>9343528.3699999992</v>
      </c>
      <c r="AT400" s="65">
        <v>0</v>
      </c>
      <c r="AU400" s="65">
        <v>0</v>
      </c>
      <c r="AV400" s="65">
        <v>0</v>
      </c>
      <c r="AW400" s="65">
        <v>9343528.3699999992</v>
      </c>
      <c r="AX400" s="70" t="s">
        <v>108</v>
      </c>
      <c r="AY400" s="70">
        <v>14</v>
      </c>
      <c r="AZ400" s="70">
        <v>0</v>
      </c>
      <c r="BA400" s="70">
        <v>0</v>
      </c>
      <c r="BB400" s="70">
        <v>0</v>
      </c>
      <c r="BC400" s="70">
        <v>14</v>
      </c>
      <c r="BD400" s="70">
        <v>0</v>
      </c>
      <c r="BG400" s="66"/>
      <c r="BI400" s="66"/>
      <c r="BJ400" s="66"/>
      <c r="BL400" s="66"/>
      <c r="BM400" s="66"/>
      <c r="CB400" s="66"/>
      <c r="CD400" s="66"/>
      <c r="CE400" s="66"/>
      <c r="CG400" s="66"/>
      <c r="CH400" s="66"/>
    </row>
    <row r="401" spans="1:86">
      <c r="A401" s="67">
        <v>2026</v>
      </c>
      <c r="B401" s="67">
        <v>8311</v>
      </c>
      <c r="C401" s="67"/>
      <c r="D401" s="102"/>
      <c r="E401" s="67">
        <v>2</v>
      </c>
      <c r="F401" s="68">
        <v>6</v>
      </c>
      <c r="G401" s="68">
        <v>20</v>
      </c>
      <c r="H401" s="68">
        <v>5</v>
      </c>
      <c r="I401" s="68">
        <v>5000</v>
      </c>
      <c r="J401" s="62"/>
      <c r="K401" s="62"/>
      <c r="L401" s="62" t="s">
        <v>104</v>
      </c>
      <c r="M401" s="62"/>
      <c r="N401" s="72" t="s">
        <v>4</v>
      </c>
      <c r="O401" s="65">
        <v>6412728.5099999998</v>
      </c>
      <c r="P401" s="65">
        <v>0</v>
      </c>
      <c r="Q401" s="65">
        <v>6412728.5099999998</v>
      </c>
      <c r="R401" s="65">
        <v>1004391.58</v>
      </c>
      <c r="S401" s="65">
        <v>0</v>
      </c>
      <c r="T401" s="65">
        <v>1004391.58</v>
      </c>
      <c r="U401" s="65">
        <v>7417120.0899999999</v>
      </c>
      <c r="V401" s="65">
        <v>0</v>
      </c>
      <c r="W401" s="65">
        <v>0</v>
      </c>
      <c r="X401" s="65">
        <v>0</v>
      </c>
      <c r="Y401" s="65">
        <v>0</v>
      </c>
      <c r="Z401" s="65">
        <v>0</v>
      </c>
      <c r="AA401" s="65">
        <v>0</v>
      </c>
      <c r="AB401" s="65">
        <v>0</v>
      </c>
      <c r="AC401" s="65">
        <v>14900</v>
      </c>
      <c r="AD401" s="65">
        <v>0</v>
      </c>
      <c r="AE401" s="65">
        <v>14900</v>
      </c>
      <c r="AF401" s="65">
        <v>0</v>
      </c>
      <c r="AG401" s="65">
        <v>0</v>
      </c>
      <c r="AH401" s="65">
        <v>0</v>
      </c>
      <c r="AI401" s="65">
        <v>14900</v>
      </c>
      <c r="AJ401" s="65">
        <v>25200</v>
      </c>
      <c r="AK401" s="65">
        <v>0</v>
      </c>
      <c r="AL401" s="65">
        <v>25200</v>
      </c>
      <c r="AM401" s="65">
        <v>0</v>
      </c>
      <c r="AN401" s="65">
        <v>0</v>
      </c>
      <c r="AO401" s="65">
        <v>0</v>
      </c>
      <c r="AP401" s="65">
        <v>25200</v>
      </c>
      <c r="AQ401" s="65">
        <v>6372628.5099999998</v>
      </c>
      <c r="AR401" s="65">
        <v>0</v>
      </c>
      <c r="AS401" s="65">
        <v>6372628.5099999998</v>
      </c>
      <c r="AT401" s="65">
        <v>1004391.58</v>
      </c>
      <c r="AU401" s="65">
        <v>0</v>
      </c>
      <c r="AV401" s="65">
        <v>1004391.58</v>
      </c>
      <c r="AW401" s="65">
        <v>7377020.0899999999</v>
      </c>
      <c r="AX401" s="70"/>
      <c r="AY401" s="70"/>
      <c r="AZ401" s="70"/>
      <c r="BA401" s="70"/>
      <c r="BB401" s="70"/>
      <c r="BC401" s="70"/>
      <c r="BD401" s="70"/>
      <c r="BG401" s="66"/>
      <c r="BI401" s="66"/>
      <c r="BJ401" s="66"/>
      <c r="BL401" s="66"/>
      <c r="BM401" s="66"/>
      <c r="CB401" s="66"/>
      <c r="CD401" s="66"/>
      <c r="CE401" s="66"/>
      <c r="CG401" s="66"/>
      <c r="CH401" s="66"/>
    </row>
    <row r="402" spans="1:86">
      <c r="A402" s="67">
        <v>2026</v>
      </c>
      <c r="B402" s="67">
        <v>8311</v>
      </c>
      <c r="C402" s="67"/>
      <c r="D402" s="102"/>
      <c r="E402" s="67">
        <v>2</v>
      </c>
      <c r="F402" s="68">
        <v>6</v>
      </c>
      <c r="G402" s="68">
        <v>20</v>
      </c>
      <c r="H402" s="68">
        <v>5</v>
      </c>
      <c r="I402" s="68">
        <v>5000</v>
      </c>
      <c r="J402" s="62">
        <v>5100</v>
      </c>
      <c r="K402" s="62"/>
      <c r="L402" s="62" t="s">
        <v>104</v>
      </c>
      <c r="M402" s="62"/>
      <c r="N402" s="72" t="s">
        <v>194</v>
      </c>
      <c r="O402" s="65">
        <v>1393860.44</v>
      </c>
      <c r="P402" s="65">
        <v>0</v>
      </c>
      <c r="Q402" s="65">
        <v>1393860.44</v>
      </c>
      <c r="R402" s="65">
        <v>173881.21</v>
      </c>
      <c r="S402" s="65">
        <v>0</v>
      </c>
      <c r="T402" s="65">
        <v>173881.21</v>
      </c>
      <c r="U402" s="65">
        <v>1567741.65</v>
      </c>
      <c r="V402" s="65">
        <v>0</v>
      </c>
      <c r="W402" s="65">
        <v>0</v>
      </c>
      <c r="X402" s="65">
        <v>0</v>
      </c>
      <c r="Y402" s="65">
        <v>0</v>
      </c>
      <c r="Z402" s="65">
        <v>0</v>
      </c>
      <c r="AA402" s="65">
        <v>0</v>
      </c>
      <c r="AB402" s="65">
        <v>0</v>
      </c>
      <c r="AC402" s="65">
        <v>0</v>
      </c>
      <c r="AD402" s="65">
        <v>0</v>
      </c>
      <c r="AE402" s="65">
        <v>0</v>
      </c>
      <c r="AF402" s="65">
        <v>0</v>
      </c>
      <c r="AG402" s="65">
        <v>0</v>
      </c>
      <c r="AH402" s="65">
        <v>0</v>
      </c>
      <c r="AI402" s="65">
        <v>0</v>
      </c>
      <c r="AJ402" s="65">
        <v>0</v>
      </c>
      <c r="AK402" s="65">
        <v>0</v>
      </c>
      <c r="AL402" s="65">
        <v>0</v>
      </c>
      <c r="AM402" s="65">
        <v>0</v>
      </c>
      <c r="AN402" s="65">
        <v>0</v>
      </c>
      <c r="AO402" s="65">
        <v>0</v>
      </c>
      <c r="AP402" s="65">
        <v>0</v>
      </c>
      <c r="AQ402" s="65">
        <v>1393860.44</v>
      </c>
      <c r="AR402" s="65">
        <v>0</v>
      </c>
      <c r="AS402" s="65">
        <v>1393860.44</v>
      </c>
      <c r="AT402" s="65">
        <v>173881.21</v>
      </c>
      <c r="AU402" s="65">
        <v>0</v>
      </c>
      <c r="AV402" s="65">
        <v>173881.21</v>
      </c>
      <c r="AW402" s="65">
        <v>1567741.65</v>
      </c>
      <c r="AX402" s="70"/>
      <c r="AY402" s="70"/>
      <c r="AZ402" s="70"/>
      <c r="BA402" s="70"/>
      <c r="BB402" s="70"/>
      <c r="BC402" s="70"/>
      <c r="BD402" s="70"/>
      <c r="BG402" s="66"/>
      <c r="BI402" s="66"/>
      <c r="BJ402" s="66"/>
      <c r="BL402" s="66"/>
      <c r="BM402" s="66"/>
      <c r="CB402" s="66"/>
      <c r="CD402" s="66"/>
      <c r="CE402" s="66"/>
      <c r="CG402" s="66"/>
      <c r="CH402" s="66"/>
    </row>
    <row r="403" spans="1:86">
      <c r="A403" s="67">
        <v>2026</v>
      </c>
      <c r="B403" s="67">
        <v>8311</v>
      </c>
      <c r="C403" s="67"/>
      <c r="D403" s="102"/>
      <c r="E403" s="67">
        <v>2</v>
      </c>
      <c r="F403" s="68">
        <v>6</v>
      </c>
      <c r="G403" s="68">
        <v>20</v>
      </c>
      <c r="H403" s="68">
        <v>5</v>
      </c>
      <c r="I403" s="68">
        <v>5000</v>
      </c>
      <c r="J403" s="62">
        <v>5100</v>
      </c>
      <c r="K403" s="62">
        <v>511</v>
      </c>
      <c r="L403" s="62" t="s">
        <v>104</v>
      </c>
      <c r="M403" s="62"/>
      <c r="N403" s="72" t="s">
        <v>195</v>
      </c>
      <c r="O403" s="65">
        <v>37583.520000000004</v>
      </c>
      <c r="P403" s="65">
        <v>0</v>
      </c>
      <c r="Q403" s="65">
        <v>37583.520000000004</v>
      </c>
      <c r="R403" s="65">
        <v>16889.600000000002</v>
      </c>
      <c r="S403" s="65">
        <v>0</v>
      </c>
      <c r="T403" s="65">
        <v>16889.600000000002</v>
      </c>
      <c r="U403" s="65">
        <v>54473.12000000001</v>
      </c>
      <c r="V403" s="65">
        <v>0</v>
      </c>
      <c r="W403" s="65">
        <v>0</v>
      </c>
      <c r="X403" s="65">
        <v>0</v>
      </c>
      <c r="Y403" s="65">
        <v>0</v>
      </c>
      <c r="Z403" s="65">
        <v>0</v>
      </c>
      <c r="AA403" s="65">
        <v>0</v>
      </c>
      <c r="AB403" s="65">
        <v>0</v>
      </c>
      <c r="AC403" s="65">
        <v>0</v>
      </c>
      <c r="AD403" s="65">
        <v>0</v>
      </c>
      <c r="AE403" s="65">
        <v>0</v>
      </c>
      <c r="AF403" s="65">
        <v>0</v>
      </c>
      <c r="AG403" s="65">
        <v>0</v>
      </c>
      <c r="AH403" s="65">
        <v>0</v>
      </c>
      <c r="AI403" s="65">
        <v>0</v>
      </c>
      <c r="AJ403" s="65">
        <v>0</v>
      </c>
      <c r="AK403" s="65">
        <v>0</v>
      </c>
      <c r="AL403" s="65">
        <v>0</v>
      </c>
      <c r="AM403" s="65">
        <v>0</v>
      </c>
      <c r="AN403" s="65">
        <v>0</v>
      </c>
      <c r="AO403" s="65">
        <v>0</v>
      </c>
      <c r="AP403" s="65">
        <v>0</v>
      </c>
      <c r="AQ403" s="65">
        <v>37583.520000000004</v>
      </c>
      <c r="AR403" s="65">
        <v>0</v>
      </c>
      <c r="AS403" s="65">
        <v>37583.520000000004</v>
      </c>
      <c r="AT403" s="65">
        <v>16889.600000000002</v>
      </c>
      <c r="AU403" s="65">
        <v>0</v>
      </c>
      <c r="AV403" s="65">
        <v>16889.600000000002</v>
      </c>
      <c r="AW403" s="65">
        <v>54473.12000000001</v>
      </c>
      <c r="AX403" s="70"/>
      <c r="AY403" s="70"/>
      <c r="AZ403" s="70"/>
      <c r="BA403" s="70"/>
      <c r="BB403" s="70"/>
      <c r="BC403" s="70"/>
      <c r="BD403" s="70"/>
      <c r="BG403" s="66"/>
      <c r="BI403" s="66"/>
      <c r="BJ403" s="66"/>
      <c r="BL403" s="66"/>
      <c r="BM403" s="66"/>
      <c r="CB403" s="66"/>
      <c r="CD403" s="66"/>
      <c r="CE403" s="66"/>
      <c r="CG403" s="66"/>
      <c r="CH403" s="66"/>
    </row>
    <row r="404" spans="1:86">
      <c r="A404" s="67">
        <v>2026</v>
      </c>
      <c r="B404" s="67">
        <v>8311</v>
      </c>
      <c r="C404" s="67"/>
      <c r="D404" s="102"/>
      <c r="E404" s="67">
        <v>2</v>
      </c>
      <c r="F404" s="68">
        <v>6</v>
      </c>
      <c r="G404" s="68">
        <v>20</v>
      </c>
      <c r="H404" s="68">
        <v>5</v>
      </c>
      <c r="I404" s="68">
        <v>5000</v>
      </c>
      <c r="J404" s="62">
        <v>5100</v>
      </c>
      <c r="K404" s="62">
        <v>511</v>
      </c>
      <c r="L404" s="62">
        <v>599</v>
      </c>
      <c r="M404" s="62">
        <v>2</v>
      </c>
      <c r="N404" s="72" t="s">
        <v>198</v>
      </c>
      <c r="O404" s="65">
        <v>37583.520000000004</v>
      </c>
      <c r="P404" s="65">
        <v>0</v>
      </c>
      <c r="Q404" s="65">
        <v>37583.520000000004</v>
      </c>
      <c r="R404" s="65">
        <v>0</v>
      </c>
      <c r="S404" s="65">
        <v>0</v>
      </c>
      <c r="T404" s="65">
        <v>0</v>
      </c>
      <c r="U404" s="65">
        <v>37583.520000000004</v>
      </c>
      <c r="V404" s="65">
        <v>0</v>
      </c>
      <c r="W404" s="65">
        <v>0</v>
      </c>
      <c r="X404" s="65">
        <v>0</v>
      </c>
      <c r="Y404" s="65">
        <v>0</v>
      </c>
      <c r="Z404" s="65">
        <v>0</v>
      </c>
      <c r="AA404" s="65">
        <v>0</v>
      </c>
      <c r="AB404" s="65">
        <v>0</v>
      </c>
      <c r="AC404" s="65">
        <v>0</v>
      </c>
      <c r="AD404" s="65">
        <v>0</v>
      </c>
      <c r="AE404" s="65">
        <v>0</v>
      </c>
      <c r="AF404" s="65">
        <v>0</v>
      </c>
      <c r="AG404" s="65">
        <v>0</v>
      </c>
      <c r="AH404" s="65">
        <v>0</v>
      </c>
      <c r="AI404" s="65">
        <v>0</v>
      </c>
      <c r="AJ404" s="65">
        <v>0</v>
      </c>
      <c r="AK404" s="65">
        <v>0</v>
      </c>
      <c r="AL404" s="65">
        <v>0</v>
      </c>
      <c r="AM404" s="65">
        <v>0</v>
      </c>
      <c r="AN404" s="65">
        <v>0</v>
      </c>
      <c r="AO404" s="65">
        <v>0</v>
      </c>
      <c r="AP404" s="65">
        <v>0</v>
      </c>
      <c r="AQ404" s="65">
        <v>37583.520000000004</v>
      </c>
      <c r="AR404" s="65">
        <v>0</v>
      </c>
      <c r="AS404" s="65">
        <v>37583.520000000004</v>
      </c>
      <c r="AT404" s="65">
        <v>0</v>
      </c>
      <c r="AU404" s="65">
        <v>0</v>
      </c>
      <c r="AV404" s="65">
        <v>0</v>
      </c>
      <c r="AW404" s="65">
        <v>37583.520000000004</v>
      </c>
      <c r="AX404" s="70" t="s">
        <v>159</v>
      </c>
      <c r="AY404" s="70">
        <v>3</v>
      </c>
      <c r="AZ404" s="70">
        <v>0</v>
      </c>
      <c r="BA404" s="70">
        <v>0</v>
      </c>
      <c r="BB404" s="70">
        <v>0</v>
      </c>
      <c r="BC404" s="70">
        <v>3</v>
      </c>
      <c r="BD404" s="70">
        <v>0</v>
      </c>
      <c r="BG404" s="66"/>
      <c r="BI404" s="66"/>
      <c r="BJ404" s="66"/>
      <c r="BL404" s="66"/>
      <c r="BM404" s="66"/>
      <c r="CB404" s="66"/>
      <c r="CD404" s="66"/>
      <c r="CE404" s="66"/>
      <c r="CG404" s="66"/>
      <c r="CH404" s="66"/>
    </row>
    <row r="405" spans="1:86">
      <c r="A405" s="67">
        <v>2026</v>
      </c>
      <c r="B405" s="67">
        <v>8311</v>
      </c>
      <c r="C405" s="67"/>
      <c r="D405" s="102"/>
      <c r="E405" s="67">
        <v>2</v>
      </c>
      <c r="F405" s="68">
        <v>6</v>
      </c>
      <c r="G405" s="68">
        <v>20</v>
      </c>
      <c r="H405" s="68">
        <v>5</v>
      </c>
      <c r="I405" s="68">
        <v>5000</v>
      </c>
      <c r="J405" s="62">
        <v>5100</v>
      </c>
      <c r="K405" s="62">
        <v>511</v>
      </c>
      <c r="L405" s="62">
        <v>929</v>
      </c>
      <c r="M405" s="62">
        <v>2</v>
      </c>
      <c r="N405" s="72" t="s">
        <v>199</v>
      </c>
      <c r="O405" s="65">
        <v>0</v>
      </c>
      <c r="P405" s="65">
        <v>0</v>
      </c>
      <c r="Q405" s="65">
        <v>0</v>
      </c>
      <c r="R405" s="65">
        <v>16889.600000000002</v>
      </c>
      <c r="S405" s="65">
        <v>0</v>
      </c>
      <c r="T405" s="65">
        <v>16889.600000000002</v>
      </c>
      <c r="U405" s="65">
        <v>16889.600000000002</v>
      </c>
      <c r="V405" s="65">
        <v>0</v>
      </c>
      <c r="W405" s="65">
        <v>0</v>
      </c>
      <c r="X405" s="65">
        <v>0</v>
      </c>
      <c r="Y405" s="65">
        <v>0</v>
      </c>
      <c r="Z405" s="65">
        <v>0</v>
      </c>
      <c r="AA405" s="65">
        <v>0</v>
      </c>
      <c r="AB405" s="65">
        <v>0</v>
      </c>
      <c r="AC405" s="65">
        <v>0</v>
      </c>
      <c r="AD405" s="65">
        <v>0</v>
      </c>
      <c r="AE405" s="65">
        <v>0</v>
      </c>
      <c r="AF405" s="65">
        <v>0</v>
      </c>
      <c r="AG405" s="65">
        <v>0</v>
      </c>
      <c r="AH405" s="65">
        <v>0</v>
      </c>
      <c r="AI405" s="65">
        <v>0</v>
      </c>
      <c r="AJ405" s="65">
        <v>0</v>
      </c>
      <c r="AK405" s="65">
        <v>0</v>
      </c>
      <c r="AL405" s="65">
        <v>0</v>
      </c>
      <c r="AM405" s="65">
        <v>0</v>
      </c>
      <c r="AN405" s="65">
        <v>0</v>
      </c>
      <c r="AO405" s="65">
        <v>0</v>
      </c>
      <c r="AP405" s="65">
        <v>0</v>
      </c>
      <c r="AQ405" s="65">
        <v>0</v>
      </c>
      <c r="AR405" s="65">
        <v>0</v>
      </c>
      <c r="AS405" s="65">
        <v>0</v>
      </c>
      <c r="AT405" s="65">
        <v>16889.600000000002</v>
      </c>
      <c r="AU405" s="65">
        <v>0</v>
      </c>
      <c r="AV405" s="65">
        <v>16889.600000000002</v>
      </c>
      <c r="AW405" s="65">
        <v>16889.600000000002</v>
      </c>
      <c r="AX405" s="70" t="s">
        <v>159</v>
      </c>
      <c r="AY405" s="70">
        <v>4</v>
      </c>
      <c r="AZ405" s="70">
        <v>0</v>
      </c>
      <c r="BA405" s="70">
        <v>0</v>
      </c>
      <c r="BB405" s="70">
        <v>0</v>
      </c>
      <c r="BC405" s="70">
        <v>4</v>
      </c>
      <c r="BD405" s="70">
        <v>0</v>
      </c>
      <c r="BG405" s="66"/>
      <c r="BI405" s="66"/>
      <c r="BJ405" s="66"/>
      <c r="BL405" s="66"/>
      <c r="BM405" s="66"/>
      <c r="CB405" s="66"/>
      <c r="CD405" s="66"/>
      <c r="CE405" s="66"/>
      <c r="CG405" s="66"/>
      <c r="CH405" s="66"/>
    </row>
    <row r="406" spans="1:86">
      <c r="A406" s="67">
        <v>2026</v>
      </c>
      <c r="B406" s="67">
        <v>8311</v>
      </c>
      <c r="C406" s="67"/>
      <c r="D406" s="102"/>
      <c r="E406" s="67">
        <v>2</v>
      </c>
      <c r="F406" s="68">
        <v>6</v>
      </c>
      <c r="G406" s="68">
        <v>20</v>
      </c>
      <c r="H406" s="68">
        <v>5</v>
      </c>
      <c r="I406" s="68">
        <v>5000</v>
      </c>
      <c r="J406" s="62">
        <v>5100</v>
      </c>
      <c r="K406" s="62">
        <v>515</v>
      </c>
      <c r="L406" s="62" t="s">
        <v>104</v>
      </c>
      <c r="M406" s="62"/>
      <c r="N406" s="72" t="s">
        <v>202</v>
      </c>
      <c r="O406" s="65">
        <v>1356276.92</v>
      </c>
      <c r="P406" s="65">
        <v>0</v>
      </c>
      <c r="Q406" s="65">
        <v>1356276.92</v>
      </c>
      <c r="R406" s="65">
        <v>108027.04</v>
      </c>
      <c r="S406" s="65">
        <v>0</v>
      </c>
      <c r="T406" s="65">
        <v>108027.04</v>
      </c>
      <c r="U406" s="65">
        <v>1464303.96</v>
      </c>
      <c r="V406" s="65">
        <v>0</v>
      </c>
      <c r="W406" s="65">
        <v>0</v>
      </c>
      <c r="X406" s="65">
        <v>0</v>
      </c>
      <c r="Y406" s="65">
        <v>0</v>
      </c>
      <c r="Z406" s="65">
        <v>0</v>
      </c>
      <c r="AA406" s="65">
        <v>0</v>
      </c>
      <c r="AB406" s="65">
        <v>0</v>
      </c>
      <c r="AC406" s="65">
        <v>0</v>
      </c>
      <c r="AD406" s="65">
        <v>0</v>
      </c>
      <c r="AE406" s="65">
        <v>0</v>
      </c>
      <c r="AF406" s="65">
        <v>0</v>
      </c>
      <c r="AG406" s="65">
        <v>0</v>
      </c>
      <c r="AH406" s="65">
        <v>0</v>
      </c>
      <c r="AI406" s="65">
        <v>0</v>
      </c>
      <c r="AJ406" s="65">
        <v>0</v>
      </c>
      <c r="AK406" s="65">
        <v>0</v>
      </c>
      <c r="AL406" s="65">
        <v>0</v>
      </c>
      <c r="AM406" s="65">
        <v>0</v>
      </c>
      <c r="AN406" s="65">
        <v>0</v>
      </c>
      <c r="AO406" s="65">
        <v>0</v>
      </c>
      <c r="AP406" s="65">
        <v>0</v>
      </c>
      <c r="AQ406" s="65">
        <v>1356276.92</v>
      </c>
      <c r="AR406" s="65">
        <v>0</v>
      </c>
      <c r="AS406" s="65">
        <v>1356276.92</v>
      </c>
      <c r="AT406" s="65">
        <v>108027.04</v>
      </c>
      <c r="AU406" s="65">
        <v>0</v>
      </c>
      <c r="AV406" s="65">
        <v>108027.04</v>
      </c>
      <c r="AW406" s="65">
        <v>1464303.96</v>
      </c>
      <c r="AX406" s="70"/>
      <c r="AY406" s="70"/>
      <c r="AZ406" s="70"/>
      <c r="BA406" s="70"/>
      <c r="BB406" s="70"/>
      <c r="BC406" s="70"/>
      <c r="BD406" s="70"/>
      <c r="BG406" s="66"/>
      <c r="BI406" s="66"/>
      <c r="BJ406" s="66"/>
      <c r="BL406" s="66"/>
      <c r="BM406" s="66"/>
      <c r="CB406" s="66"/>
      <c r="CD406" s="66"/>
      <c r="CE406" s="66"/>
      <c r="CG406" s="66"/>
      <c r="CH406" s="66"/>
    </row>
    <row r="407" spans="1:86">
      <c r="A407" s="67">
        <v>2026</v>
      </c>
      <c r="B407" s="67">
        <v>8311</v>
      </c>
      <c r="C407" s="67"/>
      <c r="D407" s="102"/>
      <c r="E407" s="67">
        <v>2</v>
      </c>
      <c r="F407" s="68">
        <v>6</v>
      </c>
      <c r="G407" s="68">
        <v>20</v>
      </c>
      <c r="H407" s="68">
        <v>5</v>
      </c>
      <c r="I407" s="68">
        <v>5000</v>
      </c>
      <c r="J407" s="62">
        <v>5100</v>
      </c>
      <c r="K407" s="62">
        <v>515</v>
      </c>
      <c r="L407" s="62">
        <v>361</v>
      </c>
      <c r="M407" s="62">
        <v>2</v>
      </c>
      <c r="N407" s="72" t="s">
        <v>338</v>
      </c>
      <c r="O407" s="65">
        <v>216320</v>
      </c>
      <c r="P407" s="65">
        <v>0</v>
      </c>
      <c r="Q407" s="65">
        <v>216320</v>
      </c>
      <c r="R407" s="65">
        <v>0</v>
      </c>
      <c r="S407" s="65">
        <v>0</v>
      </c>
      <c r="T407" s="65">
        <v>0</v>
      </c>
      <c r="U407" s="65">
        <v>216320</v>
      </c>
      <c r="V407" s="65">
        <v>0</v>
      </c>
      <c r="W407" s="65">
        <v>0</v>
      </c>
      <c r="X407" s="65">
        <v>0</v>
      </c>
      <c r="Y407" s="65">
        <v>0</v>
      </c>
      <c r="Z407" s="65">
        <v>0</v>
      </c>
      <c r="AA407" s="65">
        <v>0</v>
      </c>
      <c r="AB407" s="65">
        <v>0</v>
      </c>
      <c r="AC407" s="65">
        <v>0</v>
      </c>
      <c r="AD407" s="65">
        <v>0</v>
      </c>
      <c r="AE407" s="65">
        <v>0</v>
      </c>
      <c r="AF407" s="65">
        <v>0</v>
      </c>
      <c r="AG407" s="65">
        <v>0</v>
      </c>
      <c r="AH407" s="65">
        <v>0</v>
      </c>
      <c r="AI407" s="65">
        <v>0</v>
      </c>
      <c r="AJ407" s="65">
        <v>0</v>
      </c>
      <c r="AK407" s="65">
        <v>0</v>
      </c>
      <c r="AL407" s="65">
        <v>0</v>
      </c>
      <c r="AM407" s="65">
        <v>0</v>
      </c>
      <c r="AN407" s="65">
        <v>0</v>
      </c>
      <c r="AO407" s="65">
        <v>0</v>
      </c>
      <c r="AP407" s="65">
        <v>0</v>
      </c>
      <c r="AQ407" s="65">
        <v>216320</v>
      </c>
      <c r="AR407" s="65">
        <v>0</v>
      </c>
      <c r="AS407" s="65">
        <v>216320</v>
      </c>
      <c r="AT407" s="65">
        <v>0</v>
      </c>
      <c r="AU407" s="65">
        <v>0</v>
      </c>
      <c r="AV407" s="65">
        <v>0</v>
      </c>
      <c r="AW407" s="65">
        <v>216320</v>
      </c>
      <c r="AX407" s="70" t="s">
        <v>159</v>
      </c>
      <c r="AY407" s="70">
        <v>8</v>
      </c>
      <c r="AZ407" s="70">
        <v>0</v>
      </c>
      <c r="BA407" s="70">
        <v>0</v>
      </c>
      <c r="BB407" s="70">
        <v>0</v>
      </c>
      <c r="BC407" s="70">
        <v>8</v>
      </c>
      <c r="BD407" s="70">
        <v>0</v>
      </c>
      <c r="BG407" s="66"/>
      <c r="BI407" s="66"/>
      <c r="BJ407" s="66"/>
      <c r="BL407" s="66"/>
      <c r="BM407" s="66"/>
      <c r="CB407" s="66"/>
      <c r="CD407" s="66"/>
      <c r="CE407" s="66"/>
      <c r="CG407" s="66"/>
      <c r="CH407" s="66"/>
    </row>
    <row r="408" spans="1:86">
      <c r="A408" s="67">
        <v>2026</v>
      </c>
      <c r="B408" s="67">
        <v>8311</v>
      </c>
      <c r="C408" s="67"/>
      <c r="D408" s="102"/>
      <c r="E408" s="67">
        <v>2</v>
      </c>
      <c r="F408" s="68">
        <v>6</v>
      </c>
      <c r="G408" s="68">
        <v>20</v>
      </c>
      <c r="H408" s="68">
        <v>5</v>
      </c>
      <c r="I408" s="68">
        <v>5000</v>
      </c>
      <c r="J408" s="62">
        <v>5100</v>
      </c>
      <c r="K408" s="62">
        <v>515</v>
      </c>
      <c r="L408" s="62">
        <v>364</v>
      </c>
      <c r="M408" s="62">
        <v>2</v>
      </c>
      <c r="N408" s="72" t="s">
        <v>227</v>
      </c>
      <c r="O408" s="65">
        <v>176800</v>
      </c>
      <c r="P408" s="65">
        <v>0</v>
      </c>
      <c r="Q408" s="65">
        <v>176800</v>
      </c>
      <c r="R408" s="65">
        <v>0</v>
      </c>
      <c r="S408" s="65">
        <v>0</v>
      </c>
      <c r="T408" s="65">
        <v>0</v>
      </c>
      <c r="U408" s="65">
        <v>176800</v>
      </c>
      <c r="V408" s="65">
        <v>0</v>
      </c>
      <c r="W408" s="65">
        <v>0</v>
      </c>
      <c r="X408" s="65">
        <v>0</v>
      </c>
      <c r="Y408" s="65">
        <v>0</v>
      </c>
      <c r="Z408" s="65">
        <v>0</v>
      </c>
      <c r="AA408" s="65">
        <v>0</v>
      </c>
      <c r="AB408" s="65">
        <v>0</v>
      </c>
      <c r="AC408" s="65">
        <v>0</v>
      </c>
      <c r="AD408" s="65">
        <v>0</v>
      </c>
      <c r="AE408" s="65">
        <v>0</v>
      </c>
      <c r="AF408" s="65">
        <v>0</v>
      </c>
      <c r="AG408" s="65">
        <v>0</v>
      </c>
      <c r="AH408" s="65">
        <v>0</v>
      </c>
      <c r="AI408" s="65">
        <v>0</v>
      </c>
      <c r="AJ408" s="65">
        <v>0</v>
      </c>
      <c r="AK408" s="65">
        <v>0</v>
      </c>
      <c r="AL408" s="65">
        <v>0</v>
      </c>
      <c r="AM408" s="65">
        <v>0</v>
      </c>
      <c r="AN408" s="65">
        <v>0</v>
      </c>
      <c r="AO408" s="65">
        <v>0</v>
      </c>
      <c r="AP408" s="65">
        <v>0</v>
      </c>
      <c r="AQ408" s="65">
        <v>176800</v>
      </c>
      <c r="AR408" s="65">
        <v>0</v>
      </c>
      <c r="AS408" s="65">
        <v>176800</v>
      </c>
      <c r="AT408" s="65">
        <v>0</v>
      </c>
      <c r="AU408" s="65">
        <v>0</v>
      </c>
      <c r="AV408" s="65">
        <v>0</v>
      </c>
      <c r="AW408" s="65">
        <v>176800</v>
      </c>
      <c r="AX408" s="70" t="s">
        <v>159</v>
      </c>
      <c r="AY408" s="70">
        <v>4</v>
      </c>
      <c r="AZ408" s="70">
        <v>0</v>
      </c>
      <c r="BA408" s="70">
        <v>0</v>
      </c>
      <c r="BB408" s="70">
        <v>0</v>
      </c>
      <c r="BC408" s="70">
        <v>4</v>
      </c>
      <c r="BD408" s="70">
        <v>0</v>
      </c>
      <c r="BG408" s="66"/>
      <c r="BI408" s="66"/>
      <c r="BJ408" s="66"/>
      <c r="BL408" s="66"/>
      <c r="BM408" s="66"/>
      <c r="CB408" s="66"/>
      <c r="CD408" s="66"/>
      <c r="CE408" s="66"/>
      <c r="CG408" s="66"/>
      <c r="CH408" s="66"/>
    </row>
    <row r="409" spans="1:86">
      <c r="A409" s="67">
        <v>2026</v>
      </c>
      <c r="B409" s="67">
        <v>8311</v>
      </c>
      <c r="C409" s="67"/>
      <c r="D409" s="102"/>
      <c r="E409" s="67">
        <v>2</v>
      </c>
      <c r="F409" s="68">
        <v>6</v>
      </c>
      <c r="G409" s="68">
        <v>20</v>
      </c>
      <c r="H409" s="68">
        <v>5</v>
      </c>
      <c r="I409" s="68">
        <v>5000</v>
      </c>
      <c r="J409" s="62">
        <v>5100</v>
      </c>
      <c r="K409" s="62">
        <v>515</v>
      </c>
      <c r="L409" s="62">
        <v>984</v>
      </c>
      <c r="M409" s="62">
        <v>2</v>
      </c>
      <c r="N409" s="72" t="s">
        <v>339</v>
      </c>
      <c r="O409" s="65">
        <v>247058.38999999998</v>
      </c>
      <c r="P409" s="65">
        <v>0</v>
      </c>
      <c r="Q409" s="65">
        <v>247058.38999999998</v>
      </c>
      <c r="R409" s="65">
        <v>0</v>
      </c>
      <c r="S409" s="65">
        <v>0</v>
      </c>
      <c r="T409" s="65">
        <v>0</v>
      </c>
      <c r="U409" s="65">
        <v>247058.38999999998</v>
      </c>
      <c r="V409" s="65">
        <v>0</v>
      </c>
      <c r="W409" s="65">
        <v>0</v>
      </c>
      <c r="X409" s="65">
        <v>0</v>
      </c>
      <c r="Y409" s="65">
        <v>0</v>
      </c>
      <c r="Z409" s="65">
        <v>0</v>
      </c>
      <c r="AA409" s="65">
        <v>0</v>
      </c>
      <c r="AB409" s="65">
        <v>0</v>
      </c>
      <c r="AC409" s="65">
        <v>0</v>
      </c>
      <c r="AD409" s="65">
        <v>0</v>
      </c>
      <c r="AE409" s="65">
        <v>0</v>
      </c>
      <c r="AF409" s="65">
        <v>0</v>
      </c>
      <c r="AG409" s="65">
        <v>0</v>
      </c>
      <c r="AH409" s="65">
        <v>0</v>
      </c>
      <c r="AI409" s="65">
        <v>0</v>
      </c>
      <c r="AJ409" s="65">
        <v>0</v>
      </c>
      <c r="AK409" s="65">
        <v>0</v>
      </c>
      <c r="AL409" s="65">
        <v>0</v>
      </c>
      <c r="AM409" s="65">
        <v>0</v>
      </c>
      <c r="AN409" s="65">
        <v>0</v>
      </c>
      <c r="AO409" s="65">
        <v>0</v>
      </c>
      <c r="AP409" s="65">
        <v>0</v>
      </c>
      <c r="AQ409" s="65">
        <v>247058.38999999998</v>
      </c>
      <c r="AR409" s="65">
        <v>0</v>
      </c>
      <c r="AS409" s="65">
        <v>247058.38999999998</v>
      </c>
      <c r="AT409" s="65">
        <v>0</v>
      </c>
      <c r="AU409" s="65">
        <v>0</v>
      </c>
      <c r="AV409" s="65">
        <v>0</v>
      </c>
      <c r="AW409" s="65">
        <v>247058.38999999998</v>
      </c>
      <c r="AX409" s="70" t="s">
        <v>159</v>
      </c>
      <c r="AY409" s="70">
        <v>29</v>
      </c>
      <c r="AZ409" s="70">
        <v>0</v>
      </c>
      <c r="BA409" s="70">
        <v>0</v>
      </c>
      <c r="BB409" s="70">
        <v>0</v>
      </c>
      <c r="BC409" s="70">
        <v>29</v>
      </c>
      <c r="BD409" s="70">
        <v>0</v>
      </c>
      <c r="BG409" s="66"/>
      <c r="BI409" s="66"/>
      <c r="BJ409" s="66"/>
      <c r="BL409" s="66"/>
      <c r="BM409" s="66"/>
      <c r="CB409" s="66"/>
      <c r="CD409" s="66"/>
      <c r="CE409" s="66"/>
      <c r="CG409" s="66"/>
      <c r="CH409" s="66"/>
    </row>
    <row r="410" spans="1:86">
      <c r="A410" s="67">
        <v>2026</v>
      </c>
      <c r="B410" s="67">
        <v>8311</v>
      </c>
      <c r="C410" s="67"/>
      <c r="D410" s="102"/>
      <c r="E410" s="67">
        <v>2</v>
      </c>
      <c r="F410" s="68">
        <v>6</v>
      </c>
      <c r="G410" s="68">
        <v>20</v>
      </c>
      <c r="H410" s="68">
        <v>5</v>
      </c>
      <c r="I410" s="68">
        <v>5000</v>
      </c>
      <c r="J410" s="62">
        <v>5100</v>
      </c>
      <c r="K410" s="62">
        <v>515</v>
      </c>
      <c r="L410" s="62">
        <v>1177</v>
      </c>
      <c r="M410" s="62">
        <v>2</v>
      </c>
      <c r="N410" s="72" t="s">
        <v>340</v>
      </c>
      <c r="O410" s="65">
        <v>716098.53</v>
      </c>
      <c r="P410" s="65">
        <v>0</v>
      </c>
      <c r="Q410" s="65">
        <v>716098.53</v>
      </c>
      <c r="R410" s="65">
        <v>0</v>
      </c>
      <c r="S410" s="65">
        <v>0</v>
      </c>
      <c r="T410" s="65">
        <v>0</v>
      </c>
      <c r="U410" s="65">
        <v>716098.53</v>
      </c>
      <c r="V410" s="65">
        <v>0</v>
      </c>
      <c r="W410" s="65">
        <v>0</v>
      </c>
      <c r="X410" s="65">
        <v>0</v>
      </c>
      <c r="Y410" s="65">
        <v>0</v>
      </c>
      <c r="Z410" s="65">
        <v>0</v>
      </c>
      <c r="AA410" s="65">
        <v>0</v>
      </c>
      <c r="AB410" s="65">
        <v>0</v>
      </c>
      <c r="AC410" s="65">
        <v>0</v>
      </c>
      <c r="AD410" s="65">
        <v>0</v>
      </c>
      <c r="AE410" s="65">
        <v>0</v>
      </c>
      <c r="AF410" s="65">
        <v>0</v>
      </c>
      <c r="AG410" s="65">
        <v>0</v>
      </c>
      <c r="AH410" s="65">
        <v>0</v>
      </c>
      <c r="AI410" s="65">
        <v>0</v>
      </c>
      <c r="AJ410" s="65">
        <v>0</v>
      </c>
      <c r="AK410" s="65">
        <v>0</v>
      </c>
      <c r="AL410" s="65">
        <v>0</v>
      </c>
      <c r="AM410" s="65">
        <v>0</v>
      </c>
      <c r="AN410" s="65">
        <v>0</v>
      </c>
      <c r="AO410" s="65">
        <v>0</v>
      </c>
      <c r="AP410" s="65">
        <v>0</v>
      </c>
      <c r="AQ410" s="65">
        <v>716098.53</v>
      </c>
      <c r="AR410" s="65">
        <v>0</v>
      </c>
      <c r="AS410" s="65">
        <v>716098.53</v>
      </c>
      <c r="AT410" s="65">
        <v>0</v>
      </c>
      <c r="AU410" s="65">
        <v>0</v>
      </c>
      <c r="AV410" s="65">
        <v>0</v>
      </c>
      <c r="AW410" s="65">
        <v>716098.53</v>
      </c>
      <c r="AX410" s="70" t="s">
        <v>159</v>
      </c>
      <c r="AY410" s="70">
        <v>1</v>
      </c>
      <c r="AZ410" s="70">
        <v>0</v>
      </c>
      <c r="BA410" s="70">
        <v>0</v>
      </c>
      <c r="BB410" s="70">
        <v>0</v>
      </c>
      <c r="BC410" s="70">
        <v>1</v>
      </c>
      <c r="BD410" s="70">
        <v>0</v>
      </c>
      <c r="BG410" s="66"/>
      <c r="BI410" s="66"/>
      <c r="BJ410" s="66"/>
      <c r="BL410" s="66"/>
      <c r="BM410" s="66"/>
      <c r="CB410" s="66"/>
      <c r="CD410" s="66"/>
      <c r="CE410" s="66"/>
      <c r="CG410" s="66"/>
      <c r="CH410" s="66"/>
    </row>
    <row r="411" spans="1:86">
      <c r="A411" s="67">
        <v>2026</v>
      </c>
      <c r="B411" s="67">
        <v>8311</v>
      </c>
      <c r="C411" s="67"/>
      <c r="D411" s="102"/>
      <c r="E411" s="67">
        <v>2</v>
      </c>
      <c r="F411" s="68">
        <v>6</v>
      </c>
      <c r="G411" s="68">
        <v>20</v>
      </c>
      <c r="H411" s="68">
        <v>5</v>
      </c>
      <c r="I411" s="68">
        <v>5000</v>
      </c>
      <c r="J411" s="62">
        <v>5100</v>
      </c>
      <c r="K411" s="62">
        <v>515</v>
      </c>
      <c r="L411" s="62">
        <v>1420</v>
      </c>
      <c r="M411" s="62">
        <v>2</v>
      </c>
      <c r="N411" s="72" t="s">
        <v>341</v>
      </c>
      <c r="O411" s="65">
        <v>0</v>
      </c>
      <c r="P411" s="65">
        <v>0</v>
      </c>
      <c r="Q411" s="65">
        <v>0</v>
      </c>
      <c r="R411" s="65">
        <v>108027.04</v>
      </c>
      <c r="S411" s="65">
        <v>0</v>
      </c>
      <c r="T411" s="65">
        <v>108027.04</v>
      </c>
      <c r="U411" s="65">
        <v>108027.04</v>
      </c>
      <c r="V411" s="65">
        <v>0</v>
      </c>
      <c r="W411" s="65">
        <v>0</v>
      </c>
      <c r="X411" s="65">
        <v>0</v>
      </c>
      <c r="Y411" s="65">
        <v>0</v>
      </c>
      <c r="Z411" s="65">
        <v>0</v>
      </c>
      <c r="AA411" s="65">
        <v>0</v>
      </c>
      <c r="AB411" s="65">
        <v>0</v>
      </c>
      <c r="AC411" s="65">
        <v>0</v>
      </c>
      <c r="AD411" s="65">
        <v>0</v>
      </c>
      <c r="AE411" s="65">
        <v>0</v>
      </c>
      <c r="AF411" s="65">
        <v>0</v>
      </c>
      <c r="AG411" s="65">
        <v>0</v>
      </c>
      <c r="AH411" s="65">
        <v>0</v>
      </c>
      <c r="AI411" s="65">
        <v>0</v>
      </c>
      <c r="AJ411" s="65">
        <v>0</v>
      </c>
      <c r="AK411" s="65">
        <v>0</v>
      </c>
      <c r="AL411" s="65">
        <v>0</v>
      </c>
      <c r="AM411" s="65">
        <v>0</v>
      </c>
      <c r="AN411" s="65">
        <v>0</v>
      </c>
      <c r="AO411" s="65">
        <v>0</v>
      </c>
      <c r="AP411" s="65">
        <v>0</v>
      </c>
      <c r="AQ411" s="65">
        <v>0</v>
      </c>
      <c r="AR411" s="65">
        <v>0</v>
      </c>
      <c r="AS411" s="65">
        <v>0</v>
      </c>
      <c r="AT411" s="65">
        <v>108027.04</v>
      </c>
      <c r="AU411" s="65">
        <v>0</v>
      </c>
      <c r="AV411" s="65">
        <v>108027.04</v>
      </c>
      <c r="AW411" s="65">
        <v>108027.04</v>
      </c>
      <c r="AX411" s="70" t="s">
        <v>159</v>
      </c>
      <c r="AY411" s="70">
        <v>4</v>
      </c>
      <c r="AZ411" s="70">
        <v>0</v>
      </c>
      <c r="BA411" s="70">
        <v>0</v>
      </c>
      <c r="BB411" s="70">
        <v>0</v>
      </c>
      <c r="BC411" s="70">
        <v>4</v>
      </c>
      <c r="BD411" s="70">
        <v>0</v>
      </c>
      <c r="BG411" s="66"/>
      <c r="BI411" s="66"/>
      <c r="BJ411" s="66"/>
      <c r="BL411" s="66"/>
      <c r="BM411" s="66"/>
      <c r="CB411" s="66"/>
      <c r="CD411" s="66"/>
      <c r="CE411" s="66"/>
      <c r="CG411" s="66"/>
      <c r="CH411" s="66"/>
    </row>
    <row r="412" spans="1:86">
      <c r="A412" s="67">
        <v>2026</v>
      </c>
      <c r="B412" s="67">
        <v>8311</v>
      </c>
      <c r="C412" s="67"/>
      <c r="D412" s="102"/>
      <c r="E412" s="67">
        <v>2</v>
      </c>
      <c r="F412" s="68">
        <v>6</v>
      </c>
      <c r="G412" s="68">
        <v>20</v>
      </c>
      <c r="H412" s="68">
        <v>5</v>
      </c>
      <c r="I412" s="68">
        <v>5000</v>
      </c>
      <c r="J412" s="62">
        <v>5100</v>
      </c>
      <c r="K412" s="62">
        <v>519</v>
      </c>
      <c r="L412" s="62" t="s">
        <v>104</v>
      </c>
      <c r="M412" s="62"/>
      <c r="N412" s="72" t="s">
        <v>209</v>
      </c>
      <c r="O412" s="65">
        <v>0</v>
      </c>
      <c r="P412" s="65">
        <v>0</v>
      </c>
      <c r="Q412" s="65">
        <v>0</v>
      </c>
      <c r="R412" s="65">
        <v>48964.57</v>
      </c>
      <c r="S412" s="65">
        <v>0</v>
      </c>
      <c r="T412" s="65">
        <v>48964.57</v>
      </c>
      <c r="U412" s="65">
        <v>48964.57</v>
      </c>
      <c r="V412" s="65">
        <v>0</v>
      </c>
      <c r="W412" s="65">
        <v>0</v>
      </c>
      <c r="X412" s="65">
        <v>0</v>
      </c>
      <c r="Y412" s="65">
        <v>0</v>
      </c>
      <c r="Z412" s="65">
        <v>0</v>
      </c>
      <c r="AA412" s="65">
        <v>0</v>
      </c>
      <c r="AB412" s="65">
        <v>0</v>
      </c>
      <c r="AC412" s="65">
        <v>0</v>
      </c>
      <c r="AD412" s="65">
        <v>0</v>
      </c>
      <c r="AE412" s="65">
        <v>0</v>
      </c>
      <c r="AF412" s="65">
        <v>0</v>
      </c>
      <c r="AG412" s="65">
        <v>0</v>
      </c>
      <c r="AH412" s="65">
        <v>0</v>
      </c>
      <c r="AI412" s="65">
        <v>0</v>
      </c>
      <c r="AJ412" s="65">
        <v>0</v>
      </c>
      <c r="AK412" s="65">
        <v>0</v>
      </c>
      <c r="AL412" s="65">
        <v>0</v>
      </c>
      <c r="AM412" s="65">
        <v>0</v>
      </c>
      <c r="AN412" s="65">
        <v>0</v>
      </c>
      <c r="AO412" s="65">
        <v>0</v>
      </c>
      <c r="AP412" s="65">
        <v>0</v>
      </c>
      <c r="AQ412" s="65">
        <v>0</v>
      </c>
      <c r="AR412" s="65">
        <v>0</v>
      </c>
      <c r="AS412" s="65">
        <v>0</v>
      </c>
      <c r="AT412" s="65">
        <v>48964.57</v>
      </c>
      <c r="AU412" s="65">
        <v>0</v>
      </c>
      <c r="AV412" s="65">
        <v>48964.57</v>
      </c>
      <c r="AW412" s="65">
        <v>48964.57</v>
      </c>
      <c r="AX412" s="70"/>
      <c r="AY412" s="70"/>
      <c r="AZ412" s="70"/>
      <c r="BA412" s="70"/>
      <c r="BB412" s="70"/>
      <c r="BC412" s="70"/>
      <c r="BD412" s="70"/>
      <c r="BG412" s="66"/>
      <c r="BI412" s="66"/>
      <c r="BJ412" s="66"/>
      <c r="BL412" s="66"/>
      <c r="BM412" s="66"/>
      <c r="CB412" s="66"/>
      <c r="CD412" s="66"/>
      <c r="CE412" s="66"/>
      <c r="CG412" s="66"/>
      <c r="CH412" s="66"/>
    </row>
    <row r="413" spans="1:86">
      <c r="A413" s="67">
        <v>2026</v>
      </c>
      <c r="B413" s="67">
        <v>8311</v>
      </c>
      <c r="C413" s="67"/>
      <c r="D413" s="102"/>
      <c r="E413" s="67">
        <v>2</v>
      </c>
      <c r="F413" s="68">
        <v>6</v>
      </c>
      <c r="G413" s="68">
        <v>20</v>
      </c>
      <c r="H413" s="68">
        <v>5</v>
      </c>
      <c r="I413" s="68">
        <v>5000</v>
      </c>
      <c r="J413" s="62">
        <v>5100</v>
      </c>
      <c r="K413" s="62">
        <v>519</v>
      </c>
      <c r="L413" s="62">
        <v>1469</v>
      </c>
      <c r="M413" s="62">
        <v>2</v>
      </c>
      <c r="N413" s="72" t="s">
        <v>342</v>
      </c>
      <c r="O413" s="65">
        <v>0</v>
      </c>
      <c r="P413" s="65">
        <v>0</v>
      </c>
      <c r="Q413" s="65">
        <v>0</v>
      </c>
      <c r="R413" s="65">
        <v>48964.57</v>
      </c>
      <c r="S413" s="65">
        <v>0</v>
      </c>
      <c r="T413" s="65">
        <v>48964.57</v>
      </c>
      <c r="U413" s="65">
        <v>48964.57</v>
      </c>
      <c r="V413" s="65">
        <v>0</v>
      </c>
      <c r="W413" s="65">
        <v>0</v>
      </c>
      <c r="X413" s="65">
        <v>0</v>
      </c>
      <c r="Y413" s="65">
        <v>0</v>
      </c>
      <c r="Z413" s="65">
        <v>0</v>
      </c>
      <c r="AA413" s="65">
        <v>0</v>
      </c>
      <c r="AB413" s="65">
        <v>0</v>
      </c>
      <c r="AC413" s="65">
        <v>0</v>
      </c>
      <c r="AD413" s="65">
        <v>0</v>
      </c>
      <c r="AE413" s="65">
        <v>0</v>
      </c>
      <c r="AF413" s="65">
        <v>0</v>
      </c>
      <c r="AG413" s="65">
        <v>0</v>
      </c>
      <c r="AH413" s="65">
        <v>0</v>
      </c>
      <c r="AI413" s="65">
        <v>0</v>
      </c>
      <c r="AJ413" s="65">
        <v>0</v>
      </c>
      <c r="AK413" s="65">
        <v>0</v>
      </c>
      <c r="AL413" s="65">
        <v>0</v>
      </c>
      <c r="AM413" s="65">
        <v>0</v>
      </c>
      <c r="AN413" s="65">
        <v>0</v>
      </c>
      <c r="AO413" s="65">
        <v>0</v>
      </c>
      <c r="AP413" s="65">
        <v>0</v>
      </c>
      <c r="AQ413" s="65">
        <v>0</v>
      </c>
      <c r="AR413" s="65">
        <v>0</v>
      </c>
      <c r="AS413" s="65">
        <v>0</v>
      </c>
      <c r="AT413" s="65">
        <v>48964.57</v>
      </c>
      <c r="AU413" s="65">
        <v>0</v>
      </c>
      <c r="AV413" s="65">
        <v>48964.57</v>
      </c>
      <c r="AW413" s="65">
        <v>48964.57</v>
      </c>
      <c r="AX413" s="70" t="s">
        <v>159</v>
      </c>
      <c r="AY413" s="70">
        <v>1</v>
      </c>
      <c r="AZ413" s="70">
        <v>0</v>
      </c>
      <c r="BA413" s="70">
        <v>0</v>
      </c>
      <c r="BB413" s="70">
        <v>0</v>
      </c>
      <c r="BC413" s="70">
        <v>1</v>
      </c>
      <c r="BD413" s="70">
        <v>0</v>
      </c>
      <c r="BG413" s="66"/>
      <c r="BI413" s="66"/>
      <c r="BJ413" s="66"/>
      <c r="BL413" s="66"/>
      <c r="BM413" s="66"/>
      <c r="CB413" s="66"/>
      <c r="CD413" s="66"/>
      <c r="CE413" s="66"/>
      <c r="CG413" s="66"/>
      <c r="CH413" s="66"/>
    </row>
    <row r="414" spans="1:86">
      <c r="A414" s="67">
        <v>2026</v>
      </c>
      <c r="B414" s="67">
        <v>8311</v>
      </c>
      <c r="C414" s="67"/>
      <c r="D414" s="102"/>
      <c r="E414" s="67">
        <v>2</v>
      </c>
      <c r="F414" s="68">
        <v>6</v>
      </c>
      <c r="G414" s="68">
        <v>20</v>
      </c>
      <c r="H414" s="68">
        <v>5</v>
      </c>
      <c r="I414" s="68">
        <v>5000</v>
      </c>
      <c r="J414" s="62">
        <v>5200</v>
      </c>
      <c r="K414" s="62"/>
      <c r="L414" s="62" t="s">
        <v>104</v>
      </c>
      <c r="M414" s="62"/>
      <c r="N414" s="72" t="s">
        <v>212</v>
      </c>
      <c r="O414" s="65">
        <v>949750.88</v>
      </c>
      <c r="P414" s="65">
        <v>0</v>
      </c>
      <c r="Q414" s="65">
        <v>949750.88</v>
      </c>
      <c r="R414" s="65">
        <v>0</v>
      </c>
      <c r="S414" s="65">
        <v>0</v>
      </c>
      <c r="T414" s="65">
        <v>0</v>
      </c>
      <c r="U414" s="65">
        <v>949750.88</v>
      </c>
      <c r="V414" s="65">
        <v>0</v>
      </c>
      <c r="W414" s="65">
        <v>0</v>
      </c>
      <c r="X414" s="65">
        <v>0</v>
      </c>
      <c r="Y414" s="65">
        <v>0</v>
      </c>
      <c r="Z414" s="65">
        <v>0</v>
      </c>
      <c r="AA414" s="65">
        <v>0</v>
      </c>
      <c r="AB414" s="65">
        <v>0</v>
      </c>
      <c r="AC414" s="65">
        <v>14900</v>
      </c>
      <c r="AD414" s="65">
        <v>0</v>
      </c>
      <c r="AE414" s="65">
        <v>14900</v>
      </c>
      <c r="AF414" s="65">
        <v>0</v>
      </c>
      <c r="AG414" s="65">
        <v>0</v>
      </c>
      <c r="AH414" s="65">
        <v>0</v>
      </c>
      <c r="AI414" s="65">
        <v>14900</v>
      </c>
      <c r="AJ414" s="65">
        <v>25200</v>
      </c>
      <c r="AK414" s="65">
        <v>0</v>
      </c>
      <c r="AL414" s="65">
        <v>25200</v>
      </c>
      <c r="AM414" s="65">
        <v>0</v>
      </c>
      <c r="AN414" s="65">
        <v>0</v>
      </c>
      <c r="AO414" s="65">
        <v>0</v>
      </c>
      <c r="AP414" s="65">
        <v>25200</v>
      </c>
      <c r="AQ414" s="65">
        <v>909650.88</v>
      </c>
      <c r="AR414" s="65">
        <v>0</v>
      </c>
      <c r="AS414" s="65">
        <v>909650.88</v>
      </c>
      <c r="AT414" s="65">
        <v>0</v>
      </c>
      <c r="AU414" s="65">
        <v>0</v>
      </c>
      <c r="AV414" s="65">
        <v>0</v>
      </c>
      <c r="AW414" s="65">
        <v>909650.88</v>
      </c>
      <c r="AX414" s="70"/>
      <c r="AY414" s="70"/>
      <c r="AZ414" s="70"/>
      <c r="BA414" s="70"/>
      <c r="BB414" s="70"/>
      <c r="BC414" s="70"/>
      <c r="BD414" s="70"/>
      <c r="BG414" s="66"/>
      <c r="BI414" s="66"/>
      <c r="BJ414" s="66"/>
      <c r="BL414" s="66"/>
      <c r="BM414" s="66"/>
      <c r="CB414" s="66"/>
      <c r="CD414" s="66"/>
      <c r="CE414" s="66"/>
      <c r="CG414" s="66"/>
      <c r="CH414" s="66"/>
    </row>
    <row r="415" spans="1:86">
      <c r="A415" s="67">
        <v>2026</v>
      </c>
      <c r="B415" s="67">
        <v>8311</v>
      </c>
      <c r="C415" s="67"/>
      <c r="D415" s="102"/>
      <c r="E415" s="67">
        <v>2</v>
      </c>
      <c r="F415" s="68">
        <v>6</v>
      </c>
      <c r="G415" s="68">
        <v>20</v>
      </c>
      <c r="H415" s="68">
        <v>5</v>
      </c>
      <c r="I415" s="68">
        <v>5000</v>
      </c>
      <c r="J415" s="62">
        <v>5200</v>
      </c>
      <c r="K415" s="62">
        <v>521</v>
      </c>
      <c r="L415" s="62" t="s">
        <v>104</v>
      </c>
      <c r="M415" s="62"/>
      <c r="N415" s="72" t="s">
        <v>280</v>
      </c>
      <c r="O415" s="65">
        <v>46321.599999999999</v>
      </c>
      <c r="P415" s="65">
        <v>0</v>
      </c>
      <c r="Q415" s="65">
        <v>46321.599999999999</v>
      </c>
      <c r="R415" s="65">
        <v>0</v>
      </c>
      <c r="S415" s="65">
        <v>0</v>
      </c>
      <c r="T415" s="65">
        <v>0</v>
      </c>
      <c r="U415" s="65">
        <v>46321.599999999999</v>
      </c>
      <c r="V415" s="65">
        <v>0</v>
      </c>
      <c r="W415" s="65">
        <v>0</v>
      </c>
      <c r="X415" s="65">
        <v>0</v>
      </c>
      <c r="Y415" s="65">
        <v>0</v>
      </c>
      <c r="Z415" s="65">
        <v>0</v>
      </c>
      <c r="AA415" s="65">
        <v>0</v>
      </c>
      <c r="AB415" s="65">
        <v>0</v>
      </c>
      <c r="AC415" s="65">
        <v>14900</v>
      </c>
      <c r="AD415" s="65">
        <v>0</v>
      </c>
      <c r="AE415" s="65">
        <v>14900</v>
      </c>
      <c r="AF415" s="65">
        <v>0</v>
      </c>
      <c r="AG415" s="65">
        <v>0</v>
      </c>
      <c r="AH415" s="65">
        <v>0</v>
      </c>
      <c r="AI415" s="65">
        <v>14900</v>
      </c>
      <c r="AJ415" s="65">
        <v>25200</v>
      </c>
      <c r="AK415" s="65">
        <v>0</v>
      </c>
      <c r="AL415" s="65">
        <v>25200</v>
      </c>
      <c r="AM415" s="65">
        <v>0</v>
      </c>
      <c r="AN415" s="65">
        <v>0</v>
      </c>
      <c r="AO415" s="65">
        <v>0</v>
      </c>
      <c r="AP415" s="65">
        <v>25200</v>
      </c>
      <c r="AQ415" s="65">
        <v>6221.5999999999985</v>
      </c>
      <c r="AR415" s="65">
        <v>0</v>
      </c>
      <c r="AS415" s="65">
        <v>6221.5999999999985</v>
      </c>
      <c r="AT415" s="65">
        <v>0</v>
      </c>
      <c r="AU415" s="65">
        <v>0</v>
      </c>
      <c r="AV415" s="65">
        <v>0</v>
      </c>
      <c r="AW415" s="65">
        <v>6221.5999999999985</v>
      </c>
      <c r="AX415" s="70"/>
      <c r="AY415" s="70"/>
      <c r="AZ415" s="70"/>
      <c r="BA415" s="70"/>
      <c r="BB415" s="70"/>
      <c r="BC415" s="70"/>
      <c r="BD415" s="70"/>
      <c r="BG415" s="66"/>
      <c r="BI415" s="66"/>
      <c r="BJ415" s="66"/>
      <c r="BL415" s="66"/>
      <c r="BM415" s="66"/>
      <c r="CB415" s="66"/>
      <c r="CD415" s="66"/>
      <c r="CE415" s="66"/>
      <c r="CG415" s="66"/>
      <c r="CH415" s="66"/>
    </row>
    <row r="416" spans="1:86">
      <c r="A416" s="67">
        <v>2026</v>
      </c>
      <c r="B416" s="67">
        <v>8311</v>
      </c>
      <c r="C416" s="67"/>
      <c r="D416" s="102"/>
      <c r="E416" s="67">
        <v>2</v>
      </c>
      <c r="F416" s="68">
        <v>6</v>
      </c>
      <c r="G416" s="68">
        <v>20</v>
      </c>
      <c r="H416" s="68">
        <v>5</v>
      </c>
      <c r="I416" s="68">
        <v>5000</v>
      </c>
      <c r="J416" s="62">
        <v>5200</v>
      </c>
      <c r="K416" s="62">
        <v>521</v>
      </c>
      <c r="L416" s="62">
        <v>1038</v>
      </c>
      <c r="M416" s="62">
        <v>2</v>
      </c>
      <c r="N416" s="72" t="s">
        <v>343</v>
      </c>
      <c r="O416" s="65">
        <v>46321.599999999999</v>
      </c>
      <c r="P416" s="65">
        <v>0</v>
      </c>
      <c r="Q416" s="65">
        <v>46321.599999999999</v>
      </c>
      <c r="R416" s="65">
        <v>0</v>
      </c>
      <c r="S416" s="65">
        <v>0</v>
      </c>
      <c r="T416" s="65">
        <v>0</v>
      </c>
      <c r="U416" s="65">
        <v>46321.599999999999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14900</v>
      </c>
      <c r="AD416" s="65">
        <v>0</v>
      </c>
      <c r="AE416" s="65">
        <v>14900</v>
      </c>
      <c r="AF416" s="65">
        <v>0</v>
      </c>
      <c r="AG416" s="65">
        <v>0</v>
      </c>
      <c r="AH416" s="65">
        <v>0</v>
      </c>
      <c r="AI416" s="65">
        <v>14900</v>
      </c>
      <c r="AJ416" s="65">
        <v>25200</v>
      </c>
      <c r="AK416" s="65">
        <v>0</v>
      </c>
      <c r="AL416" s="65">
        <v>25200</v>
      </c>
      <c r="AM416" s="65">
        <v>0</v>
      </c>
      <c r="AN416" s="65">
        <v>0</v>
      </c>
      <c r="AO416" s="65">
        <v>0</v>
      </c>
      <c r="AP416" s="65">
        <v>25200</v>
      </c>
      <c r="AQ416" s="65">
        <v>6221.5999999999985</v>
      </c>
      <c r="AR416" s="65">
        <v>0</v>
      </c>
      <c r="AS416" s="65">
        <v>6221.5999999999985</v>
      </c>
      <c r="AT416" s="65">
        <v>0</v>
      </c>
      <c r="AU416" s="65">
        <v>0</v>
      </c>
      <c r="AV416" s="65">
        <v>0</v>
      </c>
      <c r="AW416" s="65">
        <v>6221.5999999999985</v>
      </c>
      <c r="AX416" s="70" t="s">
        <v>344</v>
      </c>
      <c r="AY416" s="70">
        <v>2</v>
      </c>
      <c r="AZ416" s="70">
        <v>0</v>
      </c>
      <c r="BA416" s="70">
        <v>1</v>
      </c>
      <c r="BB416" s="70">
        <v>0</v>
      </c>
      <c r="BC416" s="70">
        <v>1</v>
      </c>
      <c r="BD416" s="70">
        <v>0</v>
      </c>
      <c r="BG416" s="66"/>
      <c r="BI416" s="66"/>
      <c r="BJ416" s="66"/>
      <c r="BL416" s="66"/>
      <c r="BM416" s="66"/>
      <c r="CB416" s="66"/>
      <c r="CD416" s="66"/>
      <c r="CE416" s="66"/>
      <c r="CG416" s="66"/>
      <c r="CH416" s="66"/>
    </row>
    <row r="417" spans="1:86">
      <c r="A417" s="67">
        <v>2026</v>
      </c>
      <c r="B417" s="67">
        <v>8311</v>
      </c>
      <c r="C417" s="67"/>
      <c r="D417" s="102"/>
      <c r="E417" s="67">
        <v>2</v>
      </c>
      <c r="F417" s="68">
        <v>6</v>
      </c>
      <c r="G417" s="68">
        <v>20</v>
      </c>
      <c r="H417" s="68">
        <v>5</v>
      </c>
      <c r="I417" s="68">
        <v>5000</v>
      </c>
      <c r="J417" s="62">
        <v>5200</v>
      </c>
      <c r="K417" s="62">
        <v>523</v>
      </c>
      <c r="L417" s="62" t="s">
        <v>104</v>
      </c>
      <c r="M417" s="62"/>
      <c r="N417" s="72" t="s">
        <v>282</v>
      </c>
      <c r="O417" s="65">
        <v>903429.28</v>
      </c>
      <c r="P417" s="65">
        <v>0</v>
      </c>
      <c r="Q417" s="65">
        <v>903429.28</v>
      </c>
      <c r="R417" s="65">
        <v>0</v>
      </c>
      <c r="S417" s="65">
        <v>0</v>
      </c>
      <c r="T417" s="65">
        <v>0</v>
      </c>
      <c r="U417" s="65">
        <v>903429.28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  <c r="AI417" s="65">
        <v>0</v>
      </c>
      <c r="AJ417" s="65">
        <v>0</v>
      </c>
      <c r="AK417" s="65">
        <v>0</v>
      </c>
      <c r="AL417" s="65">
        <v>0</v>
      </c>
      <c r="AM417" s="65">
        <v>0</v>
      </c>
      <c r="AN417" s="65">
        <v>0</v>
      </c>
      <c r="AO417" s="65">
        <v>0</v>
      </c>
      <c r="AP417" s="65">
        <v>0</v>
      </c>
      <c r="AQ417" s="65">
        <v>903429.28</v>
      </c>
      <c r="AR417" s="65">
        <v>0</v>
      </c>
      <c r="AS417" s="65">
        <v>903429.28</v>
      </c>
      <c r="AT417" s="65">
        <v>0</v>
      </c>
      <c r="AU417" s="65">
        <v>0</v>
      </c>
      <c r="AV417" s="65">
        <v>0</v>
      </c>
      <c r="AW417" s="65">
        <v>903429.28</v>
      </c>
      <c r="AX417" s="70"/>
      <c r="AY417" s="70"/>
      <c r="AZ417" s="70"/>
      <c r="BA417" s="70"/>
      <c r="BB417" s="70"/>
      <c r="BC417" s="70"/>
      <c r="BD417" s="70"/>
      <c r="BG417" s="66"/>
      <c r="BI417" s="66"/>
      <c r="BJ417" s="66"/>
      <c r="BL417" s="66"/>
      <c r="BM417" s="66"/>
      <c r="CB417" s="66"/>
      <c r="CD417" s="66"/>
      <c r="CE417" s="66"/>
      <c r="CG417" s="66"/>
      <c r="CH417" s="66"/>
    </row>
    <row r="418" spans="1:86">
      <c r="A418" s="67">
        <v>2026</v>
      </c>
      <c r="B418" s="67">
        <v>8311</v>
      </c>
      <c r="C418" s="67"/>
      <c r="D418" s="102"/>
      <c r="E418" s="67">
        <v>2</v>
      </c>
      <c r="F418" s="68">
        <v>6</v>
      </c>
      <c r="G418" s="68">
        <v>20</v>
      </c>
      <c r="H418" s="68">
        <v>5</v>
      </c>
      <c r="I418" s="68">
        <v>5000</v>
      </c>
      <c r="J418" s="62">
        <v>5200</v>
      </c>
      <c r="K418" s="62">
        <v>523</v>
      </c>
      <c r="L418" s="62">
        <v>202</v>
      </c>
      <c r="M418" s="62">
        <v>2</v>
      </c>
      <c r="N418" s="72" t="s">
        <v>330</v>
      </c>
      <c r="O418" s="65">
        <v>795269.28</v>
      </c>
      <c r="P418" s="65">
        <v>0</v>
      </c>
      <c r="Q418" s="65">
        <v>795269.28</v>
      </c>
      <c r="R418" s="65">
        <v>0</v>
      </c>
      <c r="S418" s="65">
        <v>0</v>
      </c>
      <c r="T418" s="65">
        <v>0</v>
      </c>
      <c r="U418" s="65">
        <v>795269.28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  <c r="AI418" s="65">
        <v>0</v>
      </c>
      <c r="AJ418" s="65">
        <v>0</v>
      </c>
      <c r="AK418" s="65">
        <v>0</v>
      </c>
      <c r="AL418" s="65">
        <v>0</v>
      </c>
      <c r="AM418" s="65">
        <v>0</v>
      </c>
      <c r="AN418" s="65">
        <v>0</v>
      </c>
      <c r="AO418" s="65">
        <v>0</v>
      </c>
      <c r="AP418" s="65">
        <v>0</v>
      </c>
      <c r="AQ418" s="65">
        <v>795269.28</v>
      </c>
      <c r="AR418" s="65">
        <v>0</v>
      </c>
      <c r="AS418" s="65">
        <v>795269.28</v>
      </c>
      <c r="AT418" s="65">
        <v>0</v>
      </c>
      <c r="AU418" s="65">
        <v>0</v>
      </c>
      <c r="AV418" s="65">
        <v>0</v>
      </c>
      <c r="AW418" s="65">
        <v>795269.28</v>
      </c>
      <c r="AX418" s="70" t="s">
        <v>159</v>
      </c>
      <c r="AY418" s="70">
        <v>31</v>
      </c>
      <c r="AZ418" s="70">
        <v>0</v>
      </c>
      <c r="BA418" s="70">
        <v>0</v>
      </c>
      <c r="BB418" s="70">
        <v>0</v>
      </c>
      <c r="BC418" s="70">
        <v>31</v>
      </c>
      <c r="BD418" s="70">
        <v>0</v>
      </c>
      <c r="BG418" s="66"/>
      <c r="BI418" s="66"/>
      <c r="BJ418" s="66"/>
      <c r="BL418" s="66"/>
      <c r="BM418" s="66"/>
      <c r="CB418" s="66"/>
      <c r="CD418" s="66"/>
      <c r="CE418" s="66"/>
      <c r="CG418" s="66"/>
      <c r="CH418" s="66"/>
    </row>
    <row r="419" spans="1:86">
      <c r="A419" s="67">
        <v>2026</v>
      </c>
      <c r="B419" s="67">
        <v>8311</v>
      </c>
      <c r="C419" s="67"/>
      <c r="D419" s="102"/>
      <c r="E419" s="67">
        <v>2</v>
      </c>
      <c r="F419" s="68">
        <v>6</v>
      </c>
      <c r="G419" s="68">
        <v>20</v>
      </c>
      <c r="H419" s="68">
        <v>5</v>
      </c>
      <c r="I419" s="68">
        <v>5000</v>
      </c>
      <c r="J419" s="62">
        <v>5200</v>
      </c>
      <c r="K419" s="62">
        <v>523</v>
      </c>
      <c r="L419" s="62">
        <v>1508</v>
      </c>
      <c r="M419" s="62">
        <v>2</v>
      </c>
      <c r="N419" s="72" t="s">
        <v>345</v>
      </c>
      <c r="O419" s="65">
        <v>108160</v>
      </c>
      <c r="P419" s="65">
        <v>0</v>
      </c>
      <c r="Q419" s="65">
        <v>108160</v>
      </c>
      <c r="R419" s="65">
        <v>0</v>
      </c>
      <c r="S419" s="65">
        <v>0</v>
      </c>
      <c r="T419" s="65">
        <v>0</v>
      </c>
      <c r="U419" s="65">
        <v>108160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  <c r="AI419" s="65">
        <v>0</v>
      </c>
      <c r="AJ419" s="65">
        <v>0</v>
      </c>
      <c r="AK419" s="65">
        <v>0</v>
      </c>
      <c r="AL419" s="65">
        <v>0</v>
      </c>
      <c r="AM419" s="65">
        <v>0</v>
      </c>
      <c r="AN419" s="65">
        <v>0</v>
      </c>
      <c r="AO419" s="65">
        <v>0</v>
      </c>
      <c r="AP419" s="65">
        <v>0</v>
      </c>
      <c r="AQ419" s="65">
        <v>108160</v>
      </c>
      <c r="AR419" s="65">
        <v>0</v>
      </c>
      <c r="AS419" s="65">
        <v>108160</v>
      </c>
      <c r="AT419" s="65">
        <v>0</v>
      </c>
      <c r="AU419" s="65">
        <v>0</v>
      </c>
      <c r="AV419" s="65">
        <v>0</v>
      </c>
      <c r="AW419" s="65">
        <v>108160</v>
      </c>
      <c r="AX419" s="70" t="s">
        <v>159</v>
      </c>
      <c r="AY419" s="70">
        <v>1</v>
      </c>
      <c r="AZ419" s="70">
        <v>0</v>
      </c>
      <c r="BA419" s="70">
        <v>0</v>
      </c>
      <c r="BB419" s="70">
        <v>0</v>
      </c>
      <c r="BC419" s="70">
        <v>1</v>
      </c>
      <c r="BD419" s="70">
        <v>0</v>
      </c>
      <c r="BG419" s="66"/>
      <c r="BI419" s="66"/>
      <c r="BJ419" s="66"/>
      <c r="BL419" s="66"/>
      <c r="BM419" s="66"/>
      <c r="CB419" s="66"/>
      <c r="CD419" s="66"/>
      <c r="CE419" s="66"/>
      <c r="CG419" s="66"/>
      <c r="CH419" s="66"/>
    </row>
    <row r="420" spans="1:86">
      <c r="A420" s="67">
        <v>2026</v>
      </c>
      <c r="B420" s="67">
        <v>8311</v>
      </c>
      <c r="C420" s="67"/>
      <c r="D420" s="102"/>
      <c r="E420" s="67">
        <v>2</v>
      </c>
      <c r="F420" s="68">
        <v>6</v>
      </c>
      <c r="G420" s="68">
        <v>20</v>
      </c>
      <c r="H420" s="68">
        <v>5</v>
      </c>
      <c r="I420" s="68">
        <v>5000</v>
      </c>
      <c r="J420" s="62">
        <v>5300</v>
      </c>
      <c r="K420" s="62"/>
      <c r="L420" s="62" t="s">
        <v>104</v>
      </c>
      <c r="M420" s="62"/>
      <c r="N420" s="72" t="s">
        <v>218</v>
      </c>
      <c r="O420" s="65">
        <v>1931322.1</v>
      </c>
      <c r="P420" s="65">
        <v>0</v>
      </c>
      <c r="Q420" s="65">
        <v>1931322.1</v>
      </c>
      <c r="R420" s="65">
        <v>358956</v>
      </c>
      <c r="S420" s="65">
        <v>0</v>
      </c>
      <c r="T420" s="65">
        <v>358956</v>
      </c>
      <c r="U420" s="65">
        <v>2290278.1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  <c r="AI420" s="65">
        <v>0</v>
      </c>
      <c r="AJ420" s="65">
        <v>0</v>
      </c>
      <c r="AK420" s="65">
        <v>0</v>
      </c>
      <c r="AL420" s="65">
        <v>0</v>
      </c>
      <c r="AM420" s="65">
        <v>0</v>
      </c>
      <c r="AN420" s="65">
        <v>0</v>
      </c>
      <c r="AO420" s="65">
        <v>0</v>
      </c>
      <c r="AP420" s="65">
        <v>0</v>
      </c>
      <c r="AQ420" s="65">
        <v>1931322.1</v>
      </c>
      <c r="AR420" s="65">
        <v>0</v>
      </c>
      <c r="AS420" s="65">
        <v>1931322.1</v>
      </c>
      <c r="AT420" s="65">
        <v>358956</v>
      </c>
      <c r="AU420" s="65">
        <v>0</v>
      </c>
      <c r="AV420" s="65">
        <v>358956</v>
      </c>
      <c r="AW420" s="65">
        <v>2290278.1</v>
      </c>
      <c r="AX420" s="70"/>
      <c r="AY420" s="70"/>
      <c r="AZ420" s="70"/>
      <c r="BA420" s="70"/>
      <c r="BB420" s="70"/>
      <c r="BC420" s="70"/>
      <c r="BD420" s="70"/>
      <c r="BG420" s="66"/>
      <c r="BI420" s="66"/>
      <c r="BJ420" s="66"/>
      <c r="BL420" s="66"/>
      <c r="BM420" s="66"/>
      <c r="CB420" s="66"/>
      <c r="CD420" s="66"/>
      <c r="CE420" s="66"/>
      <c r="CG420" s="66"/>
      <c r="CH420" s="66"/>
    </row>
    <row r="421" spans="1:86">
      <c r="A421" s="67">
        <v>2026</v>
      </c>
      <c r="B421" s="67">
        <v>8311</v>
      </c>
      <c r="C421" s="67"/>
      <c r="D421" s="102"/>
      <c r="E421" s="67">
        <v>2</v>
      </c>
      <c r="F421" s="68">
        <v>6</v>
      </c>
      <c r="G421" s="68">
        <v>20</v>
      </c>
      <c r="H421" s="68">
        <v>5</v>
      </c>
      <c r="I421" s="68">
        <v>5000</v>
      </c>
      <c r="J421" s="62">
        <v>5300</v>
      </c>
      <c r="K421" s="62">
        <v>531</v>
      </c>
      <c r="L421" s="62" t="s">
        <v>104</v>
      </c>
      <c r="M421" s="62"/>
      <c r="N421" s="72" t="s">
        <v>219</v>
      </c>
      <c r="O421" s="65">
        <v>1931322.1</v>
      </c>
      <c r="P421" s="65">
        <v>0</v>
      </c>
      <c r="Q421" s="65">
        <v>1931322.1</v>
      </c>
      <c r="R421" s="65">
        <v>358956</v>
      </c>
      <c r="S421" s="65">
        <v>0</v>
      </c>
      <c r="T421" s="65">
        <v>358956</v>
      </c>
      <c r="U421" s="65">
        <v>2290278.1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  <c r="AI421" s="65">
        <v>0</v>
      </c>
      <c r="AJ421" s="65">
        <v>0</v>
      </c>
      <c r="AK421" s="65">
        <v>0</v>
      </c>
      <c r="AL421" s="65">
        <v>0</v>
      </c>
      <c r="AM421" s="65">
        <v>0</v>
      </c>
      <c r="AN421" s="65">
        <v>0</v>
      </c>
      <c r="AO421" s="65">
        <v>0</v>
      </c>
      <c r="AP421" s="65">
        <v>0</v>
      </c>
      <c r="AQ421" s="65">
        <v>1931322.1</v>
      </c>
      <c r="AR421" s="65">
        <v>0</v>
      </c>
      <c r="AS421" s="65">
        <v>1931322.1</v>
      </c>
      <c r="AT421" s="65">
        <v>358956</v>
      </c>
      <c r="AU421" s="65">
        <v>0</v>
      </c>
      <c r="AV421" s="65">
        <v>358956</v>
      </c>
      <c r="AW421" s="65">
        <v>2290278.1</v>
      </c>
      <c r="AX421" s="70"/>
      <c r="AY421" s="70"/>
      <c r="AZ421" s="70"/>
      <c r="BA421" s="70"/>
      <c r="BB421" s="70"/>
      <c r="BC421" s="70"/>
      <c r="BD421" s="70"/>
      <c r="BG421" s="66"/>
      <c r="BI421" s="66"/>
      <c r="BJ421" s="66"/>
      <c r="BL421" s="66"/>
      <c r="BM421" s="66"/>
      <c r="CB421" s="66"/>
      <c r="CD421" s="66"/>
      <c r="CE421" s="66"/>
      <c r="CG421" s="66"/>
      <c r="CH421" s="66"/>
    </row>
    <row r="422" spans="1:86">
      <c r="A422" s="67">
        <v>2026</v>
      </c>
      <c r="B422" s="67">
        <v>8311</v>
      </c>
      <c r="C422" s="67"/>
      <c r="D422" s="102"/>
      <c r="E422" s="67">
        <v>2</v>
      </c>
      <c r="F422" s="68">
        <v>6</v>
      </c>
      <c r="G422" s="68">
        <v>20</v>
      </c>
      <c r="H422" s="68">
        <v>5</v>
      </c>
      <c r="I422" s="68">
        <v>5000</v>
      </c>
      <c r="J422" s="62">
        <v>5300</v>
      </c>
      <c r="K422" s="62">
        <v>531</v>
      </c>
      <c r="L422" s="62">
        <v>91</v>
      </c>
      <c r="M422" s="62">
        <v>2</v>
      </c>
      <c r="N422" s="72" t="s">
        <v>346</v>
      </c>
      <c r="O422" s="65">
        <v>59915.86</v>
      </c>
      <c r="P422" s="65">
        <v>0</v>
      </c>
      <c r="Q422" s="65">
        <v>59915.86</v>
      </c>
      <c r="R422" s="65">
        <v>0</v>
      </c>
      <c r="S422" s="65">
        <v>0</v>
      </c>
      <c r="T422" s="65">
        <v>0</v>
      </c>
      <c r="U422" s="65">
        <v>59915.86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  <c r="AI422" s="65">
        <v>0</v>
      </c>
      <c r="AJ422" s="65">
        <v>0</v>
      </c>
      <c r="AK422" s="65">
        <v>0</v>
      </c>
      <c r="AL422" s="65">
        <v>0</v>
      </c>
      <c r="AM422" s="65">
        <v>0</v>
      </c>
      <c r="AN422" s="65">
        <v>0</v>
      </c>
      <c r="AO422" s="65">
        <v>0</v>
      </c>
      <c r="AP422" s="65">
        <v>0</v>
      </c>
      <c r="AQ422" s="65">
        <v>59915.86</v>
      </c>
      <c r="AR422" s="65">
        <v>0</v>
      </c>
      <c r="AS422" s="65">
        <v>59915.86</v>
      </c>
      <c r="AT422" s="65">
        <v>0</v>
      </c>
      <c r="AU422" s="65">
        <v>0</v>
      </c>
      <c r="AV422" s="65">
        <v>0</v>
      </c>
      <c r="AW422" s="65">
        <v>59915.86</v>
      </c>
      <c r="AX422" s="70" t="s">
        <v>159</v>
      </c>
      <c r="AY422" s="70">
        <v>1</v>
      </c>
      <c r="AZ422" s="70">
        <v>0</v>
      </c>
      <c r="BA422" s="70">
        <v>0</v>
      </c>
      <c r="BB422" s="70">
        <v>0</v>
      </c>
      <c r="BC422" s="70">
        <v>1</v>
      </c>
      <c r="BD422" s="70">
        <v>0</v>
      </c>
      <c r="BG422" s="66"/>
      <c r="BI422" s="66"/>
      <c r="BJ422" s="66"/>
      <c r="BL422" s="66"/>
      <c r="BM422" s="66"/>
      <c r="CB422" s="66"/>
      <c r="CD422" s="66"/>
      <c r="CE422" s="66"/>
      <c r="CG422" s="66"/>
      <c r="CH422" s="66"/>
    </row>
    <row r="423" spans="1:86">
      <c r="A423" s="67">
        <v>2026</v>
      </c>
      <c r="B423" s="67">
        <v>8311</v>
      </c>
      <c r="C423" s="67"/>
      <c r="D423" s="102"/>
      <c r="E423" s="67">
        <v>2</v>
      </c>
      <c r="F423" s="68">
        <v>6</v>
      </c>
      <c r="G423" s="68">
        <v>20</v>
      </c>
      <c r="H423" s="68">
        <v>5</v>
      </c>
      <c r="I423" s="68">
        <v>5000</v>
      </c>
      <c r="J423" s="62">
        <v>5300</v>
      </c>
      <c r="K423" s="62">
        <v>531</v>
      </c>
      <c r="L423" s="62">
        <v>99</v>
      </c>
      <c r="M423" s="62">
        <v>2</v>
      </c>
      <c r="N423" s="72" t="s">
        <v>347</v>
      </c>
      <c r="O423" s="65">
        <v>25729.18</v>
      </c>
      <c r="P423" s="65">
        <v>0</v>
      </c>
      <c r="Q423" s="65">
        <v>25729.18</v>
      </c>
      <c r="R423" s="65">
        <v>0</v>
      </c>
      <c r="S423" s="65">
        <v>0</v>
      </c>
      <c r="T423" s="65">
        <v>0</v>
      </c>
      <c r="U423" s="65">
        <v>25729.18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  <c r="AI423" s="65">
        <v>0</v>
      </c>
      <c r="AJ423" s="65">
        <v>0</v>
      </c>
      <c r="AK423" s="65">
        <v>0</v>
      </c>
      <c r="AL423" s="65">
        <v>0</v>
      </c>
      <c r="AM423" s="65">
        <v>0</v>
      </c>
      <c r="AN423" s="65">
        <v>0</v>
      </c>
      <c r="AO423" s="65">
        <v>0</v>
      </c>
      <c r="AP423" s="65">
        <v>0</v>
      </c>
      <c r="AQ423" s="65">
        <v>25729.18</v>
      </c>
      <c r="AR423" s="65">
        <v>0</v>
      </c>
      <c r="AS423" s="65">
        <v>25729.18</v>
      </c>
      <c r="AT423" s="65">
        <v>0</v>
      </c>
      <c r="AU423" s="65">
        <v>0</v>
      </c>
      <c r="AV423" s="65">
        <v>0</v>
      </c>
      <c r="AW423" s="65">
        <v>25729.18</v>
      </c>
      <c r="AX423" s="70" t="s">
        <v>159</v>
      </c>
      <c r="AY423" s="70">
        <v>12</v>
      </c>
      <c r="AZ423" s="70">
        <v>0</v>
      </c>
      <c r="BA423" s="70">
        <v>0</v>
      </c>
      <c r="BB423" s="70">
        <v>0</v>
      </c>
      <c r="BC423" s="70">
        <v>12</v>
      </c>
      <c r="BD423" s="70">
        <v>0</v>
      </c>
      <c r="BG423" s="66"/>
      <c r="BI423" s="66"/>
      <c r="BJ423" s="66"/>
      <c r="BL423" s="66"/>
      <c r="BM423" s="66"/>
      <c r="CB423" s="66"/>
      <c r="CD423" s="66"/>
      <c r="CE423" s="66"/>
      <c r="CG423" s="66"/>
      <c r="CH423" s="66"/>
    </row>
    <row r="424" spans="1:86">
      <c r="A424" s="67">
        <v>2026</v>
      </c>
      <c r="B424" s="67">
        <v>8311</v>
      </c>
      <c r="C424" s="67"/>
      <c r="D424" s="102"/>
      <c r="E424" s="67">
        <v>2</v>
      </c>
      <c r="F424" s="68">
        <v>6</v>
      </c>
      <c r="G424" s="68">
        <v>20</v>
      </c>
      <c r="H424" s="68">
        <v>5</v>
      </c>
      <c r="I424" s="68">
        <v>5000</v>
      </c>
      <c r="J424" s="62">
        <v>5300</v>
      </c>
      <c r="K424" s="62">
        <v>531</v>
      </c>
      <c r="L424" s="62">
        <v>106</v>
      </c>
      <c r="M424" s="62">
        <v>2</v>
      </c>
      <c r="N424" s="72" t="s">
        <v>348</v>
      </c>
      <c r="O424" s="65">
        <v>51043.199999999997</v>
      </c>
      <c r="P424" s="65">
        <v>0</v>
      </c>
      <c r="Q424" s="65">
        <v>51043.199999999997</v>
      </c>
      <c r="R424" s="65">
        <v>0</v>
      </c>
      <c r="S424" s="65">
        <v>0</v>
      </c>
      <c r="T424" s="65">
        <v>0</v>
      </c>
      <c r="U424" s="65">
        <v>51043.199999999997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  <c r="AI424" s="65">
        <v>0</v>
      </c>
      <c r="AJ424" s="65">
        <v>0</v>
      </c>
      <c r="AK424" s="65">
        <v>0</v>
      </c>
      <c r="AL424" s="65">
        <v>0</v>
      </c>
      <c r="AM424" s="65">
        <v>0</v>
      </c>
      <c r="AN424" s="65">
        <v>0</v>
      </c>
      <c r="AO424" s="65">
        <v>0</v>
      </c>
      <c r="AP424" s="65">
        <v>0</v>
      </c>
      <c r="AQ424" s="65">
        <v>51043.199999999997</v>
      </c>
      <c r="AR424" s="65">
        <v>0</v>
      </c>
      <c r="AS424" s="65">
        <v>51043.199999999997</v>
      </c>
      <c r="AT424" s="65">
        <v>0</v>
      </c>
      <c r="AU424" s="65">
        <v>0</v>
      </c>
      <c r="AV424" s="65">
        <v>0</v>
      </c>
      <c r="AW424" s="65">
        <v>51043.199999999997</v>
      </c>
      <c r="AX424" s="70" t="s">
        <v>159</v>
      </c>
      <c r="AY424" s="70">
        <v>8</v>
      </c>
      <c r="AZ424" s="70">
        <v>0</v>
      </c>
      <c r="BA424" s="70">
        <v>0</v>
      </c>
      <c r="BB424" s="70">
        <v>0</v>
      </c>
      <c r="BC424" s="70">
        <v>8</v>
      </c>
      <c r="BD424" s="70">
        <v>0</v>
      </c>
      <c r="BG424" s="66"/>
      <c r="BI424" s="66"/>
      <c r="BJ424" s="66"/>
      <c r="BL424" s="66"/>
      <c r="BM424" s="66"/>
      <c r="CB424" s="66"/>
      <c r="CD424" s="66"/>
      <c r="CE424" s="66"/>
      <c r="CG424" s="66"/>
      <c r="CH424" s="66"/>
    </row>
    <row r="425" spans="1:86">
      <c r="A425" s="67">
        <v>2026</v>
      </c>
      <c r="B425" s="67">
        <v>8311</v>
      </c>
      <c r="C425" s="67"/>
      <c r="D425" s="102"/>
      <c r="E425" s="67">
        <v>2</v>
      </c>
      <c r="F425" s="68">
        <v>6</v>
      </c>
      <c r="G425" s="68">
        <v>20</v>
      </c>
      <c r="H425" s="68">
        <v>5</v>
      </c>
      <c r="I425" s="68">
        <v>5000</v>
      </c>
      <c r="J425" s="62">
        <v>5300</v>
      </c>
      <c r="K425" s="62">
        <v>531</v>
      </c>
      <c r="L425" s="62">
        <v>168</v>
      </c>
      <c r="M425" s="62">
        <v>2</v>
      </c>
      <c r="N425" s="72" t="s">
        <v>349</v>
      </c>
      <c r="O425" s="65">
        <v>0</v>
      </c>
      <c r="P425" s="65">
        <v>0</v>
      </c>
      <c r="Q425" s="65">
        <v>0</v>
      </c>
      <c r="R425" s="65">
        <v>327236</v>
      </c>
      <c r="S425" s="65">
        <v>0</v>
      </c>
      <c r="T425" s="65">
        <v>327236</v>
      </c>
      <c r="U425" s="65">
        <v>327236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  <c r="AI425" s="65">
        <v>0</v>
      </c>
      <c r="AJ425" s="65">
        <v>0</v>
      </c>
      <c r="AK425" s="65">
        <v>0</v>
      </c>
      <c r="AL425" s="65">
        <v>0</v>
      </c>
      <c r="AM425" s="65">
        <v>0</v>
      </c>
      <c r="AN425" s="65">
        <v>0</v>
      </c>
      <c r="AO425" s="65">
        <v>0</v>
      </c>
      <c r="AP425" s="65">
        <v>0</v>
      </c>
      <c r="AQ425" s="65">
        <v>0</v>
      </c>
      <c r="AR425" s="65">
        <v>0</v>
      </c>
      <c r="AS425" s="65">
        <v>0</v>
      </c>
      <c r="AT425" s="65">
        <v>327236</v>
      </c>
      <c r="AU425" s="65">
        <v>0</v>
      </c>
      <c r="AV425" s="65">
        <v>327236</v>
      </c>
      <c r="AW425" s="65">
        <v>327236</v>
      </c>
      <c r="AX425" s="70" t="s">
        <v>159</v>
      </c>
      <c r="AY425" s="70">
        <v>25</v>
      </c>
      <c r="AZ425" s="70">
        <v>0</v>
      </c>
      <c r="BA425" s="70">
        <v>0</v>
      </c>
      <c r="BB425" s="70">
        <v>0</v>
      </c>
      <c r="BC425" s="70">
        <v>25</v>
      </c>
      <c r="BD425" s="70">
        <v>0</v>
      </c>
      <c r="BG425" s="66"/>
      <c r="BI425" s="66"/>
      <c r="BJ425" s="66"/>
      <c r="BL425" s="66"/>
      <c r="BM425" s="66"/>
      <c r="CB425" s="66"/>
      <c r="CD425" s="66"/>
      <c r="CE425" s="66"/>
      <c r="CG425" s="66"/>
      <c r="CH425" s="66"/>
    </row>
    <row r="426" spans="1:86">
      <c r="A426" s="67">
        <v>2026</v>
      </c>
      <c r="B426" s="67">
        <v>8311</v>
      </c>
      <c r="C426" s="67"/>
      <c r="D426" s="102"/>
      <c r="E426" s="67">
        <v>2</v>
      </c>
      <c r="F426" s="68">
        <v>6</v>
      </c>
      <c r="G426" s="68">
        <v>20</v>
      </c>
      <c r="H426" s="68">
        <v>5</v>
      </c>
      <c r="I426" s="68">
        <v>5000</v>
      </c>
      <c r="J426" s="62">
        <v>5300</v>
      </c>
      <c r="K426" s="62">
        <v>531</v>
      </c>
      <c r="L426" s="62">
        <v>367</v>
      </c>
      <c r="M426" s="62">
        <v>2</v>
      </c>
      <c r="N426" s="72" t="s">
        <v>350</v>
      </c>
      <c r="O426" s="65">
        <v>738546.02</v>
      </c>
      <c r="P426" s="65">
        <v>0</v>
      </c>
      <c r="Q426" s="65">
        <v>738546.02</v>
      </c>
      <c r="R426" s="65">
        <v>0</v>
      </c>
      <c r="S426" s="65">
        <v>0</v>
      </c>
      <c r="T426" s="65">
        <v>0</v>
      </c>
      <c r="U426" s="65">
        <v>738546.02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  <c r="AI426" s="65">
        <v>0</v>
      </c>
      <c r="AJ426" s="65">
        <v>0</v>
      </c>
      <c r="AK426" s="65">
        <v>0</v>
      </c>
      <c r="AL426" s="65">
        <v>0</v>
      </c>
      <c r="AM426" s="65">
        <v>0</v>
      </c>
      <c r="AN426" s="65">
        <v>0</v>
      </c>
      <c r="AO426" s="65">
        <v>0</v>
      </c>
      <c r="AP426" s="65">
        <v>0</v>
      </c>
      <c r="AQ426" s="65">
        <v>738546.02</v>
      </c>
      <c r="AR426" s="65">
        <v>0</v>
      </c>
      <c r="AS426" s="65">
        <v>738546.02</v>
      </c>
      <c r="AT426" s="65">
        <v>0</v>
      </c>
      <c r="AU426" s="65">
        <v>0</v>
      </c>
      <c r="AV426" s="65">
        <v>0</v>
      </c>
      <c r="AW426" s="65">
        <v>738546.02</v>
      </c>
      <c r="AX426" s="70" t="s">
        <v>159</v>
      </c>
      <c r="AY426" s="70">
        <v>3</v>
      </c>
      <c r="AZ426" s="70">
        <v>0</v>
      </c>
      <c r="BA426" s="70">
        <v>0</v>
      </c>
      <c r="BB426" s="70">
        <v>0</v>
      </c>
      <c r="BC426" s="70">
        <v>3</v>
      </c>
      <c r="BD426" s="70">
        <v>0</v>
      </c>
      <c r="BG426" s="66"/>
      <c r="BI426" s="66"/>
      <c r="BJ426" s="66"/>
      <c r="BL426" s="66"/>
      <c r="BM426" s="66"/>
      <c r="CB426" s="66"/>
      <c r="CD426" s="66"/>
      <c r="CE426" s="66"/>
      <c r="CG426" s="66"/>
      <c r="CH426" s="66"/>
    </row>
    <row r="427" spans="1:86">
      <c r="A427" s="67">
        <v>2026</v>
      </c>
      <c r="B427" s="67">
        <v>8311</v>
      </c>
      <c r="C427" s="67"/>
      <c r="D427" s="102"/>
      <c r="E427" s="67">
        <v>2</v>
      </c>
      <c r="F427" s="68">
        <v>6</v>
      </c>
      <c r="G427" s="68">
        <v>20</v>
      </c>
      <c r="H427" s="68">
        <v>5</v>
      </c>
      <c r="I427" s="68">
        <v>5000</v>
      </c>
      <c r="J427" s="62">
        <v>5300</v>
      </c>
      <c r="K427" s="62">
        <v>531</v>
      </c>
      <c r="L427" s="62">
        <v>526</v>
      </c>
      <c r="M427" s="62">
        <v>2</v>
      </c>
      <c r="N427" s="72" t="s">
        <v>351</v>
      </c>
      <c r="O427" s="65">
        <v>98800</v>
      </c>
      <c r="P427" s="65">
        <v>0</v>
      </c>
      <c r="Q427" s="65">
        <v>98800</v>
      </c>
      <c r="R427" s="65">
        <v>0</v>
      </c>
      <c r="S427" s="65">
        <v>0</v>
      </c>
      <c r="T427" s="65">
        <v>0</v>
      </c>
      <c r="U427" s="65">
        <v>98800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  <c r="AI427" s="65">
        <v>0</v>
      </c>
      <c r="AJ427" s="65">
        <v>0</v>
      </c>
      <c r="AK427" s="65">
        <v>0</v>
      </c>
      <c r="AL427" s="65">
        <v>0</v>
      </c>
      <c r="AM427" s="65">
        <v>0</v>
      </c>
      <c r="AN427" s="65">
        <v>0</v>
      </c>
      <c r="AO427" s="65">
        <v>0</v>
      </c>
      <c r="AP427" s="65">
        <v>0</v>
      </c>
      <c r="AQ427" s="65">
        <v>98800</v>
      </c>
      <c r="AR427" s="65">
        <v>0</v>
      </c>
      <c r="AS427" s="65">
        <v>98800</v>
      </c>
      <c r="AT427" s="65">
        <v>0</v>
      </c>
      <c r="AU427" s="65">
        <v>0</v>
      </c>
      <c r="AV427" s="65">
        <v>0</v>
      </c>
      <c r="AW427" s="65">
        <v>98800</v>
      </c>
      <c r="AX427" s="70" t="s">
        <v>159</v>
      </c>
      <c r="AY427" s="70">
        <v>1</v>
      </c>
      <c r="AZ427" s="70">
        <v>0</v>
      </c>
      <c r="BA427" s="70">
        <v>0</v>
      </c>
      <c r="BB427" s="70">
        <v>0</v>
      </c>
      <c r="BC427" s="70">
        <v>1</v>
      </c>
      <c r="BD427" s="70">
        <v>0</v>
      </c>
      <c r="BG427" s="66"/>
      <c r="BI427" s="66"/>
      <c r="BJ427" s="66"/>
      <c r="BL427" s="66"/>
      <c r="BM427" s="66"/>
      <c r="CB427" s="66"/>
      <c r="CD427" s="66"/>
      <c r="CE427" s="66"/>
      <c r="CG427" s="66"/>
      <c r="CH427" s="66"/>
    </row>
    <row r="428" spans="1:86">
      <c r="A428" s="67">
        <v>2026</v>
      </c>
      <c r="B428" s="67">
        <v>8311</v>
      </c>
      <c r="C428" s="67"/>
      <c r="D428" s="102"/>
      <c r="E428" s="67">
        <v>2</v>
      </c>
      <c r="F428" s="68">
        <v>6</v>
      </c>
      <c r="G428" s="68">
        <v>20</v>
      </c>
      <c r="H428" s="68">
        <v>5</v>
      </c>
      <c r="I428" s="68">
        <v>5000</v>
      </c>
      <c r="J428" s="62">
        <v>5300</v>
      </c>
      <c r="K428" s="62">
        <v>531</v>
      </c>
      <c r="L428" s="62">
        <v>543</v>
      </c>
      <c r="M428" s="62">
        <v>2</v>
      </c>
      <c r="N428" s="72" t="s">
        <v>331</v>
      </c>
      <c r="O428" s="65">
        <v>294952.74</v>
      </c>
      <c r="P428" s="65">
        <v>0</v>
      </c>
      <c r="Q428" s="65">
        <v>294952.74</v>
      </c>
      <c r="R428" s="65">
        <v>0</v>
      </c>
      <c r="S428" s="65">
        <v>0</v>
      </c>
      <c r="T428" s="65">
        <v>0</v>
      </c>
      <c r="U428" s="65">
        <v>294952.74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  <c r="AI428" s="65">
        <v>0</v>
      </c>
      <c r="AJ428" s="65">
        <v>0</v>
      </c>
      <c r="AK428" s="65">
        <v>0</v>
      </c>
      <c r="AL428" s="65">
        <v>0</v>
      </c>
      <c r="AM428" s="65">
        <v>0</v>
      </c>
      <c r="AN428" s="65">
        <v>0</v>
      </c>
      <c r="AO428" s="65">
        <v>0</v>
      </c>
      <c r="AP428" s="65">
        <v>0</v>
      </c>
      <c r="AQ428" s="65">
        <v>294952.74</v>
      </c>
      <c r="AR428" s="65">
        <v>0</v>
      </c>
      <c r="AS428" s="65">
        <v>294952.74</v>
      </c>
      <c r="AT428" s="65">
        <v>0</v>
      </c>
      <c r="AU428" s="65">
        <v>0</v>
      </c>
      <c r="AV428" s="65">
        <v>0</v>
      </c>
      <c r="AW428" s="65">
        <v>294952.74</v>
      </c>
      <c r="AX428" s="70" t="s">
        <v>159</v>
      </c>
      <c r="AY428" s="70">
        <v>1</v>
      </c>
      <c r="AZ428" s="70">
        <v>0</v>
      </c>
      <c r="BA428" s="70">
        <v>0</v>
      </c>
      <c r="BB428" s="70">
        <v>0</v>
      </c>
      <c r="BC428" s="70">
        <v>1</v>
      </c>
      <c r="BD428" s="70">
        <v>0</v>
      </c>
      <c r="BG428" s="66"/>
      <c r="BI428" s="66"/>
      <c r="BJ428" s="66"/>
      <c r="BL428" s="66"/>
      <c r="BM428" s="66"/>
      <c r="CB428" s="66"/>
      <c r="CD428" s="66"/>
      <c r="CE428" s="66"/>
      <c r="CG428" s="66"/>
      <c r="CH428" s="66"/>
    </row>
    <row r="429" spans="1:86">
      <c r="A429" s="67">
        <v>2026</v>
      </c>
      <c r="B429" s="67">
        <v>8311</v>
      </c>
      <c r="C429" s="67"/>
      <c r="D429" s="102"/>
      <c r="E429" s="67">
        <v>2</v>
      </c>
      <c r="F429" s="68">
        <v>6</v>
      </c>
      <c r="G429" s="68">
        <v>20</v>
      </c>
      <c r="H429" s="68">
        <v>5</v>
      </c>
      <c r="I429" s="68">
        <v>5000</v>
      </c>
      <c r="J429" s="62">
        <v>5300</v>
      </c>
      <c r="K429" s="62">
        <v>531</v>
      </c>
      <c r="L429" s="62">
        <v>638</v>
      </c>
      <c r="M429" s="62">
        <v>2</v>
      </c>
      <c r="N429" s="72" t="s">
        <v>352</v>
      </c>
      <c r="O429" s="65">
        <v>249600</v>
      </c>
      <c r="P429" s="65">
        <v>0</v>
      </c>
      <c r="Q429" s="65">
        <v>249600</v>
      </c>
      <c r="R429" s="65">
        <v>0</v>
      </c>
      <c r="S429" s="65">
        <v>0</v>
      </c>
      <c r="T429" s="65">
        <v>0</v>
      </c>
      <c r="U429" s="65">
        <v>249600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  <c r="AI429" s="65">
        <v>0</v>
      </c>
      <c r="AJ429" s="65">
        <v>0</v>
      </c>
      <c r="AK429" s="65">
        <v>0</v>
      </c>
      <c r="AL429" s="65">
        <v>0</v>
      </c>
      <c r="AM429" s="65">
        <v>0</v>
      </c>
      <c r="AN429" s="65">
        <v>0</v>
      </c>
      <c r="AO429" s="65">
        <v>0</v>
      </c>
      <c r="AP429" s="65">
        <v>0</v>
      </c>
      <c r="AQ429" s="65">
        <v>249600</v>
      </c>
      <c r="AR429" s="65">
        <v>0</v>
      </c>
      <c r="AS429" s="65">
        <v>249600</v>
      </c>
      <c r="AT429" s="65">
        <v>0</v>
      </c>
      <c r="AU429" s="65">
        <v>0</v>
      </c>
      <c r="AV429" s="65">
        <v>0</v>
      </c>
      <c r="AW429" s="65">
        <v>249600</v>
      </c>
      <c r="AX429" s="70" t="s">
        <v>159</v>
      </c>
      <c r="AY429" s="70">
        <v>1</v>
      </c>
      <c r="AZ429" s="70">
        <v>0</v>
      </c>
      <c r="BA429" s="70">
        <v>0</v>
      </c>
      <c r="BB429" s="70">
        <v>0</v>
      </c>
      <c r="BC429" s="70">
        <v>1</v>
      </c>
      <c r="BD429" s="70">
        <v>0</v>
      </c>
      <c r="BG429" s="66"/>
      <c r="BI429" s="66"/>
      <c r="BJ429" s="66"/>
      <c r="BL429" s="66"/>
      <c r="BM429" s="66"/>
      <c r="CB429" s="66"/>
      <c r="CD429" s="66"/>
      <c r="CE429" s="66"/>
      <c r="CG429" s="66"/>
      <c r="CH429" s="66"/>
    </row>
    <row r="430" spans="1:86">
      <c r="A430" s="67">
        <v>2026</v>
      </c>
      <c r="B430" s="67">
        <v>8311</v>
      </c>
      <c r="C430" s="67"/>
      <c r="D430" s="102"/>
      <c r="E430" s="67">
        <v>2</v>
      </c>
      <c r="F430" s="68">
        <v>6</v>
      </c>
      <c r="G430" s="68">
        <v>20</v>
      </c>
      <c r="H430" s="68">
        <v>5</v>
      </c>
      <c r="I430" s="68">
        <v>5000</v>
      </c>
      <c r="J430" s="62">
        <v>5300</v>
      </c>
      <c r="K430" s="62">
        <v>531</v>
      </c>
      <c r="L430" s="62">
        <v>819</v>
      </c>
      <c r="M430" s="62">
        <v>2</v>
      </c>
      <c r="N430" s="72" t="s">
        <v>353</v>
      </c>
      <c r="O430" s="65">
        <v>0</v>
      </c>
      <c r="P430" s="65">
        <v>0</v>
      </c>
      <c r="Q430" s="65">
        <v>0</v>
      </c>
      <c r="R430" s="65">
        <v>31720</v>
      </c>
      <c r="S430" s="65">
        <v>0</v>
      </c>
      <c r="T430" s="65">
        <v>31720</v>
      </c>
      <c r="U430" s="65">
        <v>31720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  <c r="AI430" s="65">
        <v>0</v>
      </c>
      <c r="AJ430" s="65">
        <v>0</v>
      </c>
      <c r="AK430" s="65">
        <v>0</v>
      </c>
      <c r="AL430" s="65">
        <v>0</v>
      </c>
      <c r="AM430" s="65">
        <v>0</v>
      </c>
      <c r="AN430" s="65">
        <v>0</v>
      </c>
      <c r="AO430" s="65">
        <v>0</v>
      </c>
      <c r="AP430" s="65">
        <v>0</v>
      </c>
      <c r="AQ430" s="65">
        <v>0</v>
      </c>
      <c r="AR430" s="65">
        <v>0</v>
      </c>
      <c r="AS430" s="65">
        <v>0</v>
      </c>
      <c r="AT430" s="65">
        <v>31720</v>
      </c>
      <c r="AU430" s="65">
        <v>0</v>
      </c>
      <c r="AV430" s="65">
        <v>31720</v>
      </c>
      <c r="AW430" s="65">
        <v>31720</v>
      </c>
      <c r="AX430" s="70" t="s">
        <v>159</v>
      </c>
      <c r="AY430" s="70">
        <v>3</v>
      </c>
      <c r="AZ430" s="70">
        <v>0</v>
      </c>
      <c r="BA430" s="70">
        <v>0</v>
      </c>
      <c r="BB430" s="70">
        <v>0</v>
      </c>
      <c r="BC430" s="70">
        <v>3</v>
      </c>
      <c r="BD430" s="70">
        <v>0</v>
      </c>
      <c r="BG430" s="66"/>
      <c r="BI430" s="66"/>
      <c r="BJ430" s="66"/>
      <c r="BL430" s="66"/>
      <c r="BM430" s="66"/>
      <c r="CB430" s="66"/>
      <c r="CD430" s="66"/>
      <c r="CE430" s="66"/>
      <c r="CG430" s="66"/>
      <c r="CH430" s="66"/>
    </row>
    <row r="431" spans="1:86">
      <c r="A431" s="67">
        <v>2026</v>
      </c>
      <c r="B431" s="67">
        <v>8311</v>
      </c>
      <c r="C431" s="67"/>
      <c r="D431" s="102"/>
      <c r="E431" s="67">
        <v>2</v>
      </c>
      <c r="F431" s="68">
        <v>6</v>
      </c>
      <c r="G431" s="68">
        <v>20</v>
      </c>
      <c r="H431" s="68">
        <v>5</v>
      </c>
      <c r="I431" s="68">
        <v>5000</v>
      </c>
      <c r="J431" s="62">
        <v>5300</v>
      </c>
      <c r="K431" s="62">
        <v>531</v>
      </c>
      <c r="L431" s="62">
        <v>932</v>
      </c>
      <c r="M431" s="62">
        <v>2</v>
      </c>
      <c r="N431" s="72" t="s">
        <v>354</v>
      </c>
      <c r="O431" s="65">
        <v>113566.62</v>
      </c>
      <c r="P431" s="65">
        <v>0</v>
      </c>
      <c r="Q431" s="65">
        <v>113566.62</v>
      </c>
      <c r="R431" s="65">
        <v>0</v>
      </c>
      <c r="S431" s="65">
        <v>0</v>
      </c>
      <c r="T431" s="65">
        <v>0</v>
      </c>
      <c r="U431" s="65">
        <v>113566.62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  <c r="AI431" s="65">
        <v>0</v>
      </c>
      <c r="AJ431" s="65">
        <v>0</v>
      </c>
      <c r="AK431" s="65">
        <v>0</v>
      </c>
      <c r="AL431" s="65">
        <v>0</v>
      </c>
      <c r="AM431" s="65">
        <v>0</v>
      </c>
      <c r="AN431" s="65">
        <v>0</v>
      </c>
      <c r="AO431" s="65">
        <v>0</v>
      </c>
      <c r="AP431" s="65">
        <v>0</v>
      </c>
      <c r="AQ431" s="65">
        <v>113566.62</v>
      </c>
      <c r="AR431" s="65">
        <v>0</v>
      </c>
      <c r="AS431" s="65">
        <v>113566.62</v>
      </c>
      <c r="AT431" s="65">
        <v>0</v>
      </c>
      <c r="AU431" s="65">
        <v>0</v>
      </c>
      <c r="AV431" s="65">
        <v>0</v>
      </c>
      <c r="AW431" s="65">
        <v>113566.62</v>
      </c>
      <c r="AX431" s="70" t="s">
        <v>159</v>
      </c>
      <c r="AY431" s="70">
        <v>9</v>
      </c>
      <c r="AZ431" s="70">
        <v>0</v>
      </c>
      <c r="BA431" s="70">
        <v>0</v>
      </c>
      <c r="BB431" s="70">
        <v>0</v>
      </c>
      <c r="BC431" s="70">
        <v>9</v>
      </c>
      <c r="BD431" s="70">
        <v>0</v>
      </c>
      <c r="BG431" s="66"/>
      <c r="BI431" s="66"/>
      <c r="BJ431" s="66"/>
      <c r="BL431" s="66"/>
      <c r="BM431" s="66"/>
      <c r="CB431" s="66"/>
      <c r="CD431" s="66"/>
      <c r="CE431" s="66"/>
      <c r="CG431" s="66"/>
      <c r="CH431" s="66"/>
    </row>
    <row r="432" spans="1:86">
      <c r="A432" s="67">
        <v>2026</v>
      </c>
      <c r="B432" s="67">
        <v>8311</v>
      </c>
      <c r="C432" s="67"/>
      <c r="D432" s="102"/>
      <c r="E432" s="67">
        <v>2</v>
      </c>
      <c r="F432" s="68">
        <v>6</v>
      </c>
      <c r="G432" s="68">
        <v>20</v>
      </c>
      <c r="H432" s="68">
        <v>5</v>
      </c>
      <c r="I432" s="68">
        <v>5000</v>
      </c>
      <c r="J432" s="62">
        <v>5300</v>
      </c>
      <c r="K432" s="62">
        <v>531</v>
      </c>
      <c r="L432" s="62">
        <v>934</v>
      </c>
      <c r="M432" s="62">
        <v>2</v>
      </c>
      <c r="N432" s="72" t="s">
        <v>333</v>
      </c>
      <c r="O432" s="65">
        <v>53813.760000000002</v>
      </c>
      <c r="P432" s="65">
        <v>0</v>
      </c>
      <c r="Q432" s="65">
        <v>53813.760000000002</v>
      </c>
      <c r="R432" s="65">
        <v>0</v>
      </c>
      <c r="S432" s="65">
        <v>0</v>
      </c>
      <c r="T432" s="65">
        <v>0</v>
      </c>
      <c r="U432" s="65">
        <v>53813.760000000002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  <c r="AI432" s="65">
        <v>0</v>
      </c>
      <c r="AJ432" s="65">
        <v>0</v>
      </c>
      <c r="AK432" s="65">
        <v>0</v>
      </c>
      <c r="AL432" s="65">
        <v>0</v>
      </c>
      <c r="AM432" s="65">
        <v>0</v>
      </c>
      <c r="AN432" s="65">
        <v>0</v>
      </c>
      <c r="AO432" s="65">
        <v>0</v>
      </c>
      <c r="AP432" s="65">
        <v>0</v>
      </c>
      <c r="AQ432" s="65">
        <v>53813.760000000002</v>
      </c>
      <c r="AR432" s="65">
        <v>0</v>
      </c>
      <c r="AS432" s="65">
        <v>53813.760000000002</v>
      </c>
      <c r="AT432" s="65">
        <v>0</v>
      </c>
      <c r="AU432" s="65">
        <v>0</v>
      </c>
      <c r="AV432" s="65">
        <v>0</v>
      </c>
      <c r="AW432" s="65">
        <v>53813.760000000002</v>
      </c>
      <c r="AX432" s="70" t="s">
        <v>159</v>
      </c>
      <c r="AY432" s="70">
        <v>3</v>
      </c>
      <c r="AZ432" s="70">
        <v>0</v>
      </c>
      <c r="BA432" s="70">
        <v>0</v>
      </c>
      <c r="BB432" s="70">
        <v>0</v>
      </c>
      <c r="BC432" s="70">
        <v>3</v>
      </c>
      <c r="BD432" s="70">
        <v>0</v>
      </c>
      <c r="BG432" s="66"/>
      <c r="BI432" s="66"/>
      <c r="BJ432" s="66"/>
      <c r="BL432" s="66"/>
      <c r="BM432" s="66"/>
      <c r="CB432" s="66"/>
      <c r="CD432" s="66"/>
      <c r="CE432" s="66"/>
      <c r="CG432" s="66"/>
      <c r="CH432" s="66"/>
    </row>
    <row r="433" spans="1:86">
      <c r="A433" s="67">
        <v>2026</v>
      </c>
      <c r="B433" s="67">
        <v>8311</v>
      </c>
      <c r="C433" s="67"/>
      <c r="D433" s="102"/>
      <c r="E433" s="67">
        <v>2</v>
      </c>
      <c r="F433" s="68">
        <v>6</v>
      </c>
      <c r="G433" s="68">
        <v>20</v>
      </c>
      <c r="H433" s="68">
        <v>5</v>
      </c>
      <c r="I433" s="68">
        <v>5000</v>
      </c>
      <c r="J433" s="62">
        <v>5300</v>
      </c>
      <c r="K433" s="62">
        <v>531</v>
      </c>
      <c r="L433" s="62">
        <v>939</v>
      </c>
      <c r="M433" s="62">
        <v>2</v>
      </c>
      <c r="N433" s="72" t="s">
        <v>355</v>
      </c>
      <c r="O433" s="65">
        <v>3076.32</v>
      </c>
      <c r="P433" s="65">
        <v>0</v>
      </c>
      <c r="Q433" s="65">
        <v>3076.32</v>
      </c>
      <c r="R433" s="65">
        <v>0</v>
      </c>
      <c r="S433" s="65">
        <v>0</v>
      </c>
      <c r="T433" s="65">
        <v>0</v>
      </c>
      <c r="U433" s="65">
        <v>3076.32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65">
        <v>0</v>
      </c>
      <c r="AJ433" s="65">
        <v>0</v>
      </c>
      <c r="AK433" s="65">
        <v>0</v>
      </c>
      <c r="AL433" s="65">
        <v>0</v>
      </c>
      <c r="AM433" s="65">
        <v>0</v>
      </c>
      <c r="AN433" s="65">
        <v>0</v>
      </c>
      <c r="AO433" s="65">
        <v>0</v>
      </c>
      <c r="AP433" s="65">
        <v>0</v>
      </c>
      <c r="AQ433" s="65">
        <v>3076.32</v>
      </c>
      <c r="AR433" s="65">
        <v>0</v>
      </c>
      <c r="AS433" s="65">
        <v>3076.32</v>
      </c>
      <c r="AT433" s="65">
        <v>0</v>
      </c>
      <c r="AU433" s="65">
        <v>0</v>
      </c>
      <c r="AV433" s="65">
        <v>0</v>
      </c>
      <c r="AW433" s="65">
        <v>3076.32</v>
      </c>
      <c r="AX433" s="70" t="s">
        <v>159</v>
      </c>
      <c r="AY433" s="70">
        <v>1</v>
      </c>
      <c r="AZ433" s="70">
        <v>0</v>
      </c>
      <c r="BA433" s="70">
        <v>0</v>
      </c>
      <c r="BB433" s="70">
        <v>0</v>
      </c>
      <c r="BC433" s="70">
        <v>1</v>
      </c>
      <c r="BD433" s="70">
        <v>0</v>
      </c>
      <c r="BG433" s="66"/>
      <c r="BI433" s="66"/>
      <c r="BJ433" s="66"/>
      <c r="BL433" s="66"/>
      <c r="BM433" s="66"/>
      <c r="CB433" s="66"/>
      <c r="CD433" s="66"/>
      <c r="CE433" s="66"/>
      <c r="CG433" s="66"/>
      <c r="CH433" s="66"/>
    </row>
    <row r="434" spans="1:86">
      <c r="A434" s="67">
        <v>2026</v>
      </c>
      <c r="B434" s="67">
        <v>8311</v>
      </c>
      <c r="C434" s="67"/>
      <c r="D434" s="102"/>
      <c r="E434" s="67">
        <v>2</v>
      </c>
      <c r="F434" s="68">
        <v>6</v>
      </c>
      <c r="G434" s="68">
        <v>20</v>
      </c>
      <c r="H434" s="68">
        <v>5</v>
      </c>
      <c r="I434" s="68">
        <v>5000</v>
      </c>
      <c r="J434" s="62">
        <v>5300</v>
      </c>
      <c r="K434" s="62">
        <v>531</v>
      </c>
      <c r="L434" s="62">
        <v>671</v>
      </c>
      <c r="M434" s="62">
        <v>2</v>
      </c>
      <c r="N434" s="72" t="s">
        <v>356</v>
      </c>
      <c r="O434" s="65">
        <v>242278.40000000002</v>
      </c>
      <c r="P434" s="65">
        <v>0</v>
      </c>
      <c r="Q434" s="65">
        <v>242278.40000000002</v>
      </c>
      <c r="R434" s="65">
        <v>0</v>
      </c>
      <c r="S434" s="65">
        <v>0</v>
      </c>
      <c r="T434" s="65">
        <v>0</v>
      </c>
      <c r="U434" s="65">
        <v>242278.40000000002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65">
        <v>0</v>
      </c>
      <c r="AJ434" s="65">
        <v>0</v>
      </c>
      <c r="AK434" s="65">
        <v>0</v>
      </c>
      <c r="AL434" s="65">
        <v>0</v>
      </c>
      <c r="AM434" s="65">
        <v>0</v>
      </c>
      <c r="AN434" s="65">
        <v>0</v>
      </c>
      <c r="AO434" s="65">
        <v>0</v>
      </c>
      <c r="AP434" s="65">
        <v>0</v>
      </c>
      <c r="AQ434" s="65">
        <v>242278.40000000002</v>
      </c>
      <c r="AR434" s="65">
        <v>0</v>
      </c>
      <c r="AS434" s="65">
        <v>242278.40000000002</v>
      </c>
      <c r="AT434" s="65">
        <v>0</v>
      </c>
      <c r="AU434" s="65">
        <v>0</v>
      </c>
      <c r="AV434" s="65">
        <v>0</v>
      </c>
      <c r="AW434" s="65">
        <v>242278.40000000002</v>
      </c>
      <c r="AX434" s="70" t="s">
        <v>159</v>
      </c>
      <c r="AY434" s="70">
        <v>60</v>
      </c>
      <c r="AZ434" s="70">
        <v>0</v>
      </c>
      <c r="BA434" s="70">
        <v>0</v>
      </c>
      <c r="BB434" s="70">
        <v>0</v>
      </c>
      <c r="BC434" s="70">
        <v>60</v>
      </c>
      <c r="BD434" s="70">
        <v>0</v>
      </c>
      <c r="BG434" s="66"/>
      <c r="BI434" s="66"/>
      <c r="BJ434" s="66"/>
      <c r="BL434" s="66"/>
      <c r="BM434" s="66"/>
      <c r="CB434" s="66"/>
      <c r="CD434" s="66"/>
      <c r="CE434" s="66"/>
      <c r="CG434" s="66"/>
      <c r="CH434" s="66"/>
    </row>
    <row r="435" spans="1:86">
      <c r="A435" s="67">
        <v>2026</v>
      </c>
      <c r="B435" s="67">
        <v>8311</v>
      </c>
      <c r="C435" s="67"/>
      <c r="D435" s="102"/>
      <c r="E435" s="67">
        <v>2</v>
      </c>
      <c r="F435" s="68">
        <v>6</v>
      </c>
      <c r="G435" s="68">
        <v>20</v>
      </c>
      <c r="H435" s="68">
        <v>5</v>
      </c>
      <c r="I435" s="68">
        <v>5000</v>
      </c>
      <c r="J435" s="62">
        <v>5400</v>
      </c>
      <c r="K435" s="62"/>
      <c r="L435" s="62" t="s">
        <v>104</v>
      </c>
      <c r="M435" s="62"/>
      <c r="N435" s="72" t="s">
        <v>252</v>
      </c>
      <c r="O435" s="65">
        <v>0</v>
      </c>
      <c r="P435" s="65">
        <v>0</v>
      </c>
      <c r="Q435" s="65">
        <v>0</v>
      </c>
      <c r="R435" s="65">
        <v>471554.37</v>
      </c>
      <c r="S435" s="65">
        <v>0</v>
      </c>
      <c r="T435" s="65">
        <v>471554.37</v>
      </c>
      <c r="U435" s="65">
        <v>471554.37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65">
        <v>0</v>
      </c>
      <c r="AJ435" s="65">
        <v>0</v>
      </c>
      <c r="AK435" s="65">
        <v>0</v>
      </c>
      <c r="AL435" s="65">
        <v>0</v>
      </c>
      <c r="AM435" s="65">
        <v>0</v>
      </c>
      <c r="AN435" s="65">
        <v>0</v>
      </c>
      <c r="AO435" s="65">
        <v>0</v>
      </c>
      <c r="AP435" s="65">
        <v>0</v>
      </c>
      <c r="AQ435" s="65">
        <v>0</v>
      </c>
      <c r="AR435" s="65">
        <v>0</v>
      </c>
      <c r="AS435" s="65">
        <v>0</v>
      </c>
      <c r="AT435" s="65">
        <v>471554.37</v>
      </c>
      <c r="AU435" s="65">
        <v>0</v>
      </c>
      <c r="AV435" s="65">
        <v>471554.37</v>
      </c>
      <c r="AW435" s="65">
        <v>471554.37</v>
      </c>
      <c r="AX435" s="70"/>
      <c r="AY435" s="70"/>
      <c r="AZ435" s="70"/>
      <c r="BA435" s="70"/>
      <c r="BB435" s="70"/>
      <c r="BC435" s="70"/>
      <c r="BD435" s="70"/>
      <c r="BG435" s="66"/>
      <c r="BI435" s="66"/>
      <c r="BJ435" s="66"/>
      <c r="BL435" s="66"/>
      <c r="BM435" s="66"/>
      <c r="CB435" s="66"/>
      <c r="CD435" s="66"/>
      <c r="CE435" s="66"/>
      <c r="CG435" s="66"/>
      <c r="CH435" s="66"/>
    </row>
    <row r="436" spans="1:86">
      <c r="A436" s="67">
        <v>2026</v>
      </c>
      <c r="B436" s="67">
        <v>8311</v>
      </c>
      <c r="C436" s="67"/>
      <c r="D436" s="102"/>
      <c r="E436" s="67">
        <v>2</v>
      </c>
      <c r="F436" s="68">
        <v>6</v>
      </c>
      <c r="G436" s="68">
        <v>20</v>
      </c>
      <c r="H436" s="68">
        <v>5</v>
      </c>
      <c r="I436" s="68">
        <v>5000</v>
      </c>
      <c r="J436" s="62">
        <v>5400</v>
      </c>
      <c r="K436" s="62">
        <v>543</v>
      </c>
      <c r="L436" s="62" t="s">
        <v>104</v>
      </c>
      <c r="M436" s="62"/>
      <c r="N436" s="72" t="s">
        <v>357</v>
      </c>
      <c r="O436" s="65">
        <v>0</v>
      </c>
      <c r="P436" s="65">
        <v>0</v>
      </c>
      <c r="Q436" s="65">
        <v>0</v>
      </c>
      <c r="R436" s="65">
        <v>471554.37</v>
      </c>
      <c r="S436" s="65">
        <v>0</v>
      </c>
      <c r="T436" s="65">
        <v>471554.37</v>
      </c>
      <c r="U436" s="65">
        <v>471554.37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65">
        <v>0</v>
      </c>
      <c r="AJ436" s="65">
        <v>0</v>
      </c>
      <c r="AK436" s="65">
        <v>0</v>
      </c>
      <c r="AL436" s="65">
        <v>0</v>
      </c>
      <c r="AM436" s="65">
        <v>0</v>
      </c>
      <c r="AN436" s="65">
        <v>0</v>
      </c>
      <c r="AO436" s="65">
        <v>0</v>
      </c>
      <c r="AP436" s="65">
        <v>0</v>
      </c>
      <c r="AQ436" s="65">
        <v>0</v>
      </c>
      <c r="AR436" s="65">
        <v>0</v>
      </c>
      <c r="AS436" s="65">
        <v>0</v>
      </c>
      <c r="AT436" s="65">
        <v>471554.37</v>
      </c>
      <c r="AU436" s="65">
        <v>0</v>
      </c>
      <c r="AV436" s="65">
        <v>471554.37</v>
      </c>
      <c r="AW436" s="65">
        <v>471554.37</v>
      </c>
      <c r="AX436" s="70"/>
      <c r="AY436" s="70"/>
      <c r="AZ436" s="70"/>
      <c r="BA436" s="70"/>
      <c r="BB436" s="70"/>
      <c r="BC436" s="70"/>
      <c r="BD436" s="70"/>
      <c r="BG436" s="66"/>
      <c r="BI436" s="66"/>
      <c r="BJ436" s="66"/>
      <c r="BL436" s="66"/>
      <c r="BM436" s="66"/>
      <c r="CB436" s="66"/>
      <c r="CD436" s="66"/>
      <c r="CE436" s="66"/>
      <c r="CG436" s="66"/>
      <c r="CH436" s="66"/>
    </row>
    <row r="437" spans="1:86">
      <c r="A437" s="67">
        <v>2026</v>
      </c>
      <c r="B437" s="67">
        <v>8311</v>
      </c>
      <c r="C437" s="67"/>
      <c r="D437" s="102"/>
      <c r="E437" s="67">
        <v>2</v>
      </c>
      <c r="F437" s="68">
        <v>6</v>
      </c>
      <c r="G437" s="68">
        <v>20</v>
      </c>
      <c r="H437" s="68">
        <v>5</v>
      </c>
      <c r="I437" s="68">
        <v>5000</v>
      </c>
      <c r="J437" s="62">
        <v>5400</v>
      </c>
      <c r="K437" s="62">
        <v>543</v>
      </c>
      <c r="L437" s="62">
        <v>1496</v>
      </c>
      <c r="M437" s="62">
        <v>2</v>
      </c>
      <c r="N437" s="72" t="s">
        <v>358</v>
      </c>
      <c r="O437" s="65">
        <v>0</v>
      </c>
      <c r="P437" s="65">
        <v>0</v>
      </c>
      <c r="Q437" s="65">
        <v>0</v>
      </c>
      <c r="R437" s="65">
        <v>471554.37</v>
      </c>
      <c r="S437" s="65">
        <v>0</v>
      </c>
      <c r="T437" s="65">
        <v>471554.37</v>
      </c>
      <c r="U437" s="65">
        <v>471554.37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65">
        <v>0</v>
      </c>
      <c r="AJ437" s="65">
        <v>0</v>
      </c>
      <c r="AK437" s="65">
        <v>0</v>
      </c>
      <c r="AL437" s="65">
        <v>0</v>
      </c>
      <c r="AM437" s="65">
        <v>0</v>
      </c>
      <c r="AN437" s="65">
        <v>0</v>
      </c>
      <c r="AO437" s="65">
        <v>0</v>
      </c>
      <c r="AP437" s="65">
        <v>0</v>
      </c>
      <c r="AQ437" s="65">
        <v>0</v>
      </c>
      <c r="AR437" s="65">
        <v>0</v>
      </c>
      <c r="AS437" s="65">
        <v>0</v>
      </c>
      <c r="AT437" s="65">
        <v>471554.37</v>
      </c>
      <c r="AU437" s="65">
        <v>0</v>
      </c>
      <c r="AV437" s="65">
        <v>471554.37</v>
      </c>
      <c r="AW437" s="65">
        <v>471554.37</v>
      </c>
      <c r="AX437" s="70" t="s">
        <v>159</v>
      </c>
      <c r="AY437" s="70">
        <v>9</v>
      </c>
      <c r="AZ437" s="70">
        <v>0</v>
      </c>
      <c r="BA437" s="70">
        <v>0</v>
      </c>
      <c r="BB437" s="70">
        <v>0</v>
      </c>
      <c r="BC437" s="70">
        <v>9</v>
      </c>
      <c r="BD437" s="70">
        <v>0</v>
      </c>
      <c r="BG437" s="66"/>
      <c r="BI437" s="66"/>
      <c r="BJ437" s="66"/>
      <c r="BL437" s="66"/>
      <c r="BM437" s="66"/>
      <c r="CB437" s="66"/>
      <c r="CD437" s="66"/>
      <c r="CE437" s="66"/>
      <c r="CG437" s="66"/>
      <c r="CH437" s="66"/>
    </row>
    <row r="438" spans="1:86">
      <c r="A438" s="67">
        <v>2026</v>
      </c>
      <c r="B438" s="67">
        <v>8311</v>
      </c>
      <c r="C438" s="67"/>
      <c r="D438" s="102"/>
      <c r="E438" s="67">
        <v>2</v>
      </c>
      <c r="F438" s="68">
        <v>6</v>
      </c>
      <c r="G438" s="68">
        <v>20</v>
      </c>
      <c r="H438" s="68">
        <v>5</v>
      </c>
      <c r="I438" s="68">
        <v>5000</v>
      </c>
      <c r="J438" s="62">
        <v>5900</v>
      </c>
      <c r="K438" s="62"/>
      <c r="L438" s="62" t="s">
        <v>104</v>
      </c>
      <c r="M438" s="62"/>
      <c r="N438" s="72" t="s">
        <v>314</v>
      </c>
      <c r="O438" s="65">
        <v>2137795.09</v>
      </c>
      <c r="P438" s="65">
        <v>0</v>
      </c>
      <c r="Q438" s="65">
        <v>2137795.09</v>
      </c>
      <c r="R438" s="65">
        <v>0</v>
      </c>
      <c r="S438" s="65">
        <v>0</v>
      </c>
      <c r="T438" s="65">
        <v>0</v>
      </c>
      <c r="U438" s="65">
        <v>2137795.09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65">
        <v>0</v>
      </c>
      <c r="AJ438" s="65">
        <v>0</v>
      </c>
      <c r="AK438" s="65">
        <v>0</v>
      </c>
      <c r="AL438" s="65">
        <v>0</v>
      </c>
      <c r="AM438" s="65">
        <v>0</v>
      </c>
      <c r="AN438" s="65">
        <v>0</v>
      </c>
      <c r="AO438" s="65">
        <v>0</v>
      </c>
      <c r="AP438" s="65">
        <v>0</v>
      </c>
      <c r="AQ438" s="65">
        <v>2137795.09</v>
      </c>
      <c r="AR438" s="65">
        <v>0</v>
      </c>
      <c r="AS438" s="65">
        <v>2137795.09</v>
      </c>
      <c r="AT438" s="65">
        <v>0</v>
      </c>
      <c r="AU438" s="65">
        <v>0</v>
      </c>
      <c r="AV438" s="65">
        <v>0</v>
      </c>
      <c r="AW438" s="65">
        <v>2137795.09</v>
      </c>
      <c r="AX438" s="70"/>
      <c r="AY438" s="70"/>
      <c r="AZ438" s="70"/>
      <c r="BA438" s="70"/>
      <c r="BB438" s="70"/>
      <c r="BC438" s="70"/>
      <c r="BD438" s="70"/>
      <c r="BG438" s="66"/>
      <c r="BI438" s="66"/>
      <c r="BJ438" s="66"/>
      <c r="BL438" s="66"/>
      <c r="BM438" s="66"/>
      <c r="CB438" s="66"/>
      <c r="CD438" s="66"/>
      <c r="CE438" s="66"/>
      <c r="CG438" s="66"/>
      <c r="CH438" s="66"/>
    </row>
    <row r="439" spans="1:86">
      <c r="A439" s="67">
        <v>2026</v>
      </c>
      <c r="B439" s="67">
        <v>8311</v>
      </c>
      <c r="C439" s="67"/>
      <c r="D439" s="102"/>
      <c r="E439" s="67">
        <v>2</v>
      </c>
      <c r="F439" s="68">
        <v>6</v>
      </c>
      <c r="G439" s="68">
        <v>20</v>
      </c>
      <c r="H439" s="68">
        <v>5</v>
      </c>
      <c r="I439" s="68">
        <v>5000</v>
      </c>
      <c r="J439" s="62">
        <v>5900</v>
      </c>
      <c r="K439" s="62">
        <v>597</v>
      </c>
      <c r="L439" s="62" t="s">
        <v>104</v>
      </c>
      <c r="M439" s="62"/>
      <c r="N439" s="72" t="s">
        <v>315</v>
      </c>
      <c r="O439" s="65">
        <v>2137795.09</v>
      </c>
      <c r="P439" s="65">
        <v>0</v>
      </c>
      <c r="Q439" s="65">
        <v>2137795.09</v>
      </c>
      <c r="R439" s="65">
        <v>0</v>
      </c>
      <c r="S439" s="65">
        <v>0</v>
      </c>
      <c r="T439" s="65">
        <v>0</v>
      </c>
      <c r="U439" s="65">
        <v>2137795.09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65">
        <v>0</v>
      </c>
      <c r="AJ439" s="65">
        <v>0</v>
      </c>
      <c r="AK439" s="65">
        <v>0</v>
      </c>
      <c r="AL439" s="65">
        <v>0</v>
      </c>
      <c r="AM439" s="65">
        <v>0</v>
      </c>
      <c r="AN439" s="65">
        <v>0</v>
      </c>
      <c r="AO439" s="65">
        <v>0</v>
      </c>
      <c r="AP439" s="65">
        <v>0</v>
      </c>
      <c r="AQ439" s="65">
        <v>2137795.09</v>
      </c>
      <c r="AR439" s="65">
        <v>0</v>
      </c>
      <c r="AS439" s="65">
        <v>2137795.09</v>
      </c>
      <c r="AT439" s="65">
        <v>0</v>
      </c>
      <c r="AU439" s="65">
        <v>0</v>
      </c>
      <c r="AV439" s="65">
        <v>0</v>
      </c>
      <c r="AW439" s="65">
        <v>2137795.09</v>
      </c>
      <c r="AX439" s="70"/>
      <c r="AY439" s="70"/>
      <c r="AZ439" s="70"/>
      <c r="BA439" s="70"/>
      <c r="BB439" s="70"/>
      <c r="BC439" s="70"/>
      <c r="BD439" s="70"/>
      <c r="BG439" s="66"/>
      <c r="BI439" s="66"/>
      <c r="BJ439" s="66"/>
      <c r="BL439" s="66"/>
      <c r="BM439" s="66"/>
      <c r="CB439" s="66"/>
      <c r="CD439" s="66"/>
      <c r="CE439" s="66"/>
      <c r="CG439" s="66"/>
      <c r="CH439" s="66"/>
    </row>
    <row r="440" spans="1:86">
      <c r="A440" s="67">
        <v>2026</v>
      </c>
      <c r="B440" s="67">
        <v>8311</v>
      </c>
      <c r="C440" s="67"/>
      <c r="D440" s="102"/>
      <c r="E440" s="67">
        <v>2</v>
      </c>
      <c r="F440" s="68">
        <v>6</v>
      </c>
      <c r="G440" s="68">
        <v>20</v>
      </c>
      <c r="H440" s="68">
        <v>5</v>
      </c>
      <c r="I440" s="68">
        <v>5000</v>
      </c>
      <c r="J440" s="62">
        <v>5900</v>
      </c>
      <c r="K440" s="62">
        <v>597</v>
      </c>
      <c r="L440" s="62">
        <v>851</v>
      </c>
      <c r="M440" s="62">
        <v>2</v>
      </c>
      <c r="N440" s="72" t="s">
        <v>316</v>
      </c>
      <c r="O440" s="65">
        <v>2137795.09</v>
      </c>
      <c r="P440" s="65">
        <v>0</v>
      </c>
      <c r="Q440" s="65">
        <v>2137795.09</v>
      </c>
      <c r="R440" s="65">
        <v>0</v>
      </c>
      <c r="S440" s="65">
        <v>0</v>
      </c>
      <c r="T440" s="65">
        <v>0</v>
      </c>
      <c r="U440" s="65">
        <v>2137795.09</v>
      </c>
      <c r="V440" s="65">
        <v>0</v>
      </c>
      <c r="W440" s="65">
        <v>0</v>
      </c>
      <c r="X440" s="65">
        <v>0</v>
      </c>
      <c r="Y440" s="65">
        <v>0</v>
      </c>
      <c r="Z440" s="65">
        <v>0</v>
      </c>
      <c r="AA440" s="65">
        <v>0</v>
      </c>
      <c r="AB440" s="65">
        <v>0</v>
      </c>
      <c r="AC440" s="65">
        <v>0</v>
      </c>
      <c r="AD440" s="65">
        <v>0</v>
      </c>
      <c r="AE440" s="65">
        <v>0</v>
      </c>
      <c r="AF440" s="65">
        <v>0</v>
      </c>
      <c r="AG440" s="65">
        <v>0</v>
      </c>
      <c r="AH440" s="65">
        <v>0</v>
      </c>
      <c r="AI440" s="65">
        <v>0</v>
      </c>
      <c r="AJ440" s="65">
        <v>0</v>
      </c>
      <c r="AK440" s="65">
        <v>0</v>
      </c>
      <c r="AL440" s="65">
        <v>0</v>
      </c>
      <c r="AM440" s="65">
        <v>0</v>
      </c>
      <c r="AN440" s="65">
        <v>0</v>
      </c>
      <c r="AO440" s="65">
        <v>0</v>
      </c>
      <c r="AP440" s="65">
        <v>0</v>
      </c>
      <c r="AQ440" s="65">
        <v>2137795.09</v>
      </c>
      <c r="AR440" s="65">
        <v>0</v>
      </c>
      <c r="AS440" s="65">
        <v>2137795.09</v>
      </c>
      <c r="AT440" s="65">
        <v>0</v>
      </c>
      <c r="AU440" s="65">
        <v>0</v>
      </c>
      <c r="AV440" s="65">
        <v>0</v>
      </c>
      <c r="AW440" s="65">
        <v>2137795.09</v>
      </c>
      <c r="AX440" s="70" t="s">
        <v>317</v>
      </c>
      <c r="AY440" s="70">
        <v>1</v>
      </c>
      <c r="AZ440" s="70">
        <v>0</v>
      </c>
      <c r="BA440" s="70">
        <v>0</v>
      </c>
      <c r="BB440" s="70">
        <v>0</v>
      </c>
      <c r="BC440" s="70">
        <v>1</v>
      </c>
      <c r="BD440" s="70">
        <v>0</v>
      </c>
      <c r="BG440" s="66"/>
      <c r="BI440" s="66"/>
      <c r="BJ440" s="66"/>
      <c r="BL440" s="66"/>
      <c r="BM440" s="66"/>
      <c r="CB440" s="66"/>
      <c r="CD440" s="66"/>
      <c r="CE440" s="66"/>
      <c r="CG440" s="66"/>
      <c r="CH440" s="66"/>
    </row>
    <row r="441" spans="1:86" ht="30">
      <c r="A441" s="67">
        <v>2026</v>
      </c>
      <c r="B441" s="67">
        <v>8311</v>
      </c>
      <c r="C441" s="67"/>
      <c r="D441" s="102"/>
      <c r="E441" s="67">
        <v>3</v>
      </c>
      <c r="F441" s="68"/>
      <c r="G441" s="68"/>
      <c r="H441" s="68"/>
      <c r="I441" s="68"/>
      <c r="J441" s="62"/>
      <c r="K441" s="62"/>
      <c r="L441" s="62"/>
      <c r="M441" s="62"/>
      <c r="N441" s="72" t="s">
        <v>359</v>
      </c>
      <c r="O441" s="65">
        <v>0</v>
      </c>
      <c r="P441" s="65">
        <v>0</v>
      </c>
      <c r="Q441" s="65">
        <v>0</v>
      </c>
      <c r="R441" s="65">
        <v>5180000</v>
      </c>
      <c r="S441" s="65">
        <v>0</v>
      </c>
      <c r="T441" s="65">
        <v>5180000</v>
      </c>
      <c r="U441" s="65">
        <v>5180000</v>
      </c>
      <c r="V441" s="65">
        <v>0</v>
      </c>
      <c r="W441" s="65">
        <v>0</v>
      </c>
      <c r="X441" s="65">
        <v>0</v>
      </c>
      <c r="Y441" s="65">
        <v>0</v>
      </c>
      <c r="Z441" s="65">
        <v>0</v>
      </c>
      <c r="AA441" s="65">
        <v>0</v>
      </c>
      <c r="AB441" s="65">
        <v>0</v>
      </c>
      <c r="AC441" s="65">
        <v>0</v>
      </c>
      <c r="AD441" s="65">
        <v>0</v>
      </c>
      <c r="AE441" s="65">
        <v>0</v>
      </c>
      <c r="AF441" s="65">
        <v>0</v>
      </c>
      <c r="AG441" s="65">
        <v>0</v>
      </c>
      <c r="AH441" s="65">
        <v>0</v>
      </c>
      <c r="AI441" s="65">
        <v>0</v>
      </c>
      <c r="AJ441" s="65">
        <v>0</v>
      </c>
      <c r="AK441" s="65">
        <v>0</v>
      </c>
      <c r="AL441" s="65">
        <v>0</v>
      </c>
      <c r="AM441" s="65">
        <v>0</v>
      </c>
      <c r="AN441" s="65">
        <v>0</v>
      </c>
      <c r="AO441" s="65">
        <v>0</v>
      </c>
      <c r="AP441" s="65">
        <v>0</v>
      </c>
      <c r="AQ441" s="65">
        <v>0</v>
      </c>
      <c r="AR441" s="65">
        <v>0</v>
      </c>
      <c r="AS441" s="65">
        <v>0</v>
      </c>
      <c r="AT441" s="65">
        <v>5180000</v>
      </c>
      <c r="AU441" s="65">
        <v>0</v>
      </c>
      <c r="AV441" s="65">
        <v>5180000</v>
      </c>
      <c r="AW441" s="65">
        <v>5180000</v>
      </c>
      <c r="AX441" s="70"/>
      <c r="AY441" s="70"/>
      <c r="AZ441" s="70"/>
      <c r="BA441" s="70"/>
      <c r="BB441" s="70"/>
      <c r="BC441" s="70"/>
      <c r="BD441" s="70"/>
      <c r="BG441" s="66"/>
      <c r="BI441" s="66"/>
      <c r="BJ441" s="66"/>
      <c r="BL441" s="66"/>
      <c r="BM441" s="66"/>
      <c r="CB441" s="66"/>
      <c r="CD441" s="66"/>
      <c r="CE441" s="66"/>
      <c r="CG441" s="66"/>
      <c r="CH441" s="66"/>
    </row>
    <row r="442" spans="1:86" ht="30">
      <c r="A442" s="67">
        <v>2026</v>
      </c>
      <c r="B442" s="67">
        <v>8311</v>
      </c>
      <c r="C442" s="67"/>
      <c r="D442" s="102"/>
      <c r="E442" s="67">
        <v>3</v>
      </c>
      <c r="F442" s="68">
        <v>9</v>
      </c>
      <c r="G442" s="68"/>
      <c r="H442" s="68"/>
      <c r="I442" s="68"/>
      <c r="J442" s="62"/>
      <c r="K442" s="62"/>
      <c r="L442" s="62"/>
      <c r="M442" s="62"/>
      <c r="N442" s="72" t="s">
        <v>61</v>
      </c>
      <c r="O442" s="65">
        <v>0</v>
      </c>
      <c r="P442" s="65">
        <v>0</v>
      </c>
      <c r="Q442" s="65">
        <v>0</v>
      </c>
      <c r="R442" s="65">
        <v>5180000</v>
      </c>
      <c r="S442" s="65">
        <v>0</v>
      </c>
      <c r="T442" s="65">
        <v>5180000</v>
      </c>
      <c r="U442" s="65">
        <v>5180000</v>
      </c>
      <c r="V442" s="65">
        <v>0</v>
      </c>
      <c r="W442" s="65">
        <v>0</v>
      </c>
      <c r="X442" s="65">
        <v>0</v>
      </c>
      <c r="Y442" s="65">
        <v>0</v>
      </c>
      <c r="Z442" s="65">
        <v>0</v>
      </c>
      <c r="AA442" s="65">
        <v>0</v>
      </c>
      <c r="AB442" s="65">
        <v>0</v>
      </c>
      <c r="AC442" s="65">
        <v>0</v>
      </c>
      <c r="AD442" s="65">
        <v>0</v>
      </c>
      <c r="AE442" s="65">
        <v>0</v>
      </c>
      <c r="AF442" s="65">
        <v>0</v>
      </c>
      <c r="AG442" s="65">
        <v>0</v>
      </c>
      <c r="AH442" s="65">
        <v>0</v>
      </c>
      <c r="AI442" s="65">
        <v>0</v>
      </c>
      <c r="AJ442" s="65">
        <v>0</v>
      </c>
      <c r="AK442" s="65">
        <v>0</v>
      </c>
      <c r="AL442" s="65">
        <v>0</v>
      </c>
      <c r="AM442" s="65">
        <v>0</v>
      </c>
      <c r="AN442" s="65">
        <v>0</v>
      </c>
      <c r="AO442" s="65">
        <v>0</v>
      </c>
      <c r="AP442" s="65">
        <v>0</v>
      </c>
      <c r="AQ442" s="65">
        <v>0</v>
      </c>
      <c r="AR442" s="65">
        <v>0</v>
      </c>
      <c r="AS442" s="65">
        <v>0</v>
      </c>
      <c r="AT442" s="65">
        <v>5180000</v>
      </c>
      <c r="AU442" s="65">
        <v>0</v>
      </c>
      <c r="AV442" s="65">
        <v>5180000</v>
      </c>
      <c r="AW442" s="65">
        <v>5180000</v>
      </c>
      <c r="AX442" s="70" t="s">
        <v>104</v>
      </c>
      <c r="AY442" s="70"/>
      <c r="AZ442" s="70"/>
      <c r="BA442" s="70"/>
      <c r="BB442" s="70"/>
      <c r="BC442" s="70"/>
      <c r="BD442" s="70"/>
      <c r="BG442" s="66"/>
      <c r="BI442" s="66"/>
      <c r="BJ442" s="66"/>
      <c r="BL442" s="66"/>
      <c r="BM442" s="66"/>
      <c r="CB442" s="66"/>
      <c r="CD442" s="66"/>
      <c r="CE442" s="66"/>
      <c r="CG442" s="66"/>
      <c r="CH442" s="66"/>
    </row>
    <row r="443" spans="1:86" ht="30">
      <c r="A443" s="67">
        <v>2026</v>
      </c>
      <c r="B443" s="67">
        <v>8311</v>
      </c>
      <c r="C443" s="67"/>
      <c r="D443" s="102"/>
      <c r="E443" s="67">
        <v>3</v>
      </c>
      <c r="F443" s="68">
        <v>9</v>
      </c>
      <c r="G443" s="68">
        <v>25</v>
      </c>
      <c r="H443" s="68"/>
      <c r="I443" s="68"/>
      <c r="J443" s="62"/>
      <c r="K443" s="62"/>
      <c r="L443" s="62" t="s">
        <v>104</v>
      </c>
      <c r="M443" s="62"/>
      <c r="N443" s="72" t="s">
        <v>62</v>
      </c>
      <c r="O443" s="65">
        <v>0</v>
      </c>
      <c r="P443" s="65">
        <v>0</v>
      </c>
      <c r="Q443" s="65">
        <v>0</v>
      </c>
      <c r="R443" s="65">
        <v>5180000</v>
      </c>
      <c r="S443" s="65">
        <v>0</v>
      </c>
      <c r="T443" s="65">
        <v>5180000</v>
      </c>
      <c r="U443" s="65">
        <v>5180000</v>
      </c>
      <c r="V443" s="65">
        <v>0</v>
      </c>
      <c r="W443" s="65">
        <v>0</v>
      </c>
      <c r="X443" s="65">
        <v>0</v>
      </c>
      <c r="Y443" s="65">
        <v>0</v>
      </c>
      <c r="Z443" s="65">
        <v>0</v>
      </c>
      <c r="AA443" s="65">
        <v>0</v>
      </c>
      <c r="AB443" s="65">
        <v>0</v>
      </c>
      <c r="AC443" s="65">
        <v>0</v>
      </c>
      <c r="AD443" s="65">
        <v>0</v>
      </c>
      <c r="AE443" s="65">
        <v>0</v>
      </c>
      <c r="AF443" s="65">
        <v>0</v>
      </c>
      <c r="AG443" s="65">
        <v>0</v>
      </c>
      <c r="AH443" s="65">
        <v>0</v>
      </c>
      <c r="AI443" s="65">
        <v>0</v>
      </c>
      <c r="AJ443" s="65">
        <v>0</v>
      </c>
      <c r="AK443" s="65">
        <v>0</v>
      </c>
      <c r="AL443" s="65">
        <v>0</v>
      </c>
      <c r="AM443" s="65">
        <v>0</v>
      </c>
      <c r="AN443" s="65">
        <v>0</v>
      </c>
      <c r="AO443" s="65">
        <v>0</v>
      </c>
      <c r="AP443" s="65">
        <v>0</v>
      </c>
      <c r="AQ443" s="65">
        <v>0</v>
      </c>
      <c r="AR443" s="65">
        <v>0</v>
      </c>
      <c r="AS443" s="65">
        <v>0</v>
      </c>
      <c r="AT443" s="65">
        <v>5180000</v>
      </c>
      <c r="AU443" s="65">
        <v>0</v>
      </c>
      <c r="AV443" s="65">
        <v>5180000</v>
      </c>
      <c r="AW443" s="65">
        <v>5180000</v>
      </c>
      <c r="AX443" s="70"/>
      <c r="AY443" s="70"/>
      <c r="AZ443" s="70"/>
      <c r="BA443" s="70"/>
      <c r="BB443" s="70"/>
      <c r="BC443" s="70"/>
      <c r="BD443" s="70"/>
      <c r="BG443" s="66"/>
      <c r="BI443" s="66"/>
      <c r="BJ443" s="66"/>
      <c r="BL443" s="66"/>
      <c r="BM443" s="66"/>
      <c r="CB443" s="66"/>
      <c r="CD443" s="66"/>
      <c r="CE443" s="66"/>
      <c r="CG443" s="66"/>
      <c r="CH443" s="66"/>
    </row>
    <row r="444" spans="1:86">
      <c r="A444" s="67">
        <v>2026</v>
      </c>
      <c r="B444" s="67">
        <v>8311</v>
      </c>
      <c r="C444" s="67"/>
      <c r="D444" s="102"/>
      <c r="E444" s="67">
        <v>3</v>
      </c>
      <c r="F444" s="68">
        <v>9</v>
      </c>
      <c r="G444" s="68">
        <v>25</v>
      </c>
      <c r="H444" s="68"/>
      <c r="I444" s="68">
        <v>1000</v>
      </c>
      <c r="J444" s="62"/>
      <c r="K444" s="62"/>
      <c r="L444" s="62" t="s">
        <v>104</v>
      </c>
      <c r="M444" s="62"/>
      <c r="N444" s="72" t="s">
        <v>9</v>
      </c>
      <c r="O444" s="65">
        <v>0</v>
      </c>
      <c r="P444" s="65">
        <v>0</v>
      </c>
      <c r="Q444" s="65">
        <v>0</v>
      </c>
      <c r="R444" s="65">
        <v>2867000</v>
      </c>
      <c r="S444" s="65">
        <v>0</v>
      </c>
      <c r="T444" s="65">
        <v>2867000</v>
      </c>
      <c r="U444" s="65">
        <v>2867000</v>
      </c>
      <c r="V444" s="65">
        <v>0</v>
      </c>
      <c r="W444" s="65">
        <v>0</v>
      </c>
      <c r="X444" s="65">
        <v>0</v>
      </c>
      <c r="Y444" s="65">
        <v>0</v>
      </c>
      <c r="Z444" s="65">
        <v>0</v>
      </c>
      <c r="AA444" s="65">
        <v>0</v>
      </c>
      <c r="AB444" s="65">
        <v>0</v>
      </c>
      <c r="AC444" s="65">
        <v>0</v>
      </c>
      <c r="AD444" s="65">
        <v>0</v>
      </c>
      <c r="AE444" s="65">
        <v>0</v>
      </c>
      <c r="AF444" s="65">
        <v>0</v>
      </c>
      <c r="AG444" s="65">
        <v>0</v>
      </c>
      <c r="AH444" s="65">
        <v>0</v>
      </c>
      <c r="AI444" s="65">
        <v>0</v>
      </c>
      <c r="AJ444" s="65">
        <v>0</v>
      </c>
      <c r="AK444" s="65">
        <v>0</v>
      </c>
      <c r="AL444" s="65">
        <v>0</v>
      </c>
      <c r="AM444" s="65">
        <v>0</v>
      </c>
      <c r="AN444" s="65">
        <v>0</v>
      </c>
      <c r="AO444" s="65">
        <v>0</v>
      </c>
      <c r="AP444" s="65">
        <v>0</v>
      </c>
      <c r="AQ444" s="65">
        <v>0</v>
      </c>
      <c r="AR444" s="65">
        <v>0</v>
      </c>
      <c r="AS444" s="65">
        <v>0</v>
      </c>
      <c r="AT444" s="65">
        <v>2867000</v>
      </c>
      <c r="AU444" s="65">
        <v>0</v>
      </c>
      <c r="AV444" s="65">
        <v>2867000</v>
      </c>
      <c r="AW444" s="65">
        <v>2867000</v>
      </c>
      <c r="AX444" s="70"/>
      <c r="AY444" s="70"/>
      <c r="AZ444" s="70"/>
      <c r="BA444" s="70"/>
      <c r="BB444" s="70"/>
      <c r="BC444" s="70"/>
      <c r="BD444" s="70"/>
      <c r="BG444" s="66"/>
      <c r="BI444" s="66"/>
      <c r="BJ444" s="66"/>
      <c r="BL444" s="66"/>
      <c r="BM444" s="66"/>
      <c r="CB444" s="66"/>
      <c r="CD444" s="66"/>
      <c r="CE444" s="66"/>
      <c r="CG444" s="66"/>
      <c r="CH444" s="66"/>
    </row>
    <row r="445" spans="1:86">
      <c r="A445" s="67">
        <v>2026</v>
      </c>
      <c r="B445" s="67">
        <v>8311</v>
      </c>
      <c r="C445" s="67"/>
      <c r="D445" s="102"/>
      <c r="E445" s="67">
        <v>3</v>
      </c>
      <c r="F445" s="68">
        <v>9</v>
      </c>
      <c r="G445" s="68">
        <v>25</v>
      </c>
      <c r="H445" s="68"/>
      <c r="I445" s="68">
        <v>1000</v>
      </c>
      <c r="J445" s="62">
        <v>1200</v>
      </c>
      <c r="K445" s="62"/>
      <c r="L445" s="62" t="s">
        <v>104</v>
      </c>
      <c r="M445" s="62"/>
      <c r="N445" s="72" t="s">
        <v>360</v>
      </c>
      <c r="O445" s="65">
        <v>0</v>
      </c>
      <c r="P445" s="65">
        <v>0</v>
      </c>
      <c r="Q445" s="65">
        <v>0</v>
      </c>
      <c r="R445" s="65">
        <v>2867000</v>
      </c>
      <c r="S445" s="65">
        <v>0</v>
      </c>
      <c r="T445" s="65">
        <v>2867000</v>
      </c>
      <c r="U445" s="65">
        <v>2867000</v>
      </c>
      <c r="V445" s="65">
        <v>0</v>
      </c>
      <c r="W445" s="65">
        <v>0</v>
      </c>
      <c r="X445" s="65">
        <v>0</v>
      </c>
      <c r="Y445" s="65">
        <v>0</v>
      </c>
      <c r="Z445" s="65">
        <v>0</v>
      </c>
      <c r="AA445" s="65">
        <v>0</v>
      </c>
      <c r="AB445" s="65">
        <v>0</v>
      </c>
      <c r="AC445" s="65">
        <v>0</v>
      </c>
      <c r="AD445" s="65">
        <v>0</v>
      </c>
      <c r="AE445" s="65">
        <v>0</v>
      </c>
      <c r="AF445" s="65">
        <v>0</v>
      </c>
      <c r="AG445" s="65">
        <v>0</v>
      </c>
      <c r="AH445" s="65">
        <v>0</v>
      </c>
      <c r="AI445" s="65">
        <v>0</v>
      </c>
      <c r="AJ445" s="65">
        <v>0</v>
      </c>
      <c r="AK445" s="65">
        <v>0</v>
      </c>
      <c r="AL445" s="65">
        <v>0</v>
      </c>
      <c r="AM445" s="65">
        <v>0</v>
      </c>
      <c r="AN445" s="65">
        <v>0</v>
      </c>
      <c r="AO445" s="65">
        <v>0</v>
      </c>
      <c r="AP445" s="65">
        <v>0</v>
      </c>
      <c r="AQ445" s="65">
        <v>0</v>
      </c>
      <c r="AR445" s="65">
        <v>0</v>
      </c>
      <c r="AS445" s="65">
        <v>0</v>
      </c>
      <c r="AT445" s="65">
        <v>2867000</v>
      </c>
      <c r="AU445" s="65">
        <v>0</v>
      </c>
      <c r="AV445" s="65">
        <v>2867000</v>
      </c>
      <c r="AW445" s="65">
        <v>2867000</v>
      </c>
      <c r="AX445" s="70"/>
      <c r="AY445" s="70"/>
      <c r="AZ445" s="70"/>
      <c r="BA445" s="70"/>
      <c r="BB445" s="70"/>
      <c r="BC445" s="70"/>
      <c r="BD445" s="70"/>
      <c r="BG445" s="66"/>
      <c r="BI445" s="66"/>
      <c r="BJ445" s="66"/>
      <c r="BL445" s="66"/>
      <c r="BM445" s="66"/>
      <c r="CB445" s="66"/>
      <c r="CD445" s="66"/>
      <c r="CE445" s="66"/>
      <c r="CG445" s="66"/>
      <c r="CH445" s="66"/>
    </row>
    <row r="446" spans="1:86">
      <c r="A446" s="67">
        <v>2026</v>
      </c>
      <c r="B446" s="67">
        <v>8311</v>
      </c>
      <c r="C446" s="67"/>
      <c r="D446" s="102"/>
      <c r="E446" s="67">
        <v>3</v>
      </c>
      <c r="F446" s="68">
        <v>9</v>
      </c>
      <c r="G446" s="68">
        <v>25</v>
      </c>
      <c r="H446" s="68"/>
      <c r="I446" s="68">
        <v>1000</v>
      </c>
      <c r="J446" s="62">
        <v>1200</v>
      </c>
      <c r="K446" s="62">
        <v>121</v>
      </c>
      <c r="L446" s="62" t="s">
        <v>104</v>
      </c>
      <c r="M446" s="62"/>
      <c r="N446" s="72" t="s">
        <v>361</v>
      </c>
      <c r="O446" s="65">
        <v>0</v>
      </c>
      <c r="P446" s="65">
        <v>0</v>
      </c>
      <c r="Q446" s="65">
        <v>0</v>
      </c>
      <c r="R446" s="65">
        <v>768000</v>
      </c>
      <c r="S446" s="65">
        <v>0</v>
      </c>
      <c r="T446" s="65">
        <v>768000</v>
      </c>
      <c r="U446" s="65">
        <v>768000</v>
      </c>
      <c r="V446" s="65">
        <v>0</v>
      </c>
      <c r="W446" s="65">
        <v>0</v>
      </c>
      <c r="X446" s="65">
        <v>0</v>
      </c>
      <c r="Y446" s="65">
        <v>0</v>
      </c>
      <c r="Z446" s="65">
        <v>0</v>
      </c>
      <c r="AA446" s="65">
        <v>0</v>
      </c>
      <c r="AB446" s="65">
        <v>0</v>
      </c>
      <c r="AC446" s="65">
        <v>0</v>
      </c>
      <c r="AD446" s="65">
        <v>0</v>
      </c>
      <c r="AE446" s="65">
        <v>0</v>
      </c>
      <c r="AF446" s="65">
        <v>0</v>
      </c>
      <c r="AG446" s="65">
        <v>0</v>
      </c>
      <c r="AH446" s="65">
        <v>0</v>
      </c>
      <c r="AI446" s="65">
        <v>0</v>
      </c>
      <c r="AJ446" s="65">
        <v>0</v>
      </c>
      <c r="AK446" s="65">
        <v>0</v>
      </c>
      <c r="AL446" s="65">
        <v>0</v>
      </c>
      <c r="AM446" s="65">
        <v>0</v>
      </c>
      <c r="AN446" s="65">
        <v>0</v>
      </c>
      <c r="AO446" s="65">
        <v>0</v>
      </c>
      <c r="AP446" s="65">
        <v>0</v>
      </c>
      <c r="AQ446" s="65">
        <v>0</v>
      </c>
      <c r="AR446" s="65">
        <v>0</v>
      </c>
      <c r="AS446" s="65">
        <v>0</v>
      </c>
      <c r="AT446" s="65">
        <v>768000</v>
      </c>
      <c r="AU446" s="65">
        <v>0</v>
      </c>
      <c r="AV446" s="65">
        <v>768000</v>
      </c>
      <c r="AW446" s="65">
        <v>768000</v>
      </c>
      <c r="AX446" s="70"/>
      <c r="AY446" s="70"/>
      <c r="AZ446" s="70"/>
      <c r="BA446" s="70"/>
      <c r="BB446" s="70"/>
      <c r="BC446" s="70"/>
      <c r="BD446" s="70"/>
      <c r="BG446" s="66"/>
      <c r="BI446" s="66"/>
      <c r="BJ446" s="66"/>
      <c r="BL446" s="66"/>
      <c r="BM446" s="66"/>
      <c r="CB446" s="66"/>
      <c r="CD446" s="66"/>
      <c r="CE446" s="66"/>
      <c r="CG446" s="66"/>
      <c r="CH446" s="66"/>
    </row>
    <row r="447" spans="1:86">
      <c r="A447" s="67">
        <v>2026</v>
      </c>
      <c r="B447" s="67">
        <v>8311</v>
      </c>
      <c r="C447" s="67"/>
      <c r="D447" s="102"/>
      <c r="E447" s="67">
        <v>3</v>
      </c>
      <c r="F447" s="68">
        <v>9</v>
      </c>
      <c r="G447" s="68">
        <v>25</v>
      </c>
      <c r="H447" s="68"/>
      <c r="I447" s="68">
        <v>1000</v>
      </c>
      <c r="J447" s="62">
        <v>1200</v>
      </c>
      <c r="K447" s="62">
        <v>121</v>
      </c>
      <c r="L447" s="62">
        <v>754</v>
      </c>
      <c r="M447" s="62">
        <v>3</v>
      </c>
      <c r="N447" s="72" t="s">
        <v>362</v>
      </c>
      <c r="O447" s="65">
        <v>0</v>
      </c>
      <c r="P447" s="65">
        <v>0</v>
      </c>
      <c r="Q447" s="65">
        <v>0</v>
      </c>
      <c r="R447" s="65">
        <v>768000</v>
      </c>
      <c r="S447" s="65">
        <v>0</v>
      </c>
      <c r="T447" s="65">
        <v>768000</v>
      </c>
      <c r="U447" s="65">
        <v>768000</v>
      </c>
      <c r="V447" s="65">
        <v>0</v>
      </c>
      <c r="W447" s="65">
        <v>0</v>
      </c>
      <c r="X447" s="65">
        <v>0</v>
      </c>
      <c r="Y447" s="65">
        <v>0</v>
      </c>
      <c r="Z447" s="65">
        <v>0</v>
      </c>
      <c r="AA447" s="65">
        <v>0</v>
      </c>
      <c r="AB447" s="65">
        <v>0</v>
      </c>
      <c r="AC447" s="65">
        <v>0</v>
      </c>
      <c r="AD447" s="65">
        <v>0</v>
      </c>
      <c r="AE447" s="65">
        <v>0</v>
      </c>
      <c r="AF447" s="65">
        <v>0</v>
      </c>
      <c r="AG447" s="65">
        <v>0</v>
      </c>
      <c r="AH447" s="65">
        <v>0</v>
      </c>
      <c r="AI447" s="65">
        <v>0</v>
      </c>
      <c r="AJ447" s="65">
        <v>0</v>
      </c>
      <c r="AK447" s="65">
        <v>0</v>
      </c>
      <c r="AL447" s="65">
        <v>0</v>
      </c>
      <c r="AM447" s="65">
        <v>0</v>
      </c>
      <c r="AN447" s="65">
        <v>0</v>
      </c>
      <c r="AO447" s="65">
        <v>0</v>
      </c>
      <c r="AP447" s="65">
        <v>0</v>
      </c>
      <c r="AQ447" s="65">
        <v>0</v>
      </c>
      <c r="AR447" s="65">
        <v>0</v>
      </c>
      <c r="AS447" s="65">
        <v>0</v>
      </c>
      <c r="AT447" s="65">
        <v>768000</v>
      </c>
      <c r="AU447" s="65">
        <v>0</v>
      </c>
      <c r="AV447" s="65">
        <v>768000</v>
      </c>
      <c r="AW447" s="65">
        <v>768000</v>
      </c>
      <c r="AX447" s="70" t="s">
        <v>363</v>
      </c>
      <c r="AY447" s="70">
        <v>7</v>
      </c>
      <c r="AZ447" s="70">
        <v>0</v>
      </c>
      <c r="BA447" s="70">
        <v>0</v>
      </c>
      <c r="BB447" s="70">
        <v>0</v>
      </c>
      <c r="BC447" s="70">
        <v>7</v>
      </c>
      <c r="BD447" s="70">
        <v>0</v>
      </c>
      <c r="BG447" s="66"/>
      <c r="BI447" s="66"/>
      <c r="BJ447" s="66"/>
      <c r="BL447" s="66"/>
      <c r="BM447" s="66"/>
      <c r="CB447" s="66"/>
      <c r="CD447" s="66"/>
      <c r="CE447" s="66"/>
      <c r="CG447" s="66"/>
      <c r="CH447" s="66"/>
    </row>
    <row r="448" spans="1:86">
      <c r="A448" s="67">
        <v>2026</v>
      </c>
      <c r="B448" s="67">
        <v>8311</v>
      </c>
      <c r="C448" s="67"/>
      <c r="D448" s="102"/>
      <c r="E448" s="67">
        <v>3</v>
      </c>
      <c r="F448" s="68">
        <v>9</v>
      </c>
      <c r="G448" s="68">
        <v>25</v>
      </c>
      <c r="H448" s="68"/>
      <c r="I448" s="68">
        <v>1000</v>
      </c>
      <c r="J448" s="62">
        <v>1200</v>
      </c>
      <c r="K448" s="62">
        <v>122</v>
      </c>
      <c r="L448" s="62" t="s">
        <v>104</v>
      </c>
      <c r="M448" s="62"/>
      <c r="N448" s="72" t="s">
        <v>364</v>
      </c>
      <c r="O448" s="65">
        <v>0</v>
      </c>
      <c r="P448" s="65">
        <v>0</v>
      </c>
      <c r="Q448" s="65">
        <v>0</v>
      </c>
      <c r="R448" s="65">
        <v>2099000</v>
      </c>
      <c r="S448" s="65">
        <v>0</v>
      </c>
      <c r="T448" s="65">
        <v>2099000</v>
      </c>
      <c r="U448" s="65">
        <v>2099000</v>
      </c>
      <c r="V448" s="65">
        <v>0</v>
      </c>
      <c r="W448" s="65">
        <v>0</v>
      </c>
      <c r="X448" s="65">
        <v>0</v>
      </c>
      <c r="Y448" s="65">
        <v>0</v>
      </c>
      <c r="Z448" s="65">
        <v>0</v>
      </c>
      <c r="AA448" s="65">
        <v>0</v>
      </c>
      <c r="AB448" s="65">
        <v>0</v>
      </c>
      <c r="AC448" s="65">
        <v>0</v>
      </c>
      <c r="AD448" s="65">
        <v>0</v>
      </c>
      <c r="AE448" s="65">
        <v>0</v>
      </c>
      <c r="AF448" s="65">
        <v>0</v>
      </c>
      <c r="AG448" s="65">
        <v>0</v>
      </c>
      <c r="AH448" s="65">
        <v>0</v>
      </c>
      <c r="AI448" s="65">
        <v>0</v>
      </c>
      <c r="AJ448" s="65">
        <v>0</v>
      </c>
      <c r="AK448" s="65">
        <v>0</v>
      </c>
      <c r="AL448" s="65">
        <v>0</v>
      </c>
      <c r="AM448" s="65">
        <v>0</v>
      </c>
      <c r="AN448" s="65">
        <v>0</v>
      </c>
      <c r="AO448" s="65">
        <v>0</v>
      </c>
      <c r="AP448" s="65">
        <v>0</v>
      </c>
      <c r="AQ448" s="65">
        <v>0</v>
      </c>
      <c r="AR448" s="65">
        <v>0</v>
      </c>
      <c r="AS448" s="65">
        <v>0</v>
      </c>
      <c r="AT448" s="65">
        <v>2099000</v>
      </c>
      <c r="AU448" s="65">
        <v>0</v>
      </c>
      <c r="AV448" s="65">
        <v>2099000</v>
      </c>
      <c r="AW448" s="65">
        <v>2099000</v>
      </c>
      <c r="AX448" s="70"/>
      <c r="AY448" s="70"/>
      <c r="AZ448" s="70"/>
      <c r="BA448" s="70"/>
      <c r="BB448" s="70"/>
      <c r="BC448" s="70"/>
      <c r="BD448" s="70"/>
      <c r="BG448" s="66"/>
      <c r="BI448" s="66"/>
      <c r="BJ448" s="66"/>
      <c r="BL448" s="66"/>
      <c r="BM448" s="66"/>
      <c r="CB448" s="66"/>
      <c r="CD448" s="66"/>
      <c r="CE448" s="66"/>
      <c r="CG448" s="66"/>
      <c r="CH448" s="66"/>
    </row>
    <row r="449" spans="1:86">
      <c r="A449" s="67">
        <v>2026</v>
      </c>
      <c r="B449" s="67">
        <v>8311</v>
      </c>
      <c r="C449" s="67"/>
      <c r="D449" s="102"/>
      <c r="E449" s="67">
        <v>3</v>
      </c>
      <c r="F449" s="68">
        <v>9</v>
      </c>
      <c r="G449" s="68">
        <v>25</v>
      </c>
      <c r="H449" s="68"/>
      <c r="I449" s="68">
        <v>1000</v>
      </c>
      <c r="J449" s="62">
        <v>1200</v>
      </c>
      <c r="K449" s="62">
        <v>122</v>
      </c>
      <c r="L449" s="62">
        <v>1411</v>
      </c>
      <c r="M449" s="62">
        <v>3</v>
      </c>
      <c r="N449" s="72" t="s">
        <v>365</v>
      </c>
      <c r="O449" s="65">
        <v>0</v>
      </c>
      <c r="P449" s="65">
        <v>0</v>
      </c>
      <c r="Q449" s="65">
        <v>0</v>
      </c>
      <c r="R449" s="65">
        <v>2099000</v>
      </c>
      <c r="S449" s="65">
        <v>0</v>
      </c>
      <c r="T449" s="65">
        <v>2099000</v>
      </c>
      <c r="U449" s="65">
        <v>2099000</v>
      </c>
      <c r="V449" s="65">
        <v>0</v>
      </c>
      <c r="W449" s="65">
        <v>0</v>
      </c>
      <c r="X449" s="65">
        <v>0</v>
      </c>
      <c r="Y449" s="65">
        <v>0</v>
      </c>
      <c r="Z449" s="65">
        <v>0</v>
      </c>
      <c r="AA449" s="65">
        <v>0</v>
      </c>
      <c r="AB449" s="65">
        <v>0</v>
      </c>
      <c r="AC449" s="65">
        <v>0</v>
      </c>
      <c r="AD449" s="65">
        <v>0</v>
      </c>
      <c r="AE449" s="65">
        <v>0</v>
      </c>
      <c r="AF449" s="65">
        <v>0</v>
      </c>
      <c r="AG449" s="65">
        <v>0</v>
      </c>
      <c r="AH449" s="65">
        <v>0</v>
      </c>
      <c r="AI449" s="65">
        <v>0</v>
      </c>
      <c r="AJ449" s="65">
        <v>0</v>
      </c>
      <c r="AK449" s="65">
        <v>0</v>
      </c>
      <c r="AL449" s="65">
        <v>0</v>
      </c>
      <c r="AM449" s="65">
        <v>0</v>
      </c>
      <c r="AN449" s="65">
        <v>0</v>
      </c>
      <c r="AO449" s="65">
        <v>0</v>
      </c>
      <c r="AP449" s="65">
        <v>0</v>
      </c>
      <c r="AQ449" s="65">
        <v>0</v>
      </c>
      <c r="AR449" s="65">
        <v>0</v>
      </c>
      <c r="AS449" s="65">
        <v>0</v>
      </c>
      <c r="AT449" s="65">
        <v>2099000</v>
      </c>
      <c r="AU449" s="65">
        <v>0</v>
      </c>
      <c r="AV449" s="65">
        <v>2099000</v>
      </c>
      <c r="AW449" s="65">
        <v>2099000</v>
      </c>
      <c r="AX449" s="70" t="s">
        <v>363</v>
      </c>
      <c r="AY449" s="70">
        <v>13</v>
      </c>
      <c r="AZ449" s="70">
        <v>0</v>
      </c>
      <c r="BA449" s="70">
        <v>0</v>
      </c>
      <c r="BB449" s="70">
        <v>0</v>
      </c>
      <c r="BC449" s="70">
        <v>13</v>
      </c>
      <c r="BD449" s="70">
        <v>0</v>
      </c>
      <c r="BG449" s="66"/>
      <c r="BI449" s="66"/>
      <c r="BJ449" s="66"/>
      <c r="BL449" s="66"/>
      <c r="BM449" s="66"/>
      <c r="CB449" s="66"/>
      <c r="CD449" s="66"/>
      <c r="CE449" s="66"/>
      <c r="CG449" s="66"/>
      <c r="CH449" s="66"/>
    </row>
    <row r="450" spans="1:86">
      <c r="A450" s="67">
        <v>2026</v>
      </c>
      <c r="B450" s="67">
        <v>8311</v>
      </c>
      <c r="C450" s="67"/>
      <c r="D450" s="102"/>
      <c r="E450" s="67">
        <v>3</v>
      </c>
      <c r="F450" s="68">
        <v>9</v>
      </c>
      <c r="G450" s="68">
        <v>25</v>
      </c>
      <c r="H450" s="68"/>
      <c r="I450" s="68">
        <v>2000</v>
      </c>
      <c r="J450" s="62"/>
      <c r="K450" s="62"/>
      <c r="L450" s="62" t="s">
        <v>104</v>
      </c>
      <c r="M450" s="62"/>
      <c r="N450" s="72" t="s">
        <v>5</v>
      </c>
      <c r="O450" s="65">
        <v>0</v>
      </c>
      <c r="P450" s="65">
        <v>0</v>
      </c>
      <c r="Q450" s="65">
        <v>0</v>
      </c>
      <c r="R450" s="65">
        <v>358000</v>
      </c>
      <c r="S450" s="65">
        <v>0</v>
      </c>
      <c r="T450" s="65">
        <v>358000</v>
      </c>
      <c r="U450" s="65">
        <v>358000</v>
      </c>
      <c r="V450" s="65">
        <v>0</v>
      </c>
      <c r="W450" s="65">
        <v>0</v>
      </c>
      <c r="X450" s="65">
        <v>0</v>
      </c>
      <c r="Y450" s="65">
        <v>0</v>
      </c>
      <c r="Z450" s="65">
        <v>0</v>
      </c>
      <c r="AA450" s="65">
        <v>0</v>
      </c>
      <c r="AB450" s="65">
        <v>0</v>
      </c>
      <c r="AC450" s="65">
        <v>0</v>
      </c>
      <c r="AD450" s="65">
        <v>0</v>
      </c>
      <c r="AE450" s="65">
        <v>0</v>
      </c>
      <c r="AF450" s="65">
        <v>0</v>
      </c>
      <c r="AG450" s="65">
        <v>0</v>
      </c>
      <c r="AH450" s="65">
        <v>0</v>
      </c>
      <c r="AI450" s="65">
        <v>0</v>
      </c>
      <c r="AJ450" s="65">
        <v>0</v>
      </c>
      <c r="AK450" s="65">
        <v>0</v>
      </c>
      <c r="AL450" s="65">
        <v>0</v>
      </c>
      <c r="AM450" s="65">
        <v>0</v>
      </c>
      <c r="AN450" s="65">
        <v>0</v>
      </c>
      <c r="AO450" s="65">
        <v>0</v>
      </c>
      <c r="AP450" s="65">
        <v>0</v>
      </c>
      <c r="AQ450" s="65">
        <v>0</v>
      </c>
      <c r="AR450" s="65">
        <v>0</v>
      </c>
      <c r="AS450" s="65">
        <v>0</v>
      </c>
      <c r="AT450" s="65">
        <v>358000</v>
      </c>
      <c r="AU450" s="65">
        <v>0</v>
      </c>
      <c r="AV450" s="65">
        <v>358000</v>
      </c>
      <c r="AW450" s="65">
        <v>358000</v>
      </c>
      <c r="AX450" s="70"/>
      <c r="AY450" s="70"/>
      <c r="AZ450" s="70"/>
      <c r="BA450" s="70"/>
      <c r="BB450" s="70"/>
      <c r="BC450" s="70"/>
      <c r="BD450" s="70"/>
      <c r="BG450" s="66"/>
      <c r="BI450" s="66"/>
      <c r="BJ450" s="66"/>
      <c r="BL450" s="66"/>
      <c r="BM450" s="66"/>
      <c r="CB450" s="66"/>
      <c r="CD450" s="66"/>
      <c r="CE450" s="66"/>
      <c r="CG450" s="66"/>
      <c r="CH450" s="66"/>
    </row>
    <row r="451" spans="1:86">
      <c r="A451" s="67">
        <v>2026</v>
      </c>
      <c r="B451" s="67">
        <v>8311</v>
      </c>
      <c r="C451" s="67"/>
      <c r="D451" s="102"/>
      <c r="E451" s="67">
        <v>3</v>
      </c>
      <c r="F451" s="68">
        <v>9</v>
      </c>
      <c r="G451" s="68">
        <v>25</v>
      </c>
      <c r="H451" s="68"/>
      <c r="I451" s="68">
        <v>2000</v>
      </c>
      <c r="J451" s="62">
        <v>2600</v>
      </c>
      <c r="K451" s="62"/>
      <c r="L451" s="62" t="s">
        <v>104</v>
      </c>
      <c r="M451" s="62"/>
      <c r="N451" s="72" t="s">
        <v>366</v>
      </c>
      <c r="O451" s="65">
        <v>0</v>
      </c>
      <c r="P451" s="65">
        <v>0</v>
      </c>
      <c r="Q451" s="65">
        <v>0</v>
      </c>
      <c r="R451" s="65">
        <v>358000</v>
      </c>
      <c r="S451" s="65">
        <v>0</v>
      </c>
      <c r="T451" s="65">
        <v>358000</v>
      </c>
      <c r="U451" s="65">
        <v>358000</v>
      </c>
      <c r="V451" s="65">
        <v>0</v>
      </c>
      <c r="W451" s="65">
        <v>0</v>
      </c>
      <c r="X451" s="65">
        <v>0</v>
      </c>
      <c r="Y451" s="65">
        <v>0</v>
      </c>
      <c r="Z451" s="65">
        <v>0</v>
      </c>
      <c r="AA451" s="65">
        <v>0</v>
      </c>
      <c r="AB451" s="65">
        <v>0</v>
      </c>
      <c r="AC451" s="65">
        <v>0</v>
      </c>
      <c r="AD451" s="65">
        <v>0</v>
      </c>
      <c r="AE451" s="65">
        <v>0</v>
      </c>
      <c r="AF451" s="65">
        <v>0</v>
      </c>
      <c r="AG451" s="65">
        <v>0</v>
      </c>
      <c r="AH451" s="65">
        <v>0</v>
      </c>
      <c r="AI451" s="65">
        <v>0</v>
      </c>
      <c r="AJ451" s="65">
        <v>0</v>
      </c>
      <c r="AK451" s="65">
        <v>0</v>
      </c>
      <c r="AL451" s="65">
        <v>0</v>
      </c>
      <c r="AM451" s="65">
        <v>0</v>
      </c>
      <c r="AN451" s="65">
        <v>0</v>
      </c>
      <c r="AO451" s="65">
        <v>0</v>
      </c>
      <c r="AP451" s="65">
        <v>0</v>
      </c>
      <c r="AQ451" s="65">
        <v>0</v>
      </c>
      <c r="AR451" s="65">
        <v>0</v>
      </c>
      <c r="AS451" s="65">
        <v>0</v>
      </c>
      <c r="AT451" s="65">
        <v>358000</v>
      </c>
      <c r="AU451" s="65">
        <v>0</v>
      </c>
      <c r="AV451" s="65">
        <v>358000</v>
      </c>
      <c r="AW451" s="65">
        <v>358000</v>
      </c>
      <c r="AX451" s="70"/>
      <c r="AY451" s="70"/>
      <c r="AZ451" s="70"/>
      <c r="BA451" s="70"/>
      <c r="BB451" s="70"/>
      <c r="BC451" s="70"/>
      <c r="BD451" s="70"/>
      <c r="BG451" s="66"/>
      <c r="BI451" s="66"/>
      <c r="BJ451" s="66"/>
      <c r="BL451" s="66"/>
      <c r="BM451" s="66"/>
      <c r="CB451" s="66"/>
      <c r="CD451" s="66"/>
      <c r="CE451" s="66"/>
      <c r="CG451" s="66"/>
      <c r="CH451" s="66"/>
    </row>
    <row r="452" spans="1:86">
      <c r="A452" s="67">
        <v>2026</v>
      </c>
      <c r="B452" s="67">
        <v>8311</v>
      </c>
      <c r="C452" s="67"/>
      <c r="D452" s="102"/>
      <c r="E452" s="67">
        <v>3</v>
      </c>
      <c r="F452" s="68">
        <v>9</v>
      </c>
      <c r="G452" s="68">
        <v>25</v>
      </c>
      <c r="H452" s="68"/>
      <c r="I452" s="68">
        <v>2000</v>
      </c>
      <c r="J452" s="62">
        <v>2600</v>
      </c>
      <c r="K452" s="62">
        <v>261</v>
      </c>
      <c r="L452" s="62" t="s">
        <v>104</v>
      </c>
      <c r="M452" s="62"/>
      <c r="N452" s="72" t="s">
        <v>366</v>
      </c>
      <c r="O452" s="65">
        <v>0</v>
      </c>
      <c r="P452" s="65">
        <v>0</v>
      </c>
      <c r="Q452" s="65">
        <v>0</v>
      </c>
      <c r="R452" s="65">
        <v>358000</v>
      </c>
      <c r="S452" s="65">
        <v>0</v>
      </c>
      <c r="T452" s="65">
        <v>358000</v>
      </c>
      <c r="U452" s="65">
        <v>358000</v>
      </c>
      <c r="V452" s="65">
        <v>0</v>
      </c>
      <c r="W452" s="65">
        <v>0</v>
      </c>
      <c r="X452" s="65">
        <v>0</v>
      </c>
      <c r="Y452" s="65">
        <v>0</v>
      </c>
      <c r="Z452" s="65">
        <v>0</v>
      </c>
      <c r="AA452" s="65">
        <v>0</v>
      </c>
      <c r="AB452" s="65">
        <v>0</v>
      </c>
      <c r="AC452" s="65">
        <v>0</v>
      </c>
      <c r="AD452" s="65">
        <v>0</v>
      </c>
      <c r="AE452" s="65">
        <v>0</v>
      </c>
      <c r="AF452" s="65">
        <v>0</v>
      </c>
      <c r="AG452" s="65">
        <v>0</v>
      </c>
      <c r="AH452" s="65">
        <v>0</v>
      </c>
      <c r="AI452" s="65">
        <v>0</v>
      </c>
      <c r="AJ452" s="65">
        <v>0</v>
      </c>
      <c r="AK452" s="65">
        <v>0</v>
      </c>
      <c r="AL452" s="65">
        <v>0</v>
      </c>
      <c r="AM452" s="65">
        <v>0</v>
      </c>
      <c r="AN452" s="65">
        <v>0</v>
      </c>
      <c r="AO452" s="65">
        <v>0</v>
      </c>
      <c r="AP452" s="65">
        <v>0</v>
      </c>
      <c r="AQ452" s="65">
        <v>0</v>
      </c>
      <c r="AR452" s="65">
        <v>0</v>
      </c>
      <c r="AS452" s="65">
        <v>0</v>
      </c>
      <c r="AT452" s="65">
        <v>358000</v>
      </c>
      <c r="AU452" s="65">
        <v>0</v>
      </c>
      <c r="AV452" s="65">
        <v>358000</v>
      </c>
      <c r="AW452" s="65">
        <v>358000</v>
      </c>
      <c r="AX452" s="70"/>
      <c r="AY452" s="70"/>
      <c r="AZ452" s="70"/>
      <c r="BA452" s="70"/>
      <c r="BB452" s="70"/>
      <c r="BC452" s="70"/>
      <c r="BD452" s="70"/>
      <c r="BG452" s="66"/>
      <c r="BI452" s="66"/>
      <c r="BJ452" s="66"/>
      <c r="BL452" s="66"/>
      <c r="BM452" s="66"/>
      <c r="CB452" s="66"/>
      <c r="CD452" s="66"/>
      <c r="CE452" s="66"/>
      <c r="CG452" s="66"/>
      <c r="CH452" s="66"/>
    </row>
    <row r="453" spans="1:86">
      <c r="A453" s="67">
        <v>2026</v>
      </c>
      <c r="B453" s="67">
        <v>8311</v>
      </c>
      <c r="C453" s="67"/>
      <c r="D453" s="102"/>
      <c r="E453" s="67">
        <v>3</v>
      </c>
      <c r="F453" s="68">
        <v>9</v>
      </c>
      <c r="G453" s="68">
        <v>25</v>
      </c>
      <c r="H453" s="68"/>
      <c r="I453" s="68">
        <v>2000</v>
      </c>
      <c r="J453" s="62">
        <v>2600</v>
      </c>
      <c r="K453" s="62">
        <v>261</v>
      </c>
      <c r="L453" s="62">
        <v>700</v>
      </c>
      <c r="M453" s="62">
        <v>3</v>
      </c>
      <c r="N453" s="72" t="s">
        <v>367</v>
      </c>
      <c r="O453" s="65">
        <v>0</v>
      </c>
      <c r="P453" s="65">
        <v>0</v>
      </c>
      <c r="Q453" s="65">
        <v>0</v>
      </c>
      <c r="R453" s="65">
        <v>358000</v>
      </c>
      <c r="S453" s="65">
        <v>0</v>
      </c>
      <c r="T453" s="65">
        <v>358000</v>
      </c>
      <c r="U453" s="65">
        <v>358000</v>
      </c>
      <c r="V453" s="65">
        <v>0</v>
      </c>
      <c r="W453" s="65">
        <v>0</v>
      </c>
      <c r="X453" s="65">
        <v>0</v>
      </c>
      <c r="Y453" s="65">
        <v>0</v>
      </c>
      <c r="Z453" s="65">
        <v>0</v>
      </c>
      <c r="AA453" s="65">
        <v>0</v>
      </c>
      <c r="AB453" s="65">
        <v>0</v>
      </c>
      <c r="AC453" s="65">
        <v>0</v>
      </c>
      <c r="AD453" s="65">
        <v>0</v>
      </c>
      <c r="AE453" s="65">
        <v>0</v>
      </c>
      <c r="AF453" s="65">
        <v>0</v>
      </c>
      <c r="AG453" s="65">
        <v>0</v>
      </c>
      <c r="AH453" s="65">
        <v>0</v>
      </c>
      <c r="AI453" s="65">
        <v>0</v>
      </c>
      <c r="AJ453" s="65">
        <v>0</v>
      </c>
      <c r="AK453" s="65">
        <v>0</v>
      </c>
      <c r="AL453" s="65">
        <v>0</v>
      </c>
      <c r="AM453" s="65">
        <v>0</v>
      </c>
      <c r="AN453" s="65">
        <v>0</v>
      </c>
      <c r="AO453" s="65">
        <v>0</v>
      </c>
      <c r="AP453" s="65">
        <v>0</v>
      </c>
      <c r="AQ453" s="65">
        <v>0</v>
      </c>
      <c r="AR453" s="65">
        <v>0</v>
      </c>
      <c r="AS453" s="65">
        <v>0</v>
      </c>
      <c r="AT453" s="65">
        <v>358000</v>
      </c>
      <c r="AU453" s="65">
        <v>0</v>
      </c>
      <c r="AV453" s="65">
        <v>358000</v>
      </c>
      <c r="AW453" s="65">
        <v>358000</v>
      </c>
      <c r="AX453" s="70" t="s">
        <v>368</v>
      </c>
      <c r="AY453" s="70">
        <v>13259</v>
      </c>
      <c r="AZ453" s="70">
        <v>0</v>
      </c>
      <c r="BA453" s="70">
        <v>0</v>
      </c>
      <c r="BB453" s="70">
        <v>0</v>
      </c>
      <c r="BC453" s="70">
        <v>13259</v>
      </c>
      <c r="BD453" s="70">
        <v>0</v>
      </c>
      <c r="BG453" s="66"/>
      <c r="BI453" s="66"/>
      <c r="BJ453" s="66"/>
      <c r="BL453" s="66"/>
      <c r="BM453" s="66"/>
      <c r="CB453" s="66"/>
      <c r="CD453" s="66"/>
      <c r="CE453" s="66"/>
      <c r="CG453" s="66"/>
      <c r="CH453" s="66"/>
    </row>
    <row r="454" spans="1:86">
      <c r="A454" s="67">
        <v>2026</v>
      </c>
      <c r="B454" s="67">
        <v>8311</v>
      </c>
      <c r="C454" s="67"/>
      <c r="D454" s="102"/>
      <c r="E454" s="67">
        <v>3</v>
      </c>
      <c r="F454" s="68">
        <v>9</v>
      </c>
      <c r="G454" s="68">
        <v>25</v>
      </c>
      <c r="H454" s="68"/>
      <c r="I454" s="68">
        <v>3000</v>
      </c>
      <c r="J454" s="62"/>
      <c r="K454" s="62"/>
      <c r="L454" s="62" t="s">
        <v>104</v>
      </c>
      <c r="M454" s="62"/>
      <c r="N454" s="72" t="s">
        <v>6</v>
      </c>
      <c r="O454" s="65">
        <v>0</v>
      </c>
      <c r="P454" s="65">
        <v>0</v>
      </c>
      <c r="Q454" s="65">
        <v>0</v>
      </c>
      <c r="R454" s="65">
        <v>509000</v>
      </c>
      <c r="S454" s="65">
        <v>0</v>
      </c>
      <c r="T454" s="65">
        <v>509000</v>
      </c>
      <c r="U454" s="65">
        <v>509000</v>
      </c>
      <c r="V454" s="65">
        <v>0</v>
      </c>
      <c r="W454" s="65">
        <v>0</v>
      </c>
      <c r="X454" s="65">
        <v>0</v>
      </c>
      <c r="Y454" s="65">
        <v>0</v>
      </c>
      <c r="Z454" s="65">
        <v>0</v>
      </c>
      <c r="AA454" s="65">
        <v>0</v>
      </c>
      <c r="AB454" s="65">
        <v>0</v>
      </c>
      <c r="AC454" s="65">
        <v>0</v>
      </c>
      <c r="AD454" s="65">
        <v>0</v>
      </c>
      <c r="AE454" s="65">
        <v>0</v>
      </c>
      <c r="AF454" s="65">
        <v>0</v>
      </c>
      <c r="AG454" s="65">
        <v>0</v>
      </c>
      <c r="AH454" s="65">
        <v>0</v>
      </c>
      <c r="AI454" s="65">
        <v>0</v>
      </c>
      <c r="AJ454" s="65">
        <v>0</v>
      </c>
      <c r="AK454" s="65">
        <v>0</v>
      </c>
      <c r="AL454" s="65">
        <v>0</v>
      </c>
      <c r="AM454" s="65">
        <v>0</v>
      </c>
      <c r="AN454" s="65">
        <v>0</v>
      </c>
      <c r="AO454" s="65">
        <v>0</v>
      </c>
      <c r="AP454" s="65">
        <v>0</v>
      </c>
      <c r="AQ454" s="65">
        <v>0</v>
      </c>
      <c r="AR454" s="65">
        <v>0</v>
      </c>
      <c r="AS454" s="65">
        <v>0</v>
      </c>
      <c r="AT454" s="65">
        <v>509000</v>
      </c>
      <c r="AU454" s="65">
        <v>0</v>
      </c>
      <c r="AV454" s="65">
        <v>509000</v>
      </c>
      <c r="AW454" s="65">
        <v>509000</v>
      </c>
      <c r="AX454" s="70"/>
      <c r="AY454" s="70"/>
      <c r="AZ454" s="70"/>
      <c r="BA454" s="70"/>
      <c r="BB454" s="70"/>
      <c r="BC454" s="70"/>
      <c r="BD454" s="70"/>
      <c r="BG454" s="66"/>
      <c r="BI454" s="66"/>
      <c r="BJ454" s="66"/>
      <c r="BL454" s="66"/>
      <c r="BM454" s="66"/>
      <c r="CB454" s="66"/>
      <c r="CD454" s="66"/>
      <c r="CE454" s="66"/>
      <c r="CG454" s="66"/>
      <c r="CH454" s="66"/>
    </row>
    <row r="455" spans="1:86">
      <c r="A455" s="67">
        <v>2026</v>
      </c>
      <c r="B455" s="67">
        <v>8311</v>
      </c>
      <c r="C455" s="67"/>
      <c r="D455" s="102"/>
      <c r="E455" s="67">
        <v>3</v>
      </c>
      <c r="F455" s="68">
        <v>9</v>
      </c>
      <c r="G455" s="68">
        <v>25</v>
      </c>
      <c r="H455" s="68"/>
      <c r="I455" s="68">
        <v>3000</v>
      </c>
      <c r="J455" s="62">
        <v>3100</v>
      </c>
      <c r="K455" s="62"/>
      <c r="L455" s="62" t="s">
        <v>104</v>
      </c>
      <c r="M455" s="62"/>
      <c r="N455" s="72" t="s">
        <v>369</v>
      </c>
      <c r="O455" s="65">
        <v>0</v>
      </c>
      <c r="P455" s="65">
        <v>0</v>
      </c>
      <c r="Q455" s="65">
        <v>0</v>
      </c>
      <c r="R455" s="65">
        <v>205000</v>
      </c>
      <c r="S455" s="65">
        <v>0</v>
      </c>
      <c r="T455" s="65">
        <v>205000</v>
      </c>
      <c r="U455" s="65">
        <v>205000</v>
      </c>
      <c r="V455" s="65">
        <v>0</v>
      </c>
      <c r="W455" s="65">
        <v>0</v>
      </c>
      <c r="X455" s="65">
        <v>0</v>
      </c>
      <c r="Y455" s="65">
        <v>0</v>
      </c>
      <c r="Z455" s="65">
        <v>0</v>
      </c>
      <c r="AA455" s="65">
        <v>0</v>
      </c>
      <c r="AB455" s="65">
        <v>0</v>
      </c>
      <c r="AC455" s="65">
        <v>0</v>
      </c>
      <c r="AD455" s="65">
        <v>0</v>
      </c>
      <c r="AE455" s="65">
        <v>0</v>
      </c>
      <c r="AF455" s="65">
        <v>0</v>
      </c>
      <c r="AG455" s="65">
        <v>0</v>
      </c>
      <c r="AH455" s="65">
        <v>0</v>
      </c>
      <c r="AI455" s="65">
        <v>0</v>
      </c>
      <c r="AJ455" s="65">
        <v>0</v>
      </c>
      <c r="AK455" s="65">
        <v>0</v>
      </c>
      <c r="AL455" s="65">
        <v>0</v>
      </c>
      <c r="AM455" s="65">
        <v>0</v>
      </c>
      <c r="AN455" s="65">
        <v>0</v>
      </c>
      <c r="AO455" s="65">
        <v>0</v>
      </c>
      <c r="AP455" s="65">
        <v>0</v>
      </c>
      <c r="AQ455" s="65">
        <v>0</v>
      </c>
      <c r="AR455" s="65">
        <v>0</v>
      </c>
      <c r="AS455" s="65">
        <v>0</v>
      </c>
      <c r="AT455" s="65">
        <v>205000</v>
      </c>
      <c r="AU455" s="65">
        <v>0</v>
      </c>
      <c r="AV455" s="65">
        <v>205000</v>
      </c>
      <c r="AW455" s="65">
        <v>205000</v>
      </c>
      <c r="AX455" s="70"/>
      <c r="AY455" s="70"/>
      <c r="AZ455" s="70"/>
      <c r="BA455" s="70"/>
      <c r="BB455" s="70"/>
      <c r="BC455" s="70"/>
      <c r="BD455" s="70"/>
      <c r="BG455" s="66"/>
      <c r="BI455" s="66"/>
      <c r="BJ455" s="66"/>
      <c r="BL455" s="66"/>
      <c r="BM455" s="66"/>
      <c r="CB455" s="66"/>
      <c r="CD455" s="66"/>
      <c r="CE455" s="66"/>
      <c r="CG455" s="66"/>
      <c r="CH455" s="66"/>
    </row>
    <row r="456" spans="1:86">
      <c r="A456" s="67">
        <v>2026</v>
      </c>
      <c r="B456" s="67">
        <v>8311</v>
      </c>
      <c r="C456" s="67"/>
      <c r="D456" s="102"/>
      <c r="E456" s="67">
        <v>3</v>
      </c>
      <c r="F456" s="68">
        <v>9</v>
      </c>
      <c r="G456" s="68">
        <v>25</v>
      </c>
      <c r="H456" s="68"/>
      <c r="I456" s="68">
        <v>3000</v>
      </c>
      <c r="J456" s="62">
        <v>3100</v>
      </c>
      <c r="K456" s="62">
        <v>317</v>
      </c>
      <c r="L456" s="62" t="s">
        <v>104</v>
      </c>
      <c r="M456" s="62"/>
      <c r="N456" s="72" t="s">
        <v>370</v>
      </c>
      <c r="O456" s="65">
        <v>0</v>
      </c>
      <c r="P456" s="65">
        <v>0</v>
      </c>
      <c r="Q456" s="65">
        <v>0</v>
      </c>
      <c r="R456" s="65">
        <v>205000</v>
      </c>
      <c r="S456" s="65">
        <v>0</v>
      </c>
      <c r="T456" s="65">
        <v>205000</v>
      </c>
      <c r="U456" s="65">
        <v>205000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65">
        <v>0</v>
      </c>
      <c r="AJ456" s="65">
        <v>0</v>
      </c>
      <c r="AK456" s="65">
        <v>0</v>
      </c>
      <c r="AL456" s="65">
        <v>0</v>
      </c>
      <c r="AM456" s="65">
        <v>0</v>
      </c>
      <c r="AN456" s="65">
        <v>0</v>
      </c>
      <c r="AO456" s="65">
        <v>0</v>
      </c>
      <c r="AP456" s="65">
        <v>0</v>
      </c>
      <c r="AQ456" s="65">
        <v>0</v>
      </c>
      <c r="AR456" s="65">
        <v>0</v>
      </c>
      <c r="AS456" s="65">
        <v>0</v>
      </c>
      <c r="AT456" s="65">
        <v>205000</v>
      </c>
      <c r="AU456" s="65">
        <v>0</v>
      </c>
      <c r="AV456" s="65">
        <v>205000</v>
      </c>
      <c r="AW456" s="65">
        <v>205000</v>
      </c>
      <c r="AX456" s="70"/>
      <c r="AY456" s="70"/>
      <c r="AZ456" s="70"/>
      <c r="BA456" s="70"/>
      <c r="BB456" s="70"/>
      <c r="BC456" s="70"/>
      <c r="BD456" s="70"/>
      <c r="BG456" s="66"/>
      <c r="BI456" s="66"/>
      <c r="BJ456" s="66"/>
      <c r="BL456" s="66"/>
      <c r="BM456" s="66"/>
      <c r="CB456" s="66"/>
      <c r="CD456" s="66"/>
      <c r="CE456" s="66"/>
      <c r="CG456" s="66"/>
      <c r="CH456" s="66"/>
    </row>
    <row r="457" spans="1:86">
      <c r="A457" s="67">
        <v>2026</v>
      </c>
      <c r="B457" s="67">
        <v>8311</v>
      </c>
      <c r="C457" s="67"/>
      <c r="D457" s="102"/>
      <c r="E457" s="67">
        <v>3</v>
      </c>
      <c r="F457" s="68">
        <v>9</v>
      </c>
      <c r="G457" s="68">
        <v>25</v>
      </c>
      <c r="H457" s="68"/>
      <c r="I457" s="68">
        <v>3000</v>
      </c>
      <c r="J457" s="62">
        <v>3100</v>
      </c>
      <c r="K457" s="62">
        <v>317</v>
      </c>
      <c r="L457" s="62">
        <v>1271</v>
      </c>
      <c r="M457" s="62">
        <v>3</v>
      </c>
      <c r="N457" s="72" t="s">
        <v>371</v>
      </c>
      <c r="O457" s="65">
        <v>0</v>
      </c>
      <c r="P457" s="65">
        <v>0</v>
      </c>
      <c r="Q457" s="65">
        <v>0</v>
      </c>
      <c r="R457" s="65">
        <v>205000</v>
      </c>
      <c r="S457" s="65">
        <v>0</v>
      </c>
      <c r="T457" s="65">
        <v>205000</v>
      </c>
      <c r="U457" s="65">
        <v>205000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65">
        <v>0</v>
      </c>
      <c r="AJ457" s="65">
        <v>0</v>
      </c>
      <c r="AK457" s="65">
        <v>0</v>
      </c>
      <c r="AL457" s="65">
        <v>0</v>
      </c>
      <c r="AM457" s="65">
        <v>0</v>
      </c>
      <c r="AN457" s="65">
        <v>0</v>
      </c>
      <c r="AO457" s="65">
        <v>0</v>
      </c>
      <c r="AP457" s="65">
        <v>0</v>
      </c>
      <c r="AQ457" s="65">
        <v>0</v>
      </c>
      <c r="AR457" s="65">
        <v>0</v>
      </c>
      <c r="AS457" s="65">
        <v>0</v>
      </c>
      <c r="AT457" s="65">
        <v>205000</v>
      </c>
      <c r="AU457" s="65">
        <v>0</v>
      </c>
      <c r="AV457" s="65">
        <v>205000</v>
      </c>
      <c r="AW457" s="65">
        <v>205000</v>
      </c>
      <c r="AX457" s="70" t="s">
        <v>108</v>
      </c>
      <c r="AY457" s="70">
        <v>4</v>
      </c>
      <c r="AZ457" s="70">
        <v>0</v>
      </c>
      <c r="BA457" s="70">
        <v>0</v>
      </c>
      <c r="BB457" s="70">
        <v>0</v>
      </c>
      <c r="BC457" s="70">
        <v>4</v>
      </c>
      <c r="BD457" s="70">
        <v>0</v>
      </c>
      <c r="BG457" s="66"/>
      <c r="BI457" s="66"/>
      <c r="BJ457" s="66"/>
      <c r="BL457" s="66"/>
      <c r="BM457" s="66"/>
      <c r="CB457" s="66"/>
      <c r="CD457" s="66"/>
      <c r="CE457" s="66"/>
      <c r="CG457" s="66"/>
      <c r="CH457" s="66"/>
    </row>
    <row r="458" spans="1:86">
      <c r="A458" s="67">
        <v>2026</v>
      </c>
      <c r="B458" s="67">
        <v>8311</v>
      </c>
      <c r="C458" s="67"/>
      <c r="D458" s="102"/>
      <c r="E458" s="67">
        <v>3</v>
      </c>
      <c r="F458" s="68">
        <v>9</v>
      </c>
      <c r="G458" s="68">
        <v>25</v>
      </c>
      <c r="H458" s="68"/>
      <c r="I458" s="68">
        <v>3000</v>
      </c>
      <c r="J458" s="62">
        <v>3500</v>
      </c>
      <c r="K458" s="62"/>
      <c r="L458" s="62" t="s">
        <v>104</v>
      </c>
      <c r="M458" s="62"/>
      <c r="N458" s="72" t="s">
        <v>191</v>
      </c>
      <c r="O458" s="65">
        <v>0</v>
      </c>
      <c r="P458" s="65">
        <v>0</v>
      </c>
      <c r="Q458" s="65">
        <v>0</v>
      </c>
      <c r="R458" s="65">
        <v>304000</v>
      </c>
      <c r="S458" s="65">
        <v>0</v>
      </c>
      <c r="T458" s="65">
        <v>304000</v>
      </c>
      <c r="U458" s="65">
        <v>304000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65">
        <v>0</v>
      </c>
      <c r="AJ458" s="65">
        <v>0</v>
      </c>
      <c r="AK458" s="65">
        <v>0</v>
      </c>
      <c r="AL458" s="65">
        <v>0</v>
      </c>
      <c r="AM458" s="65">
        <v>0</v>
      </c>
      <c r="AN458" s="65">
        <v>0</v>
      </c>
      <c r="AO458" s="65">
        <v>0</v>
      </c>
      <c r="AP458" s="65">
        <v>0</v>
      </c>
      <c r="AQ458" s="65">
        <v>0</v>
      </c>
      <c r="AR458" s="65">
        <v>0</v>
      </c>
      <c r="AS458" s="65">
        <v>0</v>
      </c>
      <c r="AT458" s="65">
        <v>304000</v>
      </c>
      <c r="AU458" s="65">
        <v>0</v>
      </c>
      <c r="AV458" s="65">
        <v>304000</v>
      </c>
      <c r="AW458" s="65">
        <v>304000</v>
      </c>
      <c r="AX458" s="70"/>
      <c r="AY458" s="70"/>
      <c r="AZ458" s="70"/>
      <c r="BA458" s="70"/>
      <c r="BB458" s="70"/>
      <c r="BC458" s="70"/>
      <c r="BD458" s="70"/>
      <c r="BG458" s="66"/>
      <c r="BI458" s="66"/>
      <c r="BJ458" s="66"/>
      <c r="BL458" s="66"/>
      <c r="BM458" s="66"/>
      <c r="CB458" s="66"/>
      <c r="CD458" s="66"/>
      <c r="CE458" s="66"/>
      <c r="CG458" s="66"/>
      <c r="CH458" s="66"/>
    </row>
    <row r="459" spans="1:86" ht="30">
      <c r="A459" s="67">
        <v>2026</v>
      </c>
      <c r="B459" s="67">
        <v>8311</v>
      </c>
      <c r="C459" s="67"/>
      <c r="D459" s="102"/>
      <c r="E459" s="67">
        <v>3</v>
      </c>
      <c r="F459" s="68">
        <v>9</v>
      </c>
      <c r="G459" s="68">
        <v>25</v>
      </c>
      <c r="H459" s="68"/>
      <c r="I459" s="68">
        <v>3000</v>
      </c>
      <c r="J459" s="62">
        <v>3500</v>
      </c>
      <c r="K459" s="62">
        <v>353</v>
      </c>
      <c r="L459" s="62"/>
      <c r="M459" s="62"/>
      <c r="N459" s="72" t="s">
        <v>256</v>
      </c>
      <c r="O459" s="65">
        <v>0</v>
      </c>
      <c r="P459" s="65">
        <v>0</v>
      </c>
      <c r="Q459" s="65">
        <v>0</v>
      </c>
      <c r="R459" s="65">
        <v>304000</v>
      </c>
      <c r="S459" s="65">
        <v>0</v>
      </c>
      <c r="T459" s="65">
        <v>304000</v>
      </c>
      <c r="U459" s="65">
        <v>304000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65">
        <v>0</v>
      </c>
      <c r="AJ459" s="65">
        <v>0</v>
      </c>
      <c r="AK459" s="65">
        <v>0</v>
      </c>
      <c r="AL459" s="65">
        <v>0</v>
      </c>
      <c r="AM459" s="65">
        <v>0</v>
      </c>
      <c r="AN459" s="65">
        <v>0</v>
      </c>
      <c r="AO459" s="65">
        <v>0</v>
      </c>
      <c r="AP459" s="65">
        <v>0</v>
      </c>
      <c r="AQ459" s="65">
        <v>0</v>
      </c>
      <c r="AR459" s="65">
        <v>0</v>
      </c>
      <c r="AS459" s="65">
        <v>0</v>
      </c>
      <c r="AT459" s="65">
        <v>304000</v>
      </c>
      <c r="AU459" s="65">
        <v>0</v>
      </c>
      <c r="AV459" s="65">
        <v>304000</v>
      </c>
      <c r="AW459" s="65">
        <v>304000</v>
      </c>
      <c r="AX459" s="70"/>
      <c r="AY459" s="70"/>
      <c r="AZ459" s="70"/>
      <c r="BA459" s="70"/>
      <c r="BB459" s="70"/>
      <c r="BC459" s="70"/>
      <c r="BD459" s="70"/>
      <c r="BG459" s="66"/>
      <c r="BI459" s="66"/>
      <c r="BJ459" s="66"/>
      <c r="BL459" s="66"/>
      <c r="BM459" s="66"/>
      <c r="CB459" s="66"/>
      <c r="CD459" s="66"/>
      <c r="CE459" s="66"/>
      <c r="CG459" s="66"/>
      <c r="CH459" s="66"/>
    </row>
    <row r="460" spans="1:86">
      <c r="A460" s="67">
        <v>2026</v>
      </c>
      <c r="B460" s="67">
        <v>8311</v>
      </c>
      <c r="C460" s="67"/>
      <c r="D460" s="102"/>
      <c r="E460" s="67">
        <v>3</v>
      </c>
      <c r="F460" s="68">
        <v>9</v>
      </c>
      <c r="G460" s="68">
        <v>25</v>
      </c>
      <c r="H460" s="68"/>
      <c r="I460" s="68">
        <v>3000</v>
      </c>
      <c r="J460" s="62">
        <v>3500</v>
      </c>
      <c r="K460" s="62">
        <v>353</v>
      </c>
      <c r="L460" s="62">
        <v>892</v>
      </c>
      <c r="M460" s="62">
        <v>3</v>
      </c>
      <c r="N460" s="72" t="s">
        <v>257</v>
      </c>
      <c r="O460" s="65">
        <v>0</v>
      </c>
      <c r="P460" s="65">
        <v>0</v>
      </c>
      <c r="Q460" s="65">
        <v>0</v>
      </c>
      <c r="R460" s="65">
        <v>304000</v>
      </c>
      <c r="S460" s="65">
        <v>0</v>
      </c>
      <c r="T460" s="65">
        <v>304000</v>
      </c>
      <c r="U460" s="65">
        <v>304000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65">
        <v>0</v>
      </c>
      <c r="AJ460" s="65">
        <v>0</v>
      </c>
      <c r="AK460" s="65">
        <v>0</v>
      </c>
      <c r="AL460" s="65">
        <v>0</v>
      </c>
      <c r="AM460" s="65">
        <v>0</v>
      </c>
      <c r="AN460" s="65">
        <v>0</v>
      </c>
      <c r="AO460" s="65">
        <v>0</v>
      </c>
      <c r="AP460" s="65">
        <v>0</v>
      </c>
      <c r="AQ460" s="65">
        <v>0</v>
      </c>
      <c r="AR460" s="65">
        <v>0</v>
      </c>
      <c r="AS460" s="65">
        <v>0</v>
      </c>
      <c r="AT460" s="65">
        <v>304000</v>
      </c>
      <c r="AU460" s="65">
        <v>0</v>
      </c>
      <c r="AV460" s="65">
        <v>304000</v>
      </c>
      <c r="AW460" s="65">
        <v>304000</v>
      </c>
      <c r="AX460" s="70" t="s">
        <v>108</v>
      </c>
      <c r="AY460" s="70">
        <v>1</v>
      </c>
      <c r="AZ460" s="70">
        <v>0</v>
      </c>
      <c r="BA460" s="70">
        <v>0</v>
      </c>
      <c r="BB460" s="70">
        <v>0</v>
      </c>
      <c r="BC460" s="70">
        <v>1</v>
      </c>
      <c r="BD460" s="70">
        <v>0</v>
      </c>
      <c r="BG460" s="66"/>
      <c r="BI460" s="66"/>
      <c r="BJ460" s="66"/>
      <c r="BL460" s="66"/>
      <c r="BM460" s="66"/>
      <c r="CB460" s="66"/>
      <c r="CD460" s="66"/>
      <c r="CE460" s="66"/>
      <c r="CG460" s="66"/>
      <c r="CH460" s="66"/>
    </row>
    <row r="461" spans="1:86">
      <c r="A461" s="67">
        <v>2026</v>
      </c>
      <c r="B461" s="67">
        <v>8311</v>
      </c>
      <c r="C461" s="67"/>
      <c r="D461" s="102"/>
      <c r="E461" s="67">
        <v>3</v>
      </c>
      <c r="F461" s="68">
        <v>9</v>
      </c>
      <c r="G461" s="68">
        <v>25</v>
      </c>
      <c r="H461" s="68"/>
      <c r="I461" s="68">
        <v>5000</v>
      </c>
      <c r="J461" s="62"/>
      <c r="K461" s="62"/>
      <c r="L461" s="62" t="s">
        <v>104</v>
      </c>
      <c r="M461" s="62"/>
      <c r="N461" s="72" t="s">
        <v>4</v>
      </c>
      <c r="O461" s="65">
        <v>0</v>
      </c>
      <c r="P461" s="65">
        <v>0</v>
      </c>
      <c r="Q461" s="65">
        <v>0</v>
      </c>
      <c r="R461" s="65">
        <v>1446000</v>
      </c>
      <c r="S461" s="65">
        <v>0</v>
      </c>
      <c r="T461" s="65">
        <v>1446000</v>
      </c>
      <c r="U461" s="65">
        <v>1446000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65">
        <v>0</v>
      </c>
      <c r="AJ461" s="65">
        <v>0</v>
      </c>
      <c r="AK461" s="65">
        <v>0</v>
      </c>
      <c r="AL461" s="65">
        <v>0</v>
      </c>
      <c r="AM461" s="65">
        <v>0</v>
      </c>
      <c r="AN461" s="65">
        <v>0</v>
      </c>
      <c r="AO461" s="65">
        <v>0</v>
      </c>
      <c r="AP461" s="65">
        <v>0</v>
      </c>
      <c r="AQ461" s="65">
        <v>0</v>
      </c>
      <c r="AR461" s="65">
        <v>0</v>
      </c>
      <c r="AS461" s="65">
        <v>0</v>
      </c>
      <c r="AT461" s="65">
        <v>1446000</v>
      </c>
      <c r="AU461" s="65">
        <v>0</v>
      </c>
      <c r="AV461" s="65">
        <v>1446000</v>
      </c>
      <c r="AW461" s="65">
        <v>1446000</v>
      </c>
      <c r="AX461" s="70"/>
      <c r="AY461" s="70"/>
      <c r="AZ461" s="70"/>
      <c r="BA461" s="70"/>
      <c r="BB461" s="70"/>
      <c r="BC461" s="70"/>
      <c r="BD461" s="70"/>
      <c r="BG461" s="66"/>
      <c r="BI461" s="66"/>
      <c r="BJ461" s="66"/>
      <c r="BL461" s="66"/>
      <c r="BM461" s="66"/>
      <c r="CB461" s="66"/>
      <c r="CD461" s="66"/>
      <c r="CE461" s="66"/>
      <c r="CG461" s="66"/>
      <c r="CH461" s="66"/>
    </row>
    <row r="462" spans="1:86">
      <c r="A462" s="67">
        <v>2026</v>
      </c>
      <c r="B462" s="67">
        <v>8311</v>
      </c>
      <c r="C462" s="67"/>
      <c r="D462" s="102"/>
      <c r="E462" s="67">
        <v>3</v>
      </c>
      <c r="F462" s="68">
        <v>9</v>
      </c>
      <c r="G462" s="68">
        <v>25</v>
      </c>
      <c r="H462" s="68"/>
      <c r="I462" s="68">
        <v>5000</v>
      </c>
      <c r="J462" s="62">
        <v>5100</v>
      </c>
      <c r="K462" s="62"/>
      <c r="L462" s="62" t="s">
        <v>104</v>
      </c>
      <c r="M462" s="62"/>
      <c r="N462" s="72" t="s">
        <v>194</v>
      </c>
      <c r="O462" s="65">
        <v>0</v>
      </c>
      <c r="P462" s="65">
        <v>0</v>
      </c>
      <c r="Q462" s="65">
        <v>0</v>
      </c>
      <c r="R462" s="65">
        <v>500000</v>
      </c>
      <c r="S462" s="65">
        <v>0</v>
      </c>
      <c r="T462" s="65">
        <v>500000</v>
      </c>
      <c r="U462" s="65">
        <v>500000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65">
        <v>0</v>
      </c>
      <c r="AJ462" s="65">
        <v>0</v>
      </c>
      <c r="AK462" s="65">
        <v>0</v>
      </c>
      <c r="AL462" s="65">
        <v>0</v>
      </c>
      <c r="AM462" s="65">
        <v>0</v>
      </c>
      <c r="AN462" s="65">
        <v>0</v>
      </c>
      <c r="AO462" s="65">
        <v>0</v>
      </c>
      <c r="AP462" s="65">
        <v>0</v>
      </c>
      <c r="AQ462" s="65">
        <v>0</v>
      </c>
      <c r="AR462" s="65">
        <v>0</v>
      </c>
      <c r="AS462" s="65">
        <v>0</v>
      </c>
      <c r="AT462" s="65">
        <v>500000</v>
      </c>
      <c r="AU462" s="65">
        <v>0</v>
      </c>
      <c r="AV462" s="65">
        <v>500000</v>
      </c>
      <c r="AW462" s="65">
        <v>500000</v>
      </c>
      <c r="AX462" s="70"/>
      <c r="AY462" s="70"/>
      <c r="AZ462" s="70"/>
      <c r="BA462" s="70"/>
      <c r="BB462" s="70"/>
      <c r="BC462" s="70"/>
      <c r="BD462" s="70"/>
      <c r="BG462" s="66"/>
      <c r="BI462" s="66"/>
      <c r="BJ462" s="66"/>
      <c r="BL462" s="66"/>
      <c r="BM462" s="66"/>
      <c r="CB462" s="66"/>
      <c r="CD462" s="66"/>
      <c r="CE462" s="66"/>
      <c r="CG462" s="66"/>
      <c r="CH462" s="66"/>
    </row>
    <row r="463" spans="1:86">
      <c r="A463" s="67">
        <v>2026</v>
      </c>
      <c r="B463" s="67">
        <v>8311</v>
      </c>
      <c r="C463" s="67"/>
      <c r="D463" s="102"/>
      <c r="E463" s="67">
        <v>3</v>
      </c>
      <c r="F463" s="68">
        <v>9</v>
      </c>
      <c r="G463" s="68">
        <v>25</v>
      </c>
      <c r="H463" s="68"/>
      <c r="I463" s="68">
        <v>5000</v>
      </c>
      <c r="J463" s="62">
        <v>5100</v>
      </c>
      <c r="K463" s="62">
        <v>515</v>
      </c>
      <c r="L463" s="62" t="s">
        <v>104</v>
      </c>
      <c r="M463" s="62"/>
      <c r="N463" s="72" t="s">
        <v>202</v>
      </c>
      <c r="O463" s="65">
        <v>0</v>
      </c>
      <c r="P463" s="65">
        <v>0</v>
      </c>
      <c r="Q463" s="65">
        <v>0</v>
      </c>
      <c r="R463" s="65">
        <v>500000</v>
      </c>
      <c r="S463" s="65">
        <v>0</v>
      </c>
      <c r="T463" s="65">
        <v>500000</v>
      </c>
      <c r="U463" s="65">
        <v>500000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65">
        <v>0</v>
      </c>
      <c r="AJ463" s="65">
        <v>0</v>
      </c>
      <c r="AK463" s="65">
        <v>0</v>
      </c>
      <c r="AL463" s="65">
        <v>0</v>
      </c>
      <c r="AM463" s="65">
        <v>0</v>
      </c>
      <c r="AN463" s="65">
        <v>0</v>
      </c>
      <c r="AO463" s="65">
        <v>0</v>
      </c>
      <c r="AP463" s="65">
        <v>0</v>
      </c>
      <c r="AQ463" s="65">
        <v>0</v>
      </c>
      <c r="AR463" s="65">
        <v>0</v>
      </c>
      <c r="AS463" s="65">
        <v>0</v>
      </c>
      <c r="AT463" s="65">
        <v>500000</v>
      </c>
      <c r="AU463" s="65">
        <v>0</v>
      </c>
      <c r="AV463" s="65">
        <v>500000</v>
      </c>
      <c r="AW463" s="65">
        <v>500000</v>
      </c>
      <c r="AX463" s="70"/>
      <c r="AY463" s="70"/>
      <c r="AZ463" s="70"/>
      <c r="BA463" s="70"/>
      <c r="BB463" s="70"/>
      <c r="BC463" s="70"/>
      <c r="BD463" s="70"/>
      <c r="BG463" s="66"/>
      <c r="BI463" s="66"/>
      <c r="BJ463" s="66"/>
      <c r="BL463" s="66"/>
      <c r="BM463" s="66"/>
      <c r="CB463" s="66"/>
      <c r="CD463" s="66"/>
      <c r="CE463" s="66"/>
      <c r="CG463" s="66"/>
      <c r="CH463" s="66"/>
    </row>
    <row r="464" spans="1:86">
      <c r="A464" s="67">
        <v>2025</v>
      </c>
      <c r="B464" s="67">
        <v>8311</v>
      </c>
      <c r="C464" s="67"/>
      <c r="D464" s="102"/>
      <c r="E464" s="67">
        <v>3</v>
      </c>
      <c r="F464" s="68">
        <v>9</v>
      </c>
      <c r="G464" s="68">
        <v>25</v>
      </c>
      <c r="H464" s="68"/>
      <c r="I464" s="68">
        <v>5000</v>
      </c>
      <c r="J464" s="62">
        <v>5100</v>
      </c>
      <c r="K464" s="62">
        <v>515</v>
      </c>
      <c r="L464" s="62">
        <v>361</v>
      </c>
      <c r="M464" s="62">
        <v>3</v>
      </c>
      <c r="N464" s="72" t="s">
        <v>338</v>
      </c>
      <c r="O464" s="65">
        <v>0</v>
      </c>
      <c r="P464" s="65">
        <v>0</v>
      </c>
      <c r="Q464" s="65">
        <v>0</v>
      </c>
      <c r="R464" s="65">
        <v>100000</v>
      </c>
      <c r="S464" s="65">
        <v>0</v>
      </c>
      <c r="T464" s="65">
        <v>100000</v>
      </c>
      <c r="U464" s="65">
        <v>100000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65">
        <v>0</v>
      </c>
      <c r="AJ464" s="65">
        <v>0</v>
      </c>
      <c r="AK464" s="65">
        <v>0</v>
      </c>
      <c r="AL464" s="65">
        <v>0</v>
      </c>
      <c r="AM464" s="65">
        <v>0</v>
      </c>
      <c r="AN464" s="65">
        <v>0</v>
      </c>
      <c r="AO464" s="65">
        <v>0</v>
      </c>
      <c r="AP464" s="65">
        <v>0</v>
      </c>
      <c r="AQ464" s="65">
        <v>0</v>
      </c>
      <c r="AR464" s="65">
        <v>0</v>
      </c>
      <c r="AS464" s="65">
        <v>0</v>
      </c>
      <c r="AT464" s="65">
        <v>100000</v>
      </c>
      <c r="AU464" s="65">
        <v>0</v>
      </c>
      <c r="AV464" s="65">
        <v>100000</v>
      </c>
      <c r="AW464" s="65">
        <v>100000</v>
      </c>
      <c r="AX464" s="70" t="s">
        <v>159</v>
      </c>
      <c r="AY464" s="70">
        <v>4</v>
      </c>
      <c r="AZ464" s="70">
        <v>0</v>
      </c>
      <c r="BA464" s="70">
        <v>0</v>
      </c>
      <c r="BB464" s="70">
        <v>0</v>
      </c>
      <c r="BC464" s="70">
        <v>4</v>
      </c>
      <c r="BD464" s="70">
        <v>0</v>
      </c>
      <c r="BG464" s="66"/>
      <c r="BI464" s="66"/>
      <c r="BJ464" s="66"/>
      <c r="BL464" s="66"/>
      <c r="BM464" s="66"/>
      <c r="CB464" s="66"/>
      <c r="CD464" s="66"/>
      <c r="CE464" s="66"/>
      <c r="CG464" s="66"/>
      <c r="CH464" s="66"/>
    </row>
    <row r="465" spans="1:86">
      <c r="A465" s="67">
        <v>2025</v>
      </c>
      <c r="B465" s="67">
        <v>8311</v>
      </c>
      <c r="C465" s="67"/>
      <c r="D465" s="102"/>
      <c r="E465" s="67">
        <v>3</v>
      </c>
      <c r="F465" s="68">
        <v>9</v>
      </c>
      <c r="G465" s="68">
        <v>25</v>
      </c>
      <c r="H465" s="68"/>
      <c r="I465" s="68">
        <v>5000</v>
      </c>
      <c r="J465" s="62">
        <v>5100</v>
      </c>
      <c r="K465" s="62">
        <v>515</v>
      </c>
      <c r="L465" s="62">
        <v>364</v>
      </c>
      <c r="M465" s="62">
        <v>3</v>
      </c>
      <c r="N465" s="72" t="s">
        <v>227</v>
      </c>
      <c r="O465" s="65">
        <v>0</v>
      </c>
      <c r="P465" s="65">
        <v>0</v>
      </c>
      <c r="Q465" s="65">
        <v>0</v>
      </c>
      <c r="R465" s="65">
        <v>45000</v>
      </c>
      <c r="S465" s="65">
        <v>0</v>
      </c>
      <c r="T465" s="65">
        <v>45000</v>
      </c>
      <c r="U465" s="65">
        <v>45000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  <c r="AI465" s="65">
        <v>0</v>
      </c>
      <c r="AJ465" s="65">
        <v>0</v>
      </c>
      <c r="AK465" s="65">
        <v>0</v>
      </c>
      <c r="AL465" s="65">
        <v>0</v>
      </c>
      <c r="AM465" s="65">
        <v>0</v>
      </c>
      <c r="AN465" s="65">
        <v>0</v>
      </c>
      <c r="AO465" s="65">
        <v>0</v>
      </c>
      <c r="AP465" s="65">
        <v>0</v>
      </c>
      <c r="AQ465" s="65">
        <v>0</v>
      </c>
      <c r="AR465" s="65">
        <v>0</v>
      </c>
      <c r="AS465" s="65">
        <v>0</v>
      </c>
      <c r="AT465" s="65">
        <v>45000</v>
      </c>
      <c r="AU465" s="65">
        <v>0</v>
      </c>
      <c r="AV465" s="65">
        <v>45000</v>
      </c>
      <c r="AW465" s="65">
        <v>45000</v>
      </c>
      <c r="AX465" s="70" t="s">
        <v>159</v>
      </c>
      <c r="AY465" s="70">
        <v>2</v>
      </c>
      <c r="AZ465" s="70">
        <v>0</v>
      </c>
      <c r="BA465" s="70">
        <v>0</v>
      </c>
      <c r="BB465" s="70">
        <v>0</v>
      </c>
      <c r="BC465" s="70">
        <v>2</v>
      </c>
      <c r="BD465" s="70">
        <v>0</v>
      </c>
      <c r="BG465" s="66"/>
      <c r="BI465" s="66"/>
      <c r="BJ465" s="66"/>
      <c r="BL465" s="66"/>
      <c r="BM465" s="66"/>
      <c r="CB465" s="66"/>
      <c r="CD465" s="66"/>
      <c r="CE465" s="66"/>
      <c r="CG465" s="66"/>
      <c r="CH465" s="66"/>
    </row>
    <row r="466" spans="1:86">
      <c r="A466" s="67">
        <v>2026</v>
      </c>
      <c r="B466" s="67">
        <v>8311</v>
      </c>
      <c r="C466" s="67"/>
      <c r="D466" s="102"/>
      <c r="E466" s="67">
        <v>3</v>
      </c>
      <c r="F466" s="68">
        <v>9</v>
      </c>
      <c r="G466" s="68">
        <v>25</v>
      </c>
      <c r="H466" s="68"/>
      <c r="I466" s="68">
        <v>5000</v>
      </c>
      <c r="J466" s="62">
        <v>5100</v>
      </c>
      <c r="K466" s="62">
        <v>515</v>
      </c>
      <c r="L466" s="62">
        <v>527</v>
      </c>
      <c r="M466" s="62">
        <v>3</v>
      </c>
      <c r="N466" s="72" t="s">
        <v>372</v>
      </c>
      <c r="O466" s="65">
        <v>0</v>
      </c>
      <c r="P466" s="65">
        <v>0</v>
      </c>
      <c r="Q466" s="65">
        <v>0</v>
      </c>
      <c r="R466" s="65">
        <v>135000</v>
      </c>
      <c r="S466" s="65">
        <v>0</v>
      </c>
      <c r="T466" s="65">
        <v>135000</v>
      </c>
      <c r="U466" s="65">
        <v>135000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  <c r="AI466" s="65">
        <v>0</v>
      </c>
      <c r="AJ466" s="65">
        <v>0</v>
      </c>
      <c r="AK466" s="65">
        <v>0</v>
      </c>
      <c r="AL466" s="65">
        <v>0</v>
      </c>
      <c r="AM466" s="65">
        <v>0</v>
      </c>
      <c r="AN466" s="65">
        <v>0</v>
      </c>
      <c r="AO466" s="65">
        <v>0</v>
      </c>
      <c r="AP466" s="65">
        <v>0</v>
      </c>
      <c r="AQ466" s="65">
        <v>0</v>
      </c>
      <c r="AR466" s="65">
        <v>0</v>
      </c>
      <c r="AS466" s="65">
        <v>0</v>
      </c>
      <c r="AT466" s="65">
        <v>135000</v>
      </c>
      <c r="AU466" s="65">
        <v>0</v>
      </c>
      <c r="AV466" s="65">
        <v>135000</v>
      </c>
      <c r="AW466" s="65">
        <v>135000</v>
      </c>
      <c r="AX466" s="70" t="s">
        <v>159</v>
      </c>
      <c r="AY466" s="70">
        <v>3</v>
      </c>
      <c r="AZ466" s="70">
        <v>0</v>
      </c>
      <c r="BA466" s="70">
        <v>0</v>
      </c>
      <c r="BB466" s="70">
        <v>0</v>
      </c>
      <c r="BC466" s="70">
        <v>3</v>
      </c>
      <c r="BD466" s="70">
        <v>0</v>
      </c>
      <c r="BG466" s="66"/>
      <c r="BI466" s="66"/>
      <c r="BJ466" s="66"/>
      <c r="BL466" s="66"/>
      <c r="BM466" s="66"/>
      <c r="CB466" s="66"/>
      <c r="CD466" s="66"/>
      <c r="CE466" s="66"/>
      <c r="CG466" s="66"/>
      <c r="CH466" s="66"/>
    </row>
    <row r="467" spans="1:86">
      <c r="A467" s="67">
        <v>2025</v>
      </c>
      <c r="B467" s="67">
        <v>8311</v>
      </c>
      <c r="C467" s="67"/>
      <c r="D467" s="102"/>
      <c r="E467" s="67">
        <v>3</v>
      </c>
      <c r="F467" s="68">
        <v>9</v>
      </c>
      <c r="G467" s="68">
        <v>25</v>
      </c>
      <c r="H467" s="68"/>
      <c r="I467" s="68">
        <v>5000</v>
      </c>
      <c r="J467" s="62">
        <v>5100</v>
      </c>
      <c r="K467" s="62">
        <v>515</v>
      </c>
      <c r="L467" s="62">
        <v>768</v>
      </c>
      <c r="M467" s="62">
        <v>3</v>
      </c>
      <c r="N467" s="72" t="s">
        <v>229</v>
      </c>
      <c r="O467" s="65">
        <v>0</v>
      </c>
      <c r="P467" s="65">
        <v>0</v>
      </c>
      <c r="Q467" s="65">
        <v>0</v>
      </c>
      <c r="R467" s="65">
        <v>80000</v>
      </c>
      <c r="S467" s="65">
        <v>0</v>
      </c>
      <c r="T467" s="65">
        <v>80000</v>
      </c>
      <c r="U467" s="65">
        <v>80000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  <c r="AI467" s="65">
        <v>0</v>
      </c>
      <c r="AJ467" s="65">
        <v>0</v>
      </c>
      <c r="AK467" s="65">
        <v>0</v>
      </c>
      <c r="AL467" s="65">
        <v>0</v>
      </c>
      <c r="AM467" s="65">
        <v>0</v>
      </c>
      <c r="AN467" s="65">
        <v>0</v>
      </c>
      <c r="AO467" s="65">
        <v>0</v>
      </c>
      <c r="AP467" s="65">
        <v>0</v>
      </c>
      <c r="AQ467" s="65">
        <v>0</v>
      </c>
      <c r="AR467" s="65">
        <v>0</v>
      </c>
      <c r="AS467" s="65">
        <v>0</v>
      </c>
      <c r="AT467" s="65">
        <v>80000</v>
      </c>
      <c r="AU467" s="65">
        <v>0</v>
      </c>
      <c r="AV467" s="65">
        <v>80000</v>
      </c>
      <c r="AW467" s="65">
        <v>80000</v>
      </c>
      <c r="AX467" s="70" t="s">
        <v>159</v>
      </c>
      <c r="AY467" s="70">
        <v>6</v>
      </c>
      <c r="AZ467" s="70">
        <v>0</v>
      </c>
      <c r="BA467" s="70">
        <v>0</v>
      </c>
      <c r="BB467" s="70">
        <v>0</v>
      </c>
      <c r="BC467" s="70">
        <v>6</v>
      </c>
      <c r="BD467" s="70">
        <v>0</v>
      </c>
      <c r="BG467" s="66"/>
      <c r="BI467" s="66"/>
      <c r="BJ467" s="66"/>
      <c r="BL467" s="66"/>
      <c r="BM467" s="66"/>
      <c r="CB467" s="66"/>
      <c r="CD467" s="66"/>
      <c r="CE467" s="66"/>
      <c r="CG467" s="66"/>
      <c r="CH467" s="66"/>
    </row>
    <row r="468" spans="1:86">
      <c r="A468" s="67">
        <v>2026</v>
      </c>
      <c r="B468" s="67">
        <v>8311</v>
      </c>
      <c r="C468" s="67"/>
      <c r="D468" s="102"/>
      <c r="E468" s="67">
        <v>3</v>
      </c>
      <c r="F468" s="68">
        <v>9</v>
      </c>
      <c r="G468" s="68">
        <v>25</v>
      </c>
      <c r="H468" s="68"/>
      <c r="I468" s="68">
        <v>5000</v>
      </c>
      <c r="J468" s="62">
        <v>5100</v>
      </c>
      <c r="K468" s="62">
        <v>515</v>
      </c>
      <c r="L468" s="62">
        <v>1416</v>
      </c>
      <c r="M468" s="62">
        <v>3</v>
      </c>
      <c r="N468" s="72" t="s">
        <v>373</v>
      </c>
      <c r="O468" s="65">
        <v>0</v>
      </c>
      <c r="P468" s="65">
        <v>0</v>
      </c>
      <c r="Q468" s="65">
        <v>0</v>
      </c>
      <c r="R468" s="65">
        <v>140000</v>
      </c>
      <c r="S468" s="65">
        <v>0</v>
      </c>
      <c r="T468" s="65">
        <v>140000</v>
      </c>
      <c r="U468" s="65">
        <v>140000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  <c r="AI468" s="65">
        <v>0</v>
      </c>
      <c r="AJ468" s="65">
        <v>0</v>
      </c>
      <c r="AK468" s="65">
        <v>0</v>
      </c>
      <c r="AL468" s="65">
        <v>0</v>
      </c>
      <c r="AM468" s="65">
        <v>0</v>
      </c>
      <c r="AN468" s="65">
        <v>0</v>
      </c>
      <c r="AO468" s="65">
        <v>0</v>
      </c>
      <c r="AP468" s="65">
        <v>0</v>
      </c>
      <c r="AQ468" s="65">
        <v>0</v>
      </c>
      <c r="AR468" s="65">
        <v>0</v>
      </c>
      <c r="AS468" s="65">
        <v>0</v>
      </c>
      <c r="AT468" s="65">
        <v>140000</v>
      </c>
      <c r="AU468" s="65">
        <v>0</v>
      </c>
      <c r="AV468" s="65">
        <v>140000</v>
      </c>
      <c r="AW468" s="65">
        <v>140000</v>
      </c>
      <c r="AX468" s="70" t="s">
        <v>159</v>
      </c>
      <c r="AY468" s="70">
        <v>4</v>
      </c>
      <c r="AZ468" s="70">
        <v>0</v>
      </c>
      <c r="BA468" s="70">
        <v>0</v>
      </c>
      <c r="BB468" s="70">
        <v>0</v>
      </c>
      <c r="BC468" s="70">
        <v>4</v>
      </c>
      <c r="BD468" s="70">
        <v>0</v>
      </c>
      <c r="BG468" s="66"/>
      <c r="BI468" s="66"/>
      <c r="BJ468" s="66"/>
      <c r="BL468" s="66"/>
      <c r="BM468" s="66"/>
      <c r="CB468" s="66"/>
      <c r="CD468" s="66"/>
      <c r="CE468" s="66"/>
      <c r="CG468" s="66"/>
      <c r="CH468" s="66"/>
    </row>
    <row r="469" spans="1:86">
      <c r="A469" s="67">
        <v>2026</v>
      </c>
      <c r="B469" s="67">
        <v>8311</v>
      </c>
      <c r="C469" s="67"/>
      <c r="D469" s="102"/>
      <c r="E469" s="67">
        <v>3</v>
      </c>
      <c r="F469" s="68">
        <v>9</v>
      </c>
      <c r="G469" s="68">
        <v>25</v>
      </c>
      <c r="H469" s="68"/>
      <c r="I469" s="68">
        <v>5000</v>
      </c>
      <c r="J469" s="62">
        <v>5400</v>
      </c>
      <c r="K469" s="62"/>
      <c r="L469" s="62" t="s">
        <v>104</v>
      </c>
      <c r="M469" s="62"/>
      <c r="N469" s="72" t="s">
        <v>252</v>
      </c>
      <c r="O469" s="65">
        <v>0</v>
      </c>
      <c r="P469" s="65">
        <v>0</v>
      </c>
      <c r="Q469" s="65">
        <v>0</v>
      </c>
      <c r="R469" s="65">
        <v>946000</v>
      </c>
      <c r="S469" s="65">
        <v>0</v>
      </c>
      <c r="T469" s="65">
        <v>946000</v>
      </c>
      <c r="U469" s="65">
        <v>946000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  <c r="AI469" s="65">
        <v>0</v>
      </c>
      <c r="AJ469" s="65">
        <v>0</v>
      </c>
      <c r="AK469" s="65">
        <v>0</v>
      </c>
      <c r="AL469" s="65">
        <v>0</v>
      </c>
      <c r="AM469" s="65">
        <v>0</v>
      </c>
      <c r="AN469" s="65">
        <v>0</v>
      </c>
      <c r="AO469" s="65">
        <v>0</v>
      </c>
      <c r="AP469" s="65">
        <v>0</v>
      </c>
      <c r="AQ469" s="65">
        <v>0</v>
      </c>
      <c r="AR469" s="65">
        <v>0</v>
      </c>
      <c r="AS469" s="65">
        <v>0</v>
      </c>
      <c r="AT469" s="65">
        <v>946000</v>
      </c>
      <c r="AU469" s="65">
        <v>0</v>
      </c>
      <c r="AV469" s="65">
        <v>946000</v>
      </c>
      <c r="AW469" s="65">
        <v>946000</v>
      </c>
      <c r="AX469" s="70"/>
      <c r="AY469" s="70"/>
      <c r="AZ469" s="70"/>
      <c r="BA469" s="70"/>
      <c r="BB469" s="70"/>
      <c r="BC469" s="70"/>
      <c r="BD469" s="70"/>
      <c r="BG469" s="66"/>
      <c r="BI469" s="66"/>
      <c r="BJ469" s="66"/>
      <c r="BL469" s="66"/>
      <c r="BM469" s="66"/>
      <c r="CB469" s="66"/>
      <c r="CD469" s="66"/>
      <c r="CE469" s="66"/>
      <c r="CG469" s="66"/>
      <c r="CH469" s="66"/>
    </row>
    <row r="470" spans="1:86">
      <c r="A470" s="67">
        <v>2026</v>
      </c>
      <c r="B470" s="67">
        <v>8311</v>
      </c>
      <c r="C470" s="67"/>
      <c r="D470" s="102"/>
      <c r="E470" s="67">
        <v>3</v>
      </c>
      <c r="F470" s="68">
        <v>9</v>
      </c>
      <c r="G470" s="68">
        <v>25</v>
      </c>
      <c r="H470" s="68"/>
      <c r="I470" s="68">
        <v>5000</v>
      </c>
      <c r="J470" s="62">
        <v>5400</v>
      </c>
      <c r="K470" s="62">
        <v>541</v>
      </c>
      <c r="L470" s="62" t="s">
        <v>104</v>
      </c>
      <c r="M470" s="62"/>
      <c r="N470" s="72" t="s">
        <v>253</v>
      </c>
      <c r="O470" s="65">
        <v>0</v>
      </c>
      <c r="P470" s="65">
        <v>0</v>
      </c>
      <c r="Q470" s="65">
        <v>0</v>
      </c>
      <c r="R470" s="65">
        <v>946000</v>
      </c>
      <c r="S470" s="65">
        <v>0</v>
      </c>
      <c r="T470" s="65">
        <v>946000</v>
      </c>
      <c r="U470" s="65">
        <v>946000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  <c r="AI470" s="65">
        <v>0</v>
      </c>
      <c r="AJ470" s="65">
        <v>0</v>
      </c>
      <c r="AK470" s="65">
        <v>0</v>
      </c>
      <c r="AL470" s="65">
        <v>0</v>
      </c>
      <c r="AM470" s="65">
        <v>0</v>
      </c>
      <c r="AN470" s="65">
        <v>0</v>
      </c>
      <c r="AO470" s="65">
        <v>0</v>
      </c>
      <c r="AP470" s="65">
        <v>0</v>
      </c>
      <c r="AQ470" s="65">
        <v>0</v>
      </c>
      <c r="AR470" s="65">
        <v>0</v>
      </c>
      <c r="AS470" s="65">
        <v>0</v>
      </c>
      <c r="AT470" s="65">
        <v>946000</v>
      </c>
      <c r="AU470" s="65">
        <v>0</v>
      </c>
      <c r="AV470" s="65">
        <v>946000</v>
      </c>
      <c r="AW470" s="65">
        <v>946000</v>
      </c>
      <c r="AX470" s="70"/>
      <c r="AY470" s="70"/>
      <c r="AZ470" s="70"/>
      <c r="BA470" s="70"/>
      <c r="BB470" s="70"/>
      <c r="BC470" s="70"/>
      <c r="BD470" s="70"/>
      <c r="BG470" s="66"/>
      <c r="BI470" s="66"/>
      <c r="BJ470" s="66"/>
      <c r="BL470" s="66"/>
      <c r="BM470" s="66"/>
      <c r="CB470" s="66"/>
      <c r="CD470" s="66"/>
      <c r="CE470" s="66"/>
      <c r="CG470" s="66"/>
      <c r="CH470" s="66"/>
    </row>
    <row r="471" spans="1:86">
      <c r="A471" s="67">
        <v>2026</v>
      </c>
      <c r="B471" s="67">
        <v>8311</v>
      </c>
      <c r="C471" s="67"/>
      <c r="D471" s="102"/>
      <c r="E471" s="67">
        <v>3</v>
      </c>
      <c r="F471" s="68">
        <v>9</v>
      </c>
      <c r="G471" s="68">
        <v>25</v>
      </c>
      <c r="H471" s="68"/>
      <c r="I471" s="68">
        <v>5000</v>
      </c>
      <c r="J471" s="62">
        <v>5400</v>
      </c>
      <c r="K471" s="62">
        <v>541</v>
      </c>
      <c r="L471" s="62">
        <v>1486</v>
      </c>
      <c r="M471" s="62">
        <v>3</v>
      </c>
      <c r="N471" s="72" t="s">
        <v>291</v>
      </c>
      <c r="O471" s="65">
        <v>0</v>
      </c>
      <c r="P471" s="65">
        <v>0</v>
      </c>
      <c r="Q471" s="65">
        <v>0</v>
      </c>
      <c r="R471" s="65">
        <v>946000</v>
      </c>
      <c r="S471" s="65">
        <v>0</v>
      </c>
      <c r="T471" s="65">
        <v>946000</v>
      </c>
      <c r="U471" s="65">
        <v>946000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  <c r="AI471" s="65">
        <v>0</v>
      </c>
      <c r="AJ471" s="65">
        <v>0</v>
      </c>
      <c r="AK471" s="65">
        <v>0</v>
      </c>
      <c r="AL471" s="65">
        <v>0</v>
      </c>
      <c r="AM471" s="65">
        <v>0</v>
      </c>
      <c r="AN471" s="65">
        <v>0</v>
      </c>
      <c r="AO471" s="65">
        <v>0</v>
      </c>
      <c r="AP471" s="65">
        <v>0</v>
      </c>
      <c r="AQ471" s="65">
        <v>0</v>
      </c>
      <c r="AR471" s="65">
        <v>0</v>
      </c>
      <c r="AS471" s="65">
        <v>0</v>
      </c>
      <c r="AT471" s="65">
        <v>946000</v>
      </c>
      <c r="AU471" s="65">
        <v>0</v>
      </c>
      <c r="AV471" s="65">
        <v>946000</v>
      </c>
      <c r="AW471" s="65">
        <v>946000</v>
      </c>
      <c r="AX471" s="70" t="s">
        <v>159</v>
      </c>
      <c r="AY471" s="70">
        <v>3</v>
      </c>
      <c r="AZ471" s="70">
        <v>0</v>
      </c>
      <c r="BA471" s="70">
        <v>0</v>
      </c>
      <c r="BB471" s="70">
        <v>0</v>
      </c>
      <c r="BC471" s="70">
        <v>3</v>
      </c>
      <c r="BD471" s="70">
        <v>0</v>
      </c>
      <c r="BG471" s="66"/>
      <c r="BI471" s="66"/>
      <c r="BJ471" s="66"/>
      <c r="BL471" s="66"/>
      <c r="BM471" s="66"/>
      <c r="CB471" s="66"/>
      <c r="CD471" s="66"/>
      <c r="CE471" s="66"/>
      <c r="CG471" s="66"/>
      <c r="CH471" s="66"/>
    </row>
    <row r="472" spans="1:86">
      <c r="A472" s="67">
        <v>2026</v>
      </c>
      <c r="B472" s="67">
        <v>8311</v>
      </c>
      <c r="C472" s="67"/>
      <c r="D472" s="102"/>
      <c r="E472" s="67">
        <v>4</v>
      </c>
      <c r="F472" s="68"/>
      <c r="G472" s="68"/>
      <c r="H472" s="68"/>
      <c r="I472" s="68"/>
      <c r="J472" s="62"/>
      <c r="K472" s="62"/>
      <c r="L472" s="62"/>
      <c r="M472" s="62"/>
      <c r="N472" s="72" t="s">
        <v>374</v>
      </c>
      <c r="O472" s="65">
        <v>36273943.700000003</v>
      </c>
      <c r="P472" s="65">
        <v>0</v>
      </c>
      <c r="Q472" s="65">
        <v>36273943.700000003</v>
      </c>
      <c r="R472" s="65">
        <v>27496686</v>
      </c>
      <c r="S472" s="65">
        <v>0</v>
      </c>
      <c r="T472" s="65">
        <v>27496686</v>
      </c>
      <c r="U472" s="65">
        <v>63770629.700000003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  <c r="AI472" s="65">
        <v>0</v>
      </c>
      <c r="AJ472" s="65">
        <v>0</v>
      </c>
      <c r="AK472" s="65">
        <v>0</v>
      </c>
      <c r="AL472" s="65">
        <v>0</v>
      </c>
      <c r="AM472" s="65">
        <v>0</v>
      </c>
      <c r="AN472" s="65">
        <v>0</v>
      </c>
      <c r="AO472" s="65">
        <v>0</v>
      </c>
      <c r="AP472" s="65">
        <v>0</v>
      </c>
      <c r="AQ472" s="65">
        <v>36273943.700000003</v>
      </c>
      <c r="AR472" s="65">
        <v>0</v>
      </c>
      <c r="AS472" s="65">
        <v>36273943.700000003</v>
      </c>
      <c r="AT472" s="65">
        <v>27496686</v>
      </c>
      <c r="AU472" s="65">
        <v>0</v>
      </c>
      <c r="AV472" s="65">
        <v>27496686</v>
      </c>
      <c r="AW472" s="65">
        <v>63770629.700000003</v>
      </c>
      <c r="AX472" s="70"/>
      <c r="AY472" s="70"/>
      <c r="AZ472" s="70"/>
      <c r="BA472" s="70"/>
      <c r="BB472" s="70"/>
      <c r="BC472" s="70"/>
      <c r="BD472" s="70"/>
      <c r="BG472" s="66"/>
      <c r="BI472" s="66"/>
      <c r="BJ472" s="66"/>
      <c r="BL472" s="66"/>
      <c r="BM472" s="66"/>
      <c r="CB472" s="66"/>
      <c r="CD472" s="66"/>
      <c r="CE472" s="66"/>
      <c r="CG472" s="66"/>
      <c r="CH472" s="66"/>
    </row>
    <row r="473" spans="1:86">
      <c r="A473" s="67">
        <v>2026</v>
      </c>
      <c r="B473" s="67">
        <v>8311</v>
      </c>
      <c r="C473" s="67"/>
      <c r="D473" s="102"/>
      <c r="E473" s="67">
        <v>4</v>
      </c>
      <c r="F473" s="68">
        <v>10</v>
      </c>
      <c r="G473" s="68"/>
      <c r="H473" s="68"/>
      <c r="I473" s="68"/>
      <c r="J473" s="62"/>
      <c r="K473" s="62"/>
      <c r="L473" s="62"/>
      <c r="M473" s="62"/>
      <c r="N473" s="72" t="s">
        <v>26</v>
      </c>
      <c r="O473" s="65">
        <v>36273943.700000003</v>
      </c>
      <c r="P473" s="65">
        <v>0</v>
      </c>
      <c r="Q473" s="65">
        <v>36273943.700000003</v>
      </c>
      <c r="R473" s="65">
        <v>27496686</v>
      </c>
      <c r="S473" s="65">
        <v>0</v>
      </c>
      <c r="T473" s="65">
        <v>27496686</v>
      </c>
      <c r="U473" s="65">
        <v>63770629.700000003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  <c r="AI473" s="65">
        <v>0</v>
      </c>
      <c r="AJ473" s="65">
        <v>0</v>
      </c>
      <c r="AK473" s="65">
        <v>0</v>
      </c>
      <c r="AL473" s="65">
        <v>0</v>
      </c>
      <c r="AM473" s="65">
        <v>0</v>
      </c>
      <c r="AN473" s="65">
        <v>0</v>
      </c>
      <c r="AO473" s="65">
        <v>0</v>
      </c>
      <c r="AP473" s="65">
        <v>0</v>
      </c>
      <c r="AQ473" s="65">
        <v>36273943.700000003</v>
      </c>
      <c r="AR473" s="65">
        <v>0</v>
      </c>
      <c r="AS473" s="65">
        <v>36273943.700000003</v>
      </c>
      <c r="AT473" s="65">
        <v>27496686</v>
      </c>
      <c r="AU473" s="65">
        <v>0</v>
      </c>
      <c r="AV473" s="65">
        <v>27496686</v>
      </c>
      <c r="AW473" s="65">
        <v>63770629.700000003</v>
      </c>
      <c r="AX473" s="70" t="s">
        <v>104</v>
      </c>
      <c r="AY473" s="70"/>
      <c r="AZ473" s="70"/>
      <c r="BA473" s="70"/>
      <c r="BB473" s="70"/>
      <c r="BC473" s="70"/>
      <c r="BD473" s="70"/>
      <c r="BG473" s="66"/>
      <c r="BI473" s="66"/>
      <c r="BJ473" s="66"/>
      <c r="BL473" s="66"/>
      <c r="BM473" s="66"/>
      <c r="CB473" s="66"/>
      <c r="CD473" s="66"/>
      <c r="CE473" s="66"/>
      <c r="CG473" s="66"/>
      <c r="CH473" s="66"/>
    </row>
    <row r="474" spans="1:86">
      <c r="A474" s="67">
        <v>2026</v>
      </c>
      <c r="B474" s="67">
        <v>8311</v>
      </c>
      <c r="C474" s="67"/>
      <c r="D474" s="102"/>
      <c r="E474" s="67">
        <v>4</v>
      </c>
      <c r="F474" s="68">
        <v>10</v>
      </c>
      <c r="G474" s="68">
        <v>27</v>
      </c>
      <c r="H474" s="68"/>
      <c r="I474" s="68"/>
      <c r="J474" s="62"/>
      <c r="K474" s="62"/>
      <c r="L474" s="62" t="s">
        <v>104</v>
      </c>
      <c r="M474" s="62"/>
      <c r="N474" s="72" t="s">
        <v>64</v>
      </c>
      <c r="O474" s="65">
        <v>36273943.700000003</v>
      </c>
      <c r="P474" s="65">
        <v>0</v>
      </c>
      <c r="Q474" s="65">
        <v>36273943.700000003</v>
      </c>
      <c r="R474" s="65">
        <v>27496686</v>
      </c>
      <c r="S474" s="65">
        <v>0</v>
      </c>
      <c r="T474" s="65">
        <v>27496686</v>
      </c>
      <c r="U474" s="65">
        <v>63770629.700000003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  <c r="AI474" s="65">
        <v>0</v>
      </c>
      <c r="AJ474" s="65">
        <v>0</v>
      </c>
      <c r="AK474" s="65">
        <v>0</v>
      </c>
      <c r="AL474" s="65">
        <v>0</v>
      </c>
      <c r="AM474" s="65">
        <v>0</v>
      </c>
      <c r="AN474" s="65">
        <v>0</v>
      </c>
      <c r="AO474" s="65">
        <v>0</v>
      </c>
      <c r="AP474" s="65">
        <v>0</v>
      </c>
      <c r="AQ474" s="65">
        <v>36273943.700000003</v>
      </c>
      <c r="AR474" s="65">
        <v>0</v>
      </c>
      <c r="AS474" s="65">
        <v>36273943.700000003</v>
      </c>
      <c r="AT474" s="65">
        <v>27496686</v>
      </c>
      <c r="AU474" s="65">
        <v>0</v>
      </c>
      <c r="AV474" s="65">
        <v>27496686</v>
      </c>
      <c r="AW474" s="65">
        <v>63770629.700000003</v>
      </c>
      <c r="AX474" s="70"/>
      <c r="AY474" s="70"/>
      <c r="AZ474" s="70"/>
      <c r="BA474" s="70"/>
      <c r="BB474" s="70"/>
      <c r="BC474" s="70"/>
      <c r="BD474" s="70"/>
      <c r="BG474" s="66"/>
      <c r="BI474" s="66"/>
      <c r="BJ474" s="66"/>
      <c r="BL474" s="66"/>
      <c r="BM474" s="66"/>
      <c r="CB474" s="66"/>
      <c r="CD474" s="66"/>
      <c r="CE474" s="66"/>
      <c r="CG474" s="66"/>
      <c r="CH474" s="66"/>
    </row>
    <row r="475" spans="1:86">
      <c r="A475" s="67">
        <v>2026</v>
      </c>
      <c r="B475" s="67">
        <v>8311</v>
      </c>
      <c r="C475" s="67"/>
      <c r="D475" s="102"/>
      <c r="E475" s="67">
        <v>4</v>
      </c>
      <c r="F475" s="68">
        <v>10</v>
      </c>
      <c r="G475" s="68">
        <v>27</v>
      </c>
      <c r="H475" s="68"/>
      <c r="I475" s="68">
        <v>2000</v>
      </c>
      <c r="J475" s="62"/>
      <c r="K475" s="62"/>
      <c r="L475" s="62" t="s">
        <v>104</v>
      </c>
      <c r="M475" s="62"/>
      <c r="N475" s="72" t="s">
        <v>5</v>
      </c>
      <c r="O475" s="65">
        <v>16726352</v>
      </c>
      <c r="P475" s="65">
        <v>0</v>
      </c>
      <c r="Q475" s="65">
        <v>16726352</v>
      </c>
      <c r="R475" s="65">
        <v>582750</v>
      </c>
      <c r="S475" s="65">
        <v>0</v>
      </c>
      <c r="T475" s="65">
        <v>582750</v>
      </c>
      <c r="U475" s="65">
        <v>17309102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  <c r="AI475" s="65">
        <v>0</v>
      </c>
      <c r="AJ475" s="65">
        <v>0</v>
      </c>
      <c r="AK475" s="65">
        <v>0</v>
      </c>
      <c r="AL475" s="65">
        <v>0</v>
      </c>
      <c r="AM475" s="65">
        <v>0</v>
      </c>
      <c r="AN475" s="65">
        <v>0</v>
      </c>
      <c r="AO475" s="65">
        <v>0</v>
      </c>
      <c r="AP475" s="65">
        <v>0</v>
      </c>
      <c r="AQ475" s="65">
        <v>16726352</v>
      </c>
      <c r="AR475" s="65">
        <v>0</v>
      </c>
      <c r="AS475" s="65">
        <v>16726352</v>
      </c>
      <c r="AT475" s="65">
        <v>582750</v>
      </c>
      <c r="AU475" s="65">
        <v>0</v>
      </c>
      <c r="AV475" s="65">
        <v>582750</v>
      </c>
      <c r="AW475" s="65">
        <v>17309102</v>
      </c>
      <c r="AX475" s="70"/>
      <c r="AY475" s="70"/>
      <c r="AZ475" s="70"/>
      <c r="BA475" s="70"/>
      <c r="BB475" s="70"/>
      <c r="BC475" s="70"/>
      <c r="BD475" s="70"/>
      <c r="BG475" s="66"/>
      <c r="BI475" s="66"/>
      <c r="BJ475" s="66"/>
      <c r="BL475" s="66"/>
      <c r="BM475" s="66"/>
      <c r="CB475" s="66"/>
      <c r="CD475" s="66"/>
      <c r="CE475" s="66"/>
      <c r="CG475" s="66"/>
      <c r="CH475" s="66"/>
    </row>
    <row r="476" spans="1:86">
      <c r="A476" s="67">
        <v>2026</v>
      </c>
      <c r="B476" s="67">
        <v>8311</v>
      </c>
      <c r="C476" s="67"/>
      <c r="D476" s="102"/>
      <c r="E476" s="67">
        <v>4</v>
      </c>
      <c r="F476" s="68">
        <v>10</v>
      </c>
      <c r="G476" s="68">
        <v>27</v>
      </c>
      <c r="H476" s="68"/>
      <c r="I476" s="68">
        <v>2000</v>
      </c>
      <c r="J476" s="62">
        <v>2700</v>
      </c>
      <c r="K476" s="62"/>
      <c r="L476" s="62" t="s">
        <v>104</v>
      </c>
      <c r="M476" s="62"/>
      <c r="N476" s="72" t="s">
        <v>154</v>
      </c>
      <c r="O476" s="65">
        <v>16726352</v>
      </c>
      <c r="P476" s="65">
        <v>0</v>
      </c>
      <c r="Q476" s="65">
        <v>16726352</v>
      </c>
      <c r="R476" s="65">
        <v>582750</v>
      </c>
      <c r="S476" s="65">
        <v>0</v>
      </c>
      <c r="T476" s="65">
        <v>582750</v>
      </c>
      <c r="U476" s="65">
        <v>17309102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  <c r="AI476" s="65">
        <v>0</v>
      </c>
      <c r="AJ476" s="65">
        <v>0</v>
      </c>
      <c r="AK476" s="65">
        <v>0</v>
      </c>
      <c r="AL476" s="65">
        <v>0</v>
      </c>
      <c r="AM476" s="65">
        <v>0</v>
      </c>
      <c r="AN476" s="65">
        <v>0</v>
      </c>
      <c r="AO476" s="65">
        <v>0</v>
      </c>
      <c r="AP476" s="65">
        <v>0</v>
      </c>
      <c r="AQ476" s="65">
        <v>16726352</v>
      </c>
      <c r="AR476" s="65">
        <v>0</v>
      </c>
      <c r="AS476" s="65">
        <v>16726352</v>
      </c>
      <c r="AT476" s="65">
        <v>582750</v>
      </c>
      <c r="AU476" s="65">
        <v>0</v>
      </c>
      <c r="AV476" s="65">
        <v>582750</v>
      </c>
      <c r="AW476" s="65">
        <v>17309102</v>
      </c>
      <c r="AX476" s="70"/>
      <c r="AY476" s="70"/>
      <c r="AZ476" s="70"/>
      <c r="BA476" s="70"/>
      <c r="BB476" s="70"/>
      <c r="BC476" s="70"/>
      <c r="BD476" s="70"/>
      <c r="BG476" s="66"/>
      <c r="BI476" s="66"/>
      <c r="BJ476" s="66"/>
      <c r="BL476" s="66"/>
      <c r="BM476" s="66"/>
      <c r="CB476" s="66"/>
      <c r="CD476" s="66"/>
      <c r="CE476" s="66"/>
      <c r="CG476" s="66"/>
      <c r="CH476" s="66"/>
    </row>
    <row r="477" spans="1:86">
      <c r="A477" s="67">
        <v>2026</v>
      </c>
      <c r="B477" s="67">
        <v>8311</v>
      </c>
      <c r="C477" s="67"/>
      <c r="D477" s="102"/>
      <c r="E477" s="67">
        <v>4</v>
      </c>
      <c r="F477" s="68">
        <v>10</v>
      </c>
      <c r="G477" s="68">
        <v>27</v>
      </c>
      <c r="H477" s="68"/>
      <c r="I477" s="68">
        <v>2000</v>
      </c>
      <c r="J477" s="62">
        <v>2700</v>
      </c>
      <c r="K477" s="62">
        <v>271</v>
      </c>
      <c r="L477" s="62" t="s">
        <v>104</v>
      </c>
      <c r="M477" s="62"/>
      <c r="N477" s="72" t="s">
        <v>155</v>
      </c>
      <c r="O477" s="65">
        <v>16726352</v>
      </c>
      <c r="P477" s="65">
        <v>0</v>
      </c>
      <c r="Q477" s="65">
        <v>16726352</v>
      </c>
      <c r="R477" s="65">
        <v>582750</v>
      </c>
      <c r="S477" s="65">
        <v>0</v>
      </c>
      <c r="T477" s="65">
        <v>582750</v>
      </c>
      <c r="U477" s="65">
        <v>17309102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  <c r="AI477" s="65">
        <v>0</v>
      </c>
      <c r="AJ477" s="65">
        <v>0</v>
      </c>
      <c r="AK477" s="65">
        <v>0</v>
      </c>
      <c r="AL477" s="65">
        <v>0</v>
      </c>
      <c r="AM477" s="65">
        <v>0</v>
      </c>
      <c r="AN477" s="65">
        <v>0</v>
      </c>
      <c r="AO477" s="65">
        <v>0</v>
      </c>
      <c r="AP477" s="65">
        <v>0</v>
      </c>
      <c r="AQ477" s="65">
        <v>16726352</v>
      </c>
      <c r="AR477" s="65">
        <v>0</v>
      </c>
      <c r="AS477" s="65">
        <v>16726352</v>
      </c>
      <c r="AT477" s="65">
        <v>582750</v>
      </c>
      <c r="AU477" s="65">
        <v>0</v>
      </c>
      <c r="AV477" s="65">
        <v>582750</v>
      </c>
      <c r="AW477" s="65">
        <v>17309102</v>
      </c>
      <c r="AX477" s="70"/>
      <c r="AY477" s="70"/>
      <c r="AZ477" s="70"/>
      <c r="BA477" s="70"/>
      <c r="BB477" s="70"/>
      <c r="BC477" s="70"/>
      <c r="BD477" s="70"/>
      <c r="BG477" s="66"/>
      <c r="BI477" s="66"/>
      <c r="BJ477" s="66"/>
      <c r="BL477" s="66"/>
      <c r="BM477" s="66"/>
      <c r="CB477" s="66"/>
      <c r="CD477" s="66"/>
      <c r="CE477" s="66"/>
      <c r="CG477" s="66"/>
      <c r="CH477" s="66"/>
    </row>
    <row r="478" spans="1:86">
      <c r="A478" s="67">
        <v>2026</v>
      </c>
      <c r="B478" s="67">
        <v>8311</v>
      </c>
      <c r="C478" s="67"/>
      <c r="D478" s="102"/>
      <c r="E478" s="67">
        <v>4</v>
      </c>
      <c r="F478" s="68">
        <v>10</v>
      </c>
      <c r="G478" s="68">
        <v>27</v>
      </c>
      <c r="H478" s="68"/>
      <c r="I478" s="68">
        <v>2000</v>
      </c>
      <c r="J478" s="62">
        <v>2700</v>
      </c>
      <c r="K478" s="62">
        <v>271</v>
      </c>
      <c r="L478" s="62">
        <v>160</v>
      </c>
      <c r="M478" s="62">
        <v>1</v>
      </c>
      <c r="N478" s="72" t="s">
        <v>156</v>
      </c>
      <c r="O478" s="65">
        <v>3605700</v>
      </c>
      <c r="P478" s="65">
        <v>0</v>
      </c>
      <c r="Q478" s="65">
        <v>3605700</v>
      </c>
      <c r="R478" s="65">
        <v>582750</v>
      </c>
      <c r="S478" s="65">
        <v>0</v>
      </c>
      <c r="T478" s="65">
        <v>582750</v>
      </c>
      <c r="U478" s="65">
        <v>4188450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  <c r="AI478" s="65">
        <v>0</v>
      </c>
      <c r="AJ478" s="65">
        <v>0</v>
      </c>
      <c r="AK478" s="65">
        <v>0</v>
      </c>
      <c r="AL478" s="65">
        <v>0</v>
      </c>
      <c r="AM478" s="65">
        <v>0</v>
      </c>
      <c r="AN478" s="65">
        <v>0</v>
      </c>
      <c r="AO478" s="65">
        <v>0</v>
      </c>
      <c r="AP478" s="65">
        <v>0</v>
      </c>
      <c r="AQ478" s="65">
        <v>3605700</v>
      </c>
      <c r="AR478" s="65">
        <v>0</v>
      </c>
      <c r="AS478" s="65">
        <v>3605700</v>
      </c>
      <c r="AT478" s="65">
        <v>582750</v>
      </c>
      <c r="AU478" s="65">
        <v>0</v>
      </c>
      <c r="AV478" s="65">
        <v>582750</v>
      </c>
      <c r="AW478" s="65">
        <v>4188450</v>
      </c>
      <c r="AX478" s="70" t="s">
        <v>159</v>
      </c>
      <c r="AY478" s="70">
        <v>2553</v>
      </c>
      <c r="AZ478" s="70">
        <v>0</v>
      </c>
      <c r="BA478" s="70">
        <v>0</v>
      </c>
      <c r="BB478" s="70">
        <v>0</v>
      </c>
      <c r="BC478" s="70">
        <v>2553</v>
      </c>
      <c r="BD478" s="70">
        <v>0</v>
      </c>
      <c r="BG478" s="66"/>
      <c r="BI478" s="66"/>
      <c r="BJ478" s="66"/>
      <c r="BL478" s="66"/>
      <c r="BM478" s="66"/>
      <c r="CB478" s="66"/>
      <c r="CD478" s="66"/>
      <c r="CE478" s="66"/>
      <c r="CG478" s="66"/>
      <c r="CH478" s="66"/>
    </row>
    <row r="479" spans="1:86">
      <c r="A479" s="67">
        <v>2026</v>
      </c>
      <c r="B479" s="67">
        <v>8311</v>
      </c>
      <c r="C479" s="67"/>
      <c r="D479" s="102"/>
      <c r="E479" s="67">
        <v>4</v>
      </c>
      <c r="F479" s="68">
        <v>10</v>
      </c>
      <c r="G479" s="68">
        <v>27</v>
      </c>
      <c r="H479" s="68"/>
      <c r="I479" s="68">
        <v>2000</v>
      </c>
      <c r="J479" s="62">
        <v>2700</v>
      </c>
      <c r="K479" s="62">
        <v>271</v>
      </c>
      <c r="L479" s="62">
        <v>228</v>
      </c>
      <c r="M479" s="62">
        <v>1</v>
      </c>
      <c r="N479" s="72" t="s">
        <v>158</v>
      </c>
      <c r="O479" s="65">
        <v>6009002</v>
      </c>
      <c r="P479" s="65">
        <v>0</v>
      </c>
      <c r="Q479" s="65">
        <v>6009002</v>
      </c>
      <c r="R479" s="65">
        <v>0</v>
      </c>
      <c r="S479" s="65">
        <v>0</v>
      </c>
      <c r="T479" s="65">
        <v>0</v>
      </c>
      <c r="U479" s="65">
        <v>6009002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  <c r="AI479" s="65">
        <v>0</v>
      </c>
      <c r="AJ479" s="65">
        <v>0</v>
      </c>
      <c r="AK479" s="65">
        <v>0</v>
      </c>
      <c r="AL479" s="65">
        <v>0</v>
      </c>
      <c r="AM479" s="65">
        <v>0</v>
      </c>
      <c r="AN479" s="65">
        <v>0</v>
      </c>
      <c r="AO479" s="65">
        <v>0</v>
      </c>
      <c r="AP479" s="65">
        <v>0</v>
      </c>
      <c r="AQ479" s="65">
        <v>6009002</v>
      </c>
      <c r="AR479" s="65">
        <v>0</v>
      </c>
      <c r="AS479" s="65">
        <v>6009002</v>
      </c>
      <c r="AT479" s="65">
        <v>0</v>
      </c>
      <c r="AU479" s="65">
        <v>0</v>
      </c>
      <c r="AV479" s="65">
        <v>0</v>
      </c>
      <c r="AW479" s="65">
        <v>6009002</v>
      </c>
      <c r="AX479" s="70" t="s">
        <v>159</v>
      </c>
      <c r="AY479" s="70">
        <v>3000</v>
      </c>
      <c r="AZ479" s="70">
        <v>0</v>
      </c>
      <c r="BA479" s="70">
        <v>0</v>
      </c>
      <c r="BB479" s="70">
        <v>0</v>
      </c>
      <c r="BC479" s="70">
        <v>3000</v>
      </c>
      <c r="BD479" s="70">
        <v>0</v>
      </c>
      <c r="BG479" s="66"/>
      <c r="BI479" s="66"/>
      <c r="BJ479" s="66"/>
      <c r="BL479" s="66"/>
      <c r="BM479" s="66"/>
      <c r="CB479" s="66"/>
      <c r="CD479" s="66"/>
      <c r="CE479" s="66"/>
      <c r="CG479" s="66"/>
      <c r="CH479" s="66"/>
    </row>
    <row r="480" spans="1:86">
      <c r="A480" s="67">
        <v>2026</v>
      </c>
      <c r="B480" s="67">
        <v>8311</v>
      </c>
      <c r="C480" s="67"/>
      <c r="D480" s="102"/>
      <c r="E480" s="67">
        <v>4</v>
      </c>
      <c r="F480" s="68">
        <v>10</v>
      </c>
      <c r="G480" s="68">
        <v>27</v>
      </c>
      <c r="H480" s="68"/>
      <c r="I480" s="68">
        <v>2000</v>
      </c>
      <c r="J480" s="62">
        <v>2700</v>
      </c>
      <c r="K480" s="62">
        <v>271</v>
      </c>
      <c r="L480" s="62">
        <v>716</v>
      </c>
      <c r="M480" s="62">
        <v>1</v>
      </c>
      <c r="N480" s="72" t="s">
        <v>162</v>
      </c>
      <c r="O480" s="65">
        <v>630000</v>
      </c>
      <c r="P480" s="65">
        <v>0</v>
      </c>
      <c r="Q480" s="65">
        <v>630000</v>
      </c>
      <c r="R480" s="65">
        <v>0</v>
      </c>
      <c r="S480" s="65">
        <v>0</v>
      </c>
      <c r="T480" s="65">
        <v>0</v>
      </c>
      <c r="U480" s="65">
        <v>630000</v>
      </c>
      <c r="V480" s="65">
        <v>0</v>
      </c>
      <c r="W480" s="65">
        <v>0</v>
      </c>
      <c r="X480" s="65">
        <v>0</v>
      </c>
      <c r="Y480" s="65">
        <v>0</v>
      </c>
      <c r="Z480" s="65">
        <v>0</v>
      </c>
      <c r="AA480" s="65">
        <v>0</v>
      </c>
      <c r="AB480" s="65">
        <v>0</v>
      </c>
      <c r="AC480" s="65">
        <v>0</v>
      </c>
      <c r="AD480" s="65">
        <v>0</v>
      </c>
      <c r="AE480" s="65">
        <v>0</v>
      </c>
      <c r="AF480" s="65">
        <v>0</v>
      </c>
      <c r="AG480" s="65">
        <v>0</v>
      </c>
      <c r="AH480" s="65">
        <v>0</v>
      </c>
      <c r="AI480" s="65">
        <v>0</v>
      </c>
      <c r="AJ480" s="65">
        <v>0</v>
      </c>
      <c r="AK480" s="65">
        <v>0</v>
      </c>
      <c r="AL480" s="65">
        <v>0</v>
      </c>
      <c r="AM480" s="65">
        <v>0</v>
      </c>
      <c r="AN480" s="65">
        <v>0</v>
      </c>
      <c r="AO480" s="65">
        <v>0</v>
      </c>
      <c r="AP480" s="65">
        <v>0</v>
      </c>
      <c r="AQ480" s="65">
        <v>630000</v>
      </c>
      <c r="AR480" s="65">
        <v>0</v>
      </c>
      <c r="AS480" s="65">
        <v>630000</v>
      </c>
      <c r="AT480" s="65">
        <v>0</v>
      </c>
      <c r="AU480" s="65">
        <v>0</v>
      </c>
      <c r="AV480" s="65">
        <v>0</v>
      </c>
      <c r="AW480" s="65">
        <v>630000</v>
      </c>
      <c r="AX480" s="70" t="s">
        <v>159</v>
      </c>
      <c r="AY480" s="70">
        <v>3000</v>
      </c>
      <c r="AZ480" s="70">
        <v>0</v>
      </c>
      <c r="BA480" s="70">
        <v>0</v>
      </c>
      <c r="BB480" s="70">
        <v>0</v>
      </c>
      <c r="BC480" s="70">
        <v>3000</v>
      </c>
      <c r="BD480" s="70">
        <v>0</v>
      </c>
      <c r="BG480" s="66"/>
      <c r="BI480" s="66"/>
      <c r="BJ480" s="66"/>
      <c r="BL480" s="66"/>
      <c r="BM480" s="66"/>
      <c r="CB480" s="66"/>
      <c r="CD480" s="66"/>
      <c r="CE480" s="66"/>
      <c r="CG480" s="66"/>
      <c r="CH480" s="66"/>
    </row>
    <row r="481" spans="1:86">
      <c r="A481" s="67">
        <v>2026</v>
      </c>
      <c r="B481" s="67">
        <v>8311</v>
      </c>
      <c r="C481" s="67"/>
      <c r="D481" s="102"/>
      <c r="E481" s="67">
        <v>4</v>
      </c>
      <c r="F481" s="68">
        <v>10</v>
      </c>
      <c r="G481" s="68">
        <v>27</v>
      </c>
      <c r="H481" s="68"/>
      <c r="I481" s="68">
        <v>2000</v>
      </c>
      <c r="J481" s="62">
        <v>2700</v>
      </c>
      <c r="K481" s="62">
        <v>271</v>
      </c>
      <c r="L481" s="62">
        <v>1049</v>
      </c>
      <c r="M481" s="62">
        <v>1</v>
      </c>
      <c r="N481" s="72" t="s">
        <v>163</v>
      </c>
      <c r="O481" s="65">
        <v>6481650</v>
      </c>
      <c r="P481" s="65">
        <v>0</v>
      </c>
      <c r="Q481" s="65">
        <v>6481650</v>
      </c>
      <c r="R481" s="65">
        <v>0</v>
      </c>
      <c r="S481" s="65">
        <v>0</v>
      </c>
      <c r="T481" s="65">
        <v>0</v>
      </c>
      <c r="U481" s="65">
        <v>6481650</v>
      </c>
      <c r="V481" s="65">
        <v>0</v>
      </c>
      <c r="W481" s="65">
        <v>0</v>
      </c>
      <c r="X481" s="65">
        <v>0</v>
      </c>
      <c r="Y481" s="65">
        <v>0</v>
      </c>
      <c r="Z481" s="65">
        <v>0</v>
      </c>
      <c r="AA481" s="65">
        <v>0</v>
      </c>
      <c r="AB481" s="65">
        <v>0</v>
      </c>
      <c r="AC481" s="65">
        <v>0</v>
      </c>
      <c r="AD481" s="65">
        <v>0</v>
      </c>
      <c r="AE481" s="65">
        <v>0</v>
      </c>
      <c r="AF481" s="65">
        <v>0</v>
      </c>
      <c r="AG481" s="65">
        <v>0</v>
      </c>
      <c r="AH481" s="65">
        <v>0</v>
      </c>
      <c r="AI481" s="65">
        <v>0</v>
      </c>
      <c r="AJ481" s="65">
        <v>0</v>
      </c>
      <c r="AK481" s="65">
        <v>0</v>
      </c>
      <c r="AL481" s="65">
        <v>0</v>
      </c>
      <c r="AM481" s="65">
        <v>0</v>
      </c>
      <c r="AN481" s="65">
        <v>0</v>
      </c>
      <c r="AO481" s="65">
        <v>0</v>
      </c>
      <c r="AP481" s="65">
        <v>0</v>
      </c>
      <c r="AQ481" s="65">
        <v>6481650</v>
      </c>
      <c r="AR481" s="65">
        <v>0</v>
      </c>
      <c r="AS481" s="65">
        <v>6481650</v>
      </c>
      <c r="AT481" s="65">
        <v>0</v>
      </c>
      <c r="AU481" s="65">
        <v>0</v>
      </c>
      <c r="AV481" s="65">
        <v>0</v>
      </c>
      <c r="AW481" s="65">
        <v>6481650</v>
      </c>
      <c r="AX481" s="70" t="s">
        <v>159</v>
      </c>
      <c r="AY481" s="70">
        <v>4051</v>
      </c>
      <c r="AZ481" s="70">
        <v>0</v>
      </c>
      <c r="BA481" s="70">
        <v>0</v>
      </c>
      <c r="BB481" s="70">
        <v>0</v>
      </c>
      <c r="BC481" s="70">
        <v>4051</v>
      </c>
      <c r="BD481" s="70">
        <v>0</v>
      </c>
      <c r="BG481" s="66"/>
      <c r="BI481" s="66"/>
      <c r="BJ481" s="66"/>
      <c r="BL481" s="66"/>
      <c r="BM481" s="66"/>
      <c r="CB481" s="66"/>
      <c r="CD481" s="66"/>
      <c r="CE481" s="66"/>
      <c r="CG481" s="66"/>
      <c r="CH481" s="66"/>
    </row>
    <row r="482" spans="1:86">
      <c r="A482" s="67">
        <v>2026</v>
      </c>
      <c r="B482" s="67">
        <v>8311</v>
      </c>
      <c r="C482" s="67"/>
      <c r="D482" s="102"/>
      <c r="E482" s="67">
        <v>4</v>
      </c>
      <c r="F482" s="68">
        <v>10</v>
      </c>
      <c r="G482" s="68">
        <v>27</v>
      </c>
      <c r="H482" s="68"/>
      <c r="I482" s="68">
        <v>3000</v>
      </c>
      <c r="J482" s="62"/>
      <c r="K482" s="62"/>
      <c r="L482" s="62" t="s">
        <v>104</v>
      </c>
      <c r="M482" s="62"/>
      <c r="N482" s="72" t="s">
        <v>6</v>
      </c>
      <c r="O482" s="65">
        <v>0</v>
      </c>
      <c r="P482" s="65">
        <v>0</v>
      </c>
      <c r="Q482" s="65">
        <v>0</v>
      </c>
      <c r="R482" s="65">
        <v>10500000</v>
      </c>
      <c r="S482" s="65">
        <v>0</v>
      </c>
      <c r="T482" s="65">
        <v>10500000</v>
      </c>
      <c r="U482" s="65">
        <v>10500000</v>
      </c>
      <c r="V482" s="65">
        <v>0</v>
      </c>
      <c r="W482" s="65">
        <v>0</v>
      </c>
      <c r="X482" s="65">
        <v>0</v>
      </c>
      <c r="Y482" s="65">
        <v>0</v>
      </c>
      <c r="Z482" s="65">
        <v>0</v>
      </c>
      <c r="AA482" s="65">
        <v>0</v>
      </c>
      <c r="AB482" s="65">
        <v>0</v>
      </c>
      <c r="AC482" s="65">
        <v>0</v>
      </c>
      <c r="AD482" s="65">
        <v>0</v>
      </c>
      <c r="AE482" s="65">
        <v>0</v>
      </c>
      <c r="AF482" s="65">
        <v>0</v>
      </c>
      <c r="AG482" s="65">
        <v>0</v>
      </c>
      <c r="AH482" s="65">
        <v>0</v>
      </c>
      <c r="AI482" s="65">
        <v>0</v>
      </c>
      <c r="AJ482" s="65">
        <v>0</v>
      </c>
      <c r="AK482" s="65">
        <v>0</v>
      </c>
      <c r="AL482" s="65">
        <v>0</v>
      </c>
      <c r="AM482" s="65">
        <v>0</v>
      </c>
      <c r="AN482" s="65">
        <v>0</v>
      </c>
      <c r="AO482" s="65">
        <v>0</v>
      </c>
      <c r="AP482" s="65">
        <v>0</v>
      </c>
      <c r="AQ482" s="65">
        <v>0</v>
      </c>
      <c r="AR482" s="65">
        <v>0</v>
      </c>
      <c r="AS482" s="65">
        <v>0</v>
      </c>
      <c r="AT482" s="65">
        <v>10500000</v>
      </c>
      <c r="AU482" s="65">
        <v>0</v>
      </c>
      <c r="AV482" s="65">
        <v>10500000</v>
      </c>
      <c r="AW482" s="65">
        <v>10500000</v>
      </c>
      <c r="AX482" s="70"/>
      <c r="AY482" s="70"/>
      <c r="AZ482" s="70"/>
      <c r="BA482" s="70"/>
      <c r="BB482" s="70"/>
      <c r="BC482" s="70"/>
      <c r="BD482" s="70"/>
      <c r="BG482" s="66"/>
      <c r="BI482" s="66"/>
      <c r="BJ482" s="66"/>
      <c r="BL482" s="66"/>
      <c r="BM482" s="66"/>
      <c r="CB482" s="66"/>
      <c r="CD482" s="66"/>
      <c r="CE482" s="66"/>
      <c r="CG482" s="66"/>
      <c r="CH482" s="66"/>
    </row>
    <row r="483" spans="1:86">
      <c r="A483" s="67">
        <v>2026</v>
      </c>
      <c r="B483" s="67">
        <v>8311</v>
      </c>
      <c r="C483" s="67"/>
      <c r="D483" s="102"/>
      <c r="E483" s="67">
        <v>4</v>
      </c>
      <c r="F483" s="68">
        <v>10</v>
      </c>
      <c r="G483" s="68">
        <v>27</v>
      </c>
      <c r="H483" s="68"/>
      <c r="I483" s="68">
        <v>3000</v>
      </c>
      <c r="J483" s="62">
        <v>3500</v>
      </c>
      <c r="K483" s="62"/>
      <c r="L483" s="62" t="s">
        <v>104</v>
      </c>
      <c r="M483" s="62"/>
      <c r="N483" s="72" t="s">
        <v>191</v>
      </c>
      <c r="O483" s="65">
        <v>0</v>
      </c>
      <c r="P483" s="65">
        <v>0</v>
      </c>
      <c r="Q483" s="65">
        <v>0</v>
      </c>
      <c r="R483" s="65">
        <v>10500000</v>
      </c>
      <c r="S483" s="65">
        <v>0</v>
      </c>
      <c r="T483" s="65">
        <v>10500000</v>
      </c>
      <c r="U483" s="65">
        <v>10500000</v>
      </c>
      <c r="V483" s="65">
        <v>0</v>
      </c>
      <c r="W483" s="65">
        <v>0</v>
      </c>
      <c r="X483" s="65">
        <v>0</v>
      </c>
      <c r="Y483" s="65">
        <v>0</v>
      </c>
      <c r="Z483" s="65">
        <v>0</v>
      </c>
      <c r="AA483" s="65">
        <v>0</v>
      </c>
      <c r="AB483" s="65">
        <v>0</v>
      </c>
      <c r="AC483" s="65">
        <v>0</v>
      </c>
      <c r="AD483" s="65">
        <v>0</v>
      </c>
      <c r="AE483" s="65">
        <v>0</v>
      </c>
      <c r="AF483" s="65">
        <v>0</v>
      </c>
      <c r="AG483" s="65">
        <v>0</v>
      </c>
      <c r="AH483" s="65">
        <v>0</v>
      </c>
      <c r="AI483" s="65">
        <v>0</v>
      </c>
      <c r="AJ483" s="65">
        <v>0</v>
      </c>
      <c r="AK483" s="65">
        <v>0</v>
      </c>
      <c r="AL483" s="65">
        <v>0</v>
      </c>
      <c r="AM483" s="65">
        <v>0</v>
      </c>
      <c r="AN483" s="65">
        <v>0</v>
      </c>
      <c r="AO483" s="65">
        <v>0</v>
      </c>
      <c r="AP483" s="65">
        <v>0</v>
      </c>
      <c r="AQ483" s="65">
        <v>0</v>
      </c>
      <c r="AR483" s="65">
        <v>0</v>
      </c>
      <c r="AS483" s="65">
        <v>0</v>
      </c>
      <c r="AT483" s="65">
        <v>10500000</v>
      </c>
      <c r="AU483" s="65">
        <v>0</v>
      </c>
      <c r="AV483" s="65">
        <v>10500000</v>
      </c>
      <c r="AW483" s="65">
        <v>10500000</v>
      </c>
      <c r="AX483" s="70"/>
      <c r="AY483" s="70"/>
      <c r="AZ483" s="70"/>
      <c r="BA483" s="70"/>
      <c r="BB483" s="70"/>
      <c r="BC483" s="70"/>
      <c r="BD483" s="70"/>
      <c r="BG483" s="66"/>
      <c r="BI483" s="66"/>
      <c r="BJ483" s="66"/>
      <c r="BL483" s="66"/>
      <c r="BM483" s="66"/>
      <c r="CB483" s="66"/>
      <c r="CD483" s="66"/>
      <c r="CE483" s="66"/>
      <c r="CG483" s="66"/>
      <c r="CH483" s="66"/>
    </row>
    <row r="484" spans="1:86" ht="30">
      <c r="A484" s="67">
        <v>2026</v>
      </c>
      <c r="B484" s="67">
        <v>8311</v>
      </c>
      <c r="C484" s="67"/>
      <c r="D484" s="102"/>
      <c r="E484" s="67">
        <v>4</v>
      </c>
      <c r="F484" s="68">
        <v>10</v>
      </c>
      <c r="G484" s="68">
        <v>27</v>
      </c>
      <c r="H484" s="68"/>
      <c r="I484" s="68">
        <v>3000</v>
      </c>
      <c r="J484" s="62">
        <v>3500</v>
      </c>
      <c r="K484" s="62">
        <v>353</v>
      </c>
      <c r="L484" s="62" t="s">
        <v>104</v>
      </c>
      <c r="M484" s="62"/>
      <c r="N484" s="72" t="s">
        <v>256</v>
      </c>
      <c r="O484" s="65">
        <v>0</v>
      </c>
      <c r="P484" s="65">
        <v>0</v>
      </c>
      <c r="Q484" s="65">
        <v>0</v>
      </c>
      <c r="R484" s="65">
        <v>10500000</v>
      </c>
      <c r="S484" s="65">
        <v>0</v>
      </c>
      <c r="T484" s="65">
        <v>10500000</v>
      </c>
      <c r="U484" s="65">
        <v>10500000</v>
      </c>
      <c r="V484" s="65">
        <v>0</v>
      </c>
      <c r="W484" s="65">
        <v>0</v>
      </c>
      <c r="X484" s="65">
        <v>0</v>
      </c>
      <c r="Y484" s="65">
        <v>0</v>
      </c>
      <c r="Z484" s="65">
        <v>0</v>
      </c>
      <c r="AA484" s="65">
        <v>0</v>
      </c>
      <c r="AB484" s="65">
        <v>0</v>
      </c>
      <c r="AC484" s="65">
        <v>0</v>
      </c>
      <c r="AD484" s="65">
        <v>0</v>
      </c>
      <c r="AE484" s="65">
        <v>0</v>
      </c>
      <c r="AF484" s="65">
        <v>0</v>
      </c>
      <c r="AG484" s="65">
        <v>0</v>
      </c>
      <c r="AH484" s="65">
        <v>0</v>
      </c>
      <c r="AI484" s="65">
        <v>0</v>
      </c>
      <c r="AJ484" s="65">
        <v>0</v>
      </c>
      <c r="AK484" s="65">
        <v>0</v>
      </c>
      <c r="AL484" s="65">
        <v>0</v>
      </c>
      <c r="AM484" s="65">
        <v>0</v>
      </c>
      <c r="AN484" s="65">
        <v>0</v>
      </c>
      <c r="AO484" s="65">
        <v>0</v>
      </c>
      <c r="AP484" s="65">
        <v>0</v>
      </c>
      <c r="AQ484" s="65">
        <v>0</v>
      </c>
      <c r="AR484" s="65">
        <v>0</v>
      </c>
      <c r="AS484" s="65">
        <v>0</v>
      </c>
      <c r="AT484" s="65">
        <v>10500000</v>
      </c>
      <c r="AU484" s="65">
        <v>0</v>
      </c>
      <c r="AV484" s="65">
        <v>10500000</v>
      </c>
      <c r="AW484" s="65">
        <v>10500000</v>
      </c>
      <c r="AX484" s="70"/>
      <c r="AY484" s="70"/>
      <c r="AZ484" s="70"/>
      <c r="BA484" s="70"/>
      <c r="BB484" s="70"/>
      <c r="BC484" s="70"/>
      <c r="BD484" s="70"/>
      <c r="BG484" s="66"/>
      <c r="BI484" s="66"/>
      <c r="BJ484" s="66"/>
      <c r="BL484" s="66"/>
      <c r="BM484" s="66"/>
      <c r="CB484" s="66"/>
      <c r="CD484" s="66"/>
      <c r="CE484" s="66"/>
      <c r="CG484" s="66"/>
      <c r="CH484" s="66"/>
    </row>
    <row r="485" spans="1:86">
      <c r="A485" s="67">
        <v>2026</v>
      </c>
      <c r="B485" s="67">
        <v>8311</v>
      </c>
      <c r="C485" s="67"/>
      <c r="D485" s="102"/>
      <c r="E485" s="67">
        <v>4</v>
      </c>
      <c r="F485" s="68">
        <v>10</v>
      </c>
      <c r="G485" s="68">
        <v>27</v>
      </c>
      <c r="H485" s="68"/>
      <c r="I485" s="68">
        <v>3000</v>
      </c>
      <c r="J485" s="62">
        <v>3500</v>
      </c>
      <c r="K485" s="62">
        <v>353</v>
      </c>
      <c r="L485" s="62">
        <v>892</v>
      </c>
      <c r="M485" s="62">
        <v>1</v>
      </c>
      <c r="N485" s="72" t="s">
        <v>257</v>
      </c>
      <c r="O485" s="65">
        <v>0</v>
      </c>
      <c r="P485" s="65">
        <v>0</v>
      </c>
      <c r="Q485" s="65">
        <v>0</v>
      </c>
      <c r="R485" s="65">
        <v>10500000</v>
      </c>
      <c r="S485" s="65">
        <v>0</v>
      </c>
      <c r="T485" s="65">
        <v>10500000</v>
      </c>
      <c r="U485" s="65">
        <v>10500000</v>
      </c>
      <c r="V485" s="65">
        <v>0</v>
      </c>
      <c r="W485" s="65">
        <v>0</v>
      </c>
      <c r="X485" s="65">
        <v>0</v>
      </c>
      <c r="Y485" s="65">
        <v>0</v>
      </c>
      <c r="Z485" s="65">
        <v>0</v>
      </c>
      <c r="AA485" s="65">
        <v>0</v>
      </c>
      <c r="AB485" s="65">
        <v>0</v>
      </c>
      <c r="AC485" s="65">
        <v>0</v>
      </c>
      <c r="AD485" s="65">
        <v>0</v>
      </c>
      <c r="AE485" s="65">
        <v>0</v>
      </c>
      <c r="AF485" s="65">
        <v>0</v>
      </c>
      <c r="AG485" s="65">
        <v>0</v>
      </c>
      <c r="AH485" s="65">
        <v>0</v>
      </c>
      <c r="AI485" s="65">
        <v>0</v>
      </c>
      <c r="AJ485" s="65">
        <v>0</v>
      </c>
      <c r="AK485" s="65">
        <v>0</v>
      </c>
      <c r="AL485" s="65">
        <v>0</v>
      </c>
      <c r="AM485" s="65">
        <v>0</v>
      </c>
      <c r="AN485" s="65">
        <v>0</v>
      </c>
      <c r="AO485" s="65">
        <v>0</v>
      </c>
      <c r="AP485" s="65">
        <v>0</v>
      </c>
      <c r="AQ485" s="65">
        <v>0</v>
      </c>
      <c r="AR485" s="65">
        <v>0</v>
      </c>
      <c r="AS485" s="65">
        <v>0</v>
      </c>
      <c r="AT485" s="65">
        <v>10500000</v>
      </c>
      <c r="AU485" s="65">
        <v>0</v>
      </c>
      <c r="AV485" s="65">
        <v>10500000</v>
      </c>
      <c r="AW485" s="65">
        <v>10500000</v>
      </c>
      <c r="AX485" s="70" t="s">
        <v>108</v>
      </c>
      <c r="AY485" s="70">
        <v>10</v>
      </c>
      <c r="AZ485" s="70">
        <v>0</v>
      </c>
      <c r="BA485" s="70">
        <v>0</v>
      </c>
      <c r="BB485" s="70">
        <v>0</v>
      </c>
      <c r="BC485" s="70">
        <v>10</v>
      </c>
      <c r="BD485" s="70">
        <v>0</v>
      </c>
      <c r="BG485" s="66"/>
      <c r="BI485" s="66"/>
      <c r="BJ485" s="66"/>
      <c r="BL485" s="66"/>
      <c r="BM485" s="66"/>
      <c r="CB485" s="66"/>
      <c r="CD485" s="66"/>
      <c r="CE485" s="66"/>
      <c r="CG485" s="66"/>
      <c r="CH485" s="66"/>
    </row>
    <row r="486" spans="1:86">
      <c r="A486" s="67">
        <v>2026</v>
      </c>
      <c r="B486" s="67">
        <v>8311</v>
      </c>
      <c r="C486" s="67"/>
      <c r="D486" s="102"/>
      <c r="E486" s="67">
        <v>4</v>
      </c>
      <c r="F486" s="68">
        <v>10</v>
      </c>
      <c r="G486" s="68">
        <v>27</v>
      </c>
      <c r="H486" s="68"/>
      <c r="I486" s="68">
        <v>5000</v>
      </c>
      <c r="J486" s="62"/>
      <c r="K486" s="62"/>
      <c r="L486" s="62" t="s">
        <v>104</v>
      </c>
      <c r="M486" s="62"/>
      <c r="N486" s="72" t="s">
        <v>4</v>
      </c>
      <c r="O486" s="65">
        <v>19547591.699999999</v>
      </c>
      <c r="P486" s="65">
        <v>0</v>
      </c>
      <c r="Q486" s="65">
        <v>19547591.699999999</v>
      </c>
      <c r="R486" s="65">
        <v>16413936</v>
      </c>
      <c r="S486" s="65">
        <v>0</v>
      </c>
      <c r="T486" s="65">
        <v>16413936</v>
      </c>
      <c r="U486" s="65">
        <v>35961527.700000003</v>
      </c>
      <c r="V486" s="65">
        <v>0</v>
      </c>
      <c r="W486" s="65">
        <v>0</v>
      </c>
      <c r="X486" s="65">
        <v>0</v>
      </c>
      <c r="Y486" s="65">
        <v>0</v>
      </c>
      <c r="Z486" s="65">
        <v>0</v>
      </c>
      <c r="AA486" s="65">
        <v>0</v>
      </c>
      <c r="AB486" s="65">
        <v>0</v>
      </c>
      <c r="AC486" s="65">
        <v>0</v>
      </c>
      <c r="AD486" s="65">
        <v>0</v>
      </c>
      <c r="AE486" s="65">
        <v>0</v>
      </c>
      <c r="AF486" s="65">
        <v>0</v>
      </c>
      <c r="AG486" s="65">
        <v>0</v>
      </c>
      <c r="AH486" s="65">
        <v>0</v>
      </c>
      <c r="AI486" s="65">
        <v>0</v>
      </c>
      <c r="AJ486" s="65">
        <v>0</v>
      </c>
      <c r="AK486" s="65">
        <v>0</v>
      </c>
      <c r="AL486" s="65">
        <v>0</v>
      </c>
      <c r="AM486" s="65">
        <v>0</v>
      </c>
      <c r="AN486" s="65">
        <v>0</v>
      </c>
      <c r="AO486" s="65">
        <v>0</v>
      </c>
      <c r="AP486" s="65">
        <v>0</v>
      </c>
      <c r="AQ486" s="65">
        <v>19547591.699999999</v>
      </c>
      <c r="AR486" s="65">
        <v>0</v>
      </c>
      <c r="AS486" s="65">
        <v>19547591.699999999</v>
      </c>
      <c r="AT486" s="65">
        <v>16413936</v>
      </c>
      <c r="AU486" s="65">
        <v>0</v>
      </c>
      <c r="AV486" s="65">
        <v>16413936</v>
      </c>
      <c r="AW486" s="65">
        <v>35961527.700000003</v>
      </c>
      <c r="AX486" s="70"/>
      <c r="AY486" s="70"/>
      <c r="AZ486" s="70"/>
      <c r="BA486" s="70"/>
      <c r="BB486" s="70"/>
      <c r="BC486" s="70"/>
      <c r="BD486" s="70"/>
      <c r="BG486" s="66"/>
      <c r="BI486" s="66"/>
      <c r="BJ486" s="66"/>
      <c r="BL486" s="66"/>
      <c r="BM486" s="66"/>
      <c r="CB486" s="66"/>
      <c r="CD486" s="66"/>
      <c r="CE486" s="66"/>
      <c r="CG486" s="66"/>
      <c r="CH486" s="66"/>
    </row>
    <row r="487" spans="1:86">
      <c r="A487" s="67">
        <v>2026</v>
      </c>
      <c r="B487" s="67">
        <v>8311</v>
      </c>
      <c r="C487" s="67"/>
      <c r="D487" s="102"/>
      <c r="E487" s="67">
        <v>4</v>
      </c>
      <c r="F487" s="68">
        <v>10</v>
      </c>
      <c r="G487" s="68">
        <v>27</v>
      </c>
      <c r="H487" s="68"/>
      <c r="I487" s="68">
        <v>5000</v>
      </c>
      <c r="J487" s="62">
        <v>5100</v>
      </c>
      <c r="K487" s="62"/>
      <c r="L487" s="62" t="s">
        <v>104</v>
      </c>
      <c r="M487" s="62"/>
      <c r="N487" s="72" t="s">
        <v>194</v>
      </c>
      <c r="O487" s="65">
        <v>0</v>
      </c>
      <c r="P487" s="65">
        <v>0</v>
      </c>
      <c r="Q487" s="65">
        <v>0</v>
      </c>
      <c r="R487" s="65">
        <v>1945986</v>
      </c>
      <c r="S487" s="65">
        <v>0</v>
      </c>
      <c r="T487" s="65">
        <v>1945986</v>
      </c>
      <c r="U487" s="65">
        <v>1945986</v>
      </c>
      <c r="V487" s="65">
        <v>0</v>
      </c>
      <c r="W487" s="65">
        <v>0</v>
      </c>
      <c r="X487" s="65">
        <v>0</v>
      </c>
      <c r="Y487" s="65">
        <v>0</v>
      </c>
      <c r="Z487" s="65">
        <v>0</v>
      </c>
      <c r="AA487" s="65">
        <v>0</v>
      </c>
      <c r="AB487" s="65">
        <v>0</v>
      </c>
      <c r="AC487" s="65">
        <v>0</v>
      </c>
      <c r="AD487" s="65">
        <v>0</v>
      </c>
      <c r="AE487" s="65">
        <v>0</v>
      </c>
      <c r="AF487" s="65">
        <v>0</v>
      </c>
      <c r="AG487" s="65">
        <v>0</v>
      </c>
      <c r="AH487" s="65">
        <v>0</v>
      </c>
      <c r="AI487" s="65">
        <v>0</v>
      </c>
      <c r="AJ487" s="65">
        <v>0</v>
      </c>
      <c r="AK487" s="65">
        <v>0</v>
      </c>
      <c r="AL487" s="65">
        <v>0</v>
      </c>
      <c r="AM487" s="65">
        <v>0</v>
      </c>
      <c r="AN487" s="65">
        <v>0</v>
      </c>
      <c r="AO487" s="65">
        <v>0</v>
      </c>
      <c r="AP487" s="65">
        <v>0</v>
      </c>
      <c r="AQ487" s="65">
        <v>0</v>
      </c>
      <c r="AR487" s="65">
        <v>0</v>
      </c>
      <c r="AS487" s="65">
        <v>0</v>
      </c>
      <c r="AT487" s="65">
        <v>1945986</v>
      </c>
      <c r="AU487" s="65">
        <v>0</v>
      </c>
      <c r="AV487" s="65">
        <v>1945986</v>
      </c>
      <c r="AW487" s="65">
        <v>1945986</v>
      </c>
      <c r="AX487" s="70"/>
      <c r="AY487" s="70"/>
      <c r="AZ487" s="70"/>
      <c r="BA487" s="70"/>
      <c r="BB487" s="70"/>
      <c r="BC487" s="70"/>
      <c r="BD487" s="70"/>
      <c r="BG487" s="66"/>
      <c r="BI487" s="66"/>
      <c r="BJ487" s="66"/>
      <c r="BL487" s="66"/>
      <c r="BM487" s="66"/>
      <c r="CB487" s="66"/>
      <c r="CD487" s="66"/>
      <c r="CE487" s="66"/>
      <c r="CG487" s="66"/>
      <c r="CH487" s="66"/>
    </row>
    <row r="488" spans="1:86">
      <c r="A488" s="67">
        <v>2026</v>
      </c>
      <c r="B488" s="67">
        <v>8311</v>
      </c>
      <c r="C488" s="67"/>
      <c r="D488" s="102"/>
      <c r="E488" s="67">
        <v>4</v>
      </c>
      <c r="F488" s="68">
        <v>10</v>
      </c>
      <c r="G488" s="68">
        <v>27</v>
      </c>
      <c r="H488" s="68"/>
      <c r="I488" s="68">
        <v>5000</v>
      </c>
      <c r="J488" s="62">
        <v>5100</v>
      </c>
      <c r="K488" s="62">
        <v>515</v>
      </c>
      <c r="L488" s="62" t="s">
        <v>104</v>
      </c>
      <c r="M488" s="62"/>
      <c r="N488" s="72" t="s">
        <v>202</v>
      </c>
      <c r="O488" s="65">
        <v>0</v>
      </c>
      <c r="P488" s="65">
        <v>0</v>
      </c>
      <c r="Q488" s="65">
        <v>0</v>
      </c>
      <c r="R488" s="65">
        <v>1079736</v>
      </c>
      <c r="S488" s="65">
        <v>0</v>
      </c>
      <c r="T488" s="65">
        <v>1079736</v>
      </c>
      <c r="U488" s="65">
        <v>1079736</v>
      </c>
      <c r="V488" s="65">
        <v>0</v>
      </c>
      <c r="W488" s="65">
        <v>0</v>
      </c>
      <c r="X488" s="65">
        <v>0</v>
      </c>
      <c r="Y488" s="65">
        <v>0</v>
      </c>
      <c r="Z488" s="65">
        <v>0</v>
      </c>
      <c r="AA488" s="65">
        <v>0</v>
      </c>
      <c r="AB488" s="65">
        <v>0</v>
      </c>
      <c r="AC488" s="65">
        <v>0</v>
      </c>
      <c r="AD488" s="65">
        <v>0</v>
      </c>
      <c r="AE488" s="65">
        <v>0</v>
      </c>
      <c r="AF488" s="65">
        <v>0</v>
      </c>
      <c r="AG488" s="65">
        <v>0</v>
      </c>
      <c r="AH488" s="65">
        <v>0</v>
      </c>
      <c r="AI488" s="65">
        <v>0</v>
      </c>
      <c r="AJ488" s="65">
        <v>0</v>
      </c>
      <c r="AK488" s="65">
        <v>0</v>
      </c>
      <c r="AL488" s="65">
        <v>0</v>
      </c>
      <c r="AM488" s="65">
        <v>0</v>
      </c>
      <c r="AN488" s="65">
        <v>0</v>
      </c>
      <c r="AO488" s="65">
        <v>0</v>
      </c>
      <c r="AP488" s="65">
        <v>0</v>
      </c>
      <c r="AQ488" s="65">
        <v>0</v>
      </c>
      <c r="AR488" s="65">
        <v>0</v>
      </c>
      <c r="AS488" s="65">
        <v>0</v>
      </c>
      <c r="AT488" s="65">
        <v>1079736</v>
      </c>
      <c r="AU488" s="65">
        <v>0</v>
      </c>
      <c r="AV488" s="65">
        <v>1079736</v>
      </c>
      <c r="AW488" s="65">
        <v>1079736</v>
      </c>
      <c r="AX488" s="70"/>
      <c r="AY488" s="70"/>
      <c r="AZ488" s="70"/>
      <c r="BA488" s="70"/>
      <c r="BB488" s="70"/>
      <c r="BC488" s="70"/>
      <c r="BD488" s="70"/>
      <c r="BG488" s="66"/>
      <c r="BI488" s="66"/>
      <c r="BJ488" s="66"/>
      <c r="BL488" s="66"/>
      <c r="BM488" s="66"/>
      <c r="CB488" s="66"/>
      <c r="CD488" s="66"/>
      <c r="CE488" s="66"/>
      <c r="CG488" s="66"/>
      <c r="CH488" s="66"/>
    </row>
    <row r="489" spans="1:86">
      <c r="A489" s="67">
        <v>2026</v>
      </c>
      <c r="B489" s="67">
        <v>8311</v>
      </c>
      <c r="C489" s="67"/>
      <c r="D489" s="102"/>
      <c r="E489" s="67">
        <v>4</v>
      </c>
      <c r="F489" s="68">
        <v>10</v>
      </c>
      <c r="G489" s="68">
        <v>27</v>
      </c>
      <c r="H489" s="68"/>
      <c r="I489" s="68">
        <v>5000</v>
      </c>
      <c r="J489" s="62">
        <v>5100</v>
      </c>
      <c r="K489" s="62">
        <v>515</v>
      </c>
      <c r="L489" s="62">
        <v>374</v>
      </c>
      <c r="M489" s="62">
        <v>1</v>
      </c>
      <c r="N489" s="72" t="s">
        <v>375</v>
      </c>
      <c r="O489" s="65">
        <v>0</v>
      </c>
      <c r="P489" s="65">
        <v>0</v>
      </c>
      <c r="Q489" s="65">
        <v>0</v>
      </c>
      <c r="R489" s="65">
        <v>472500</v>
      </c>
      <c r="S489" s="65">
        <v>0</v>
      </c>
      <c r="T489" s="65">
        <v>472500</v>
      </c>
      <c r="U489" s="65">
        <v>472500</v>
      </c>
      <c r="V489" s="65">
        <v>0</v>
      </c>
      <c r="W489" s="65">
        <v>0</v>
      </c>
      <c r="X489" s="65">
        <v>0</v>
      </c>
      <c r="Y489" s="65">
        <v>0</v>
      </c>
      <c r="Z489" s="65">
        <v>0</v>
      </c>
      <c r="AA489" s="65">
        <v>0</v>
      </c>
      <c r="AB489" s="65">
        <v>0</v>
      </c>
      <c r="AC489" s="65">
        <v>0</v>
      </c>
      <c r="AD489" s="65">
        <v>0</v>
      </c>
      <c r="AE489" s="65">
        <v>0</v>
      </c>
      <c r="AF489" s="65">
        <v>0</v>
      </c>
      <c r="AG489" s="65">
        <v>0</v>
      </c>
      <c r="AH489" s="65">
        <v>0</v>
      </c>
      <c r="AI489" s="65">
        <v>0</v>
      </c>
      <c r="AJ489" s="65">
        <v>0</v>
      </c>
      <c r="AK489" s="65">
        <v>0</v>
      </c>
      <c r="AL489" s="65">
        <v>0</v>
      </c>
      <c r="AM489" s="65">
        <v>0</v>
      </c>
      <c r="AN489" s="65">
        <v>0</v>
      </c>
      <c r="AO489" s="65">
        <v>0</v>
      </c>
      <c r="AP489" s="65">
        <v>0</v>
      </c>
      <c r="AQ489" s="65">
        <v>0</v>
      </c>
      <c r="AR489" s="65">
        <v>0</v>
      </c>
      <c r="AS489" s="65">
        <v>0</v>
      </c>
      <c r="AT489" s="65">
        <v>472500</v>
      </c>
      <c r="AU489" s="65">
        <v>0</v>
      </c>
      <c r="AV489" s="65">
        <v>472500</v>
      </c>
      <c r="AW489" s="65">
        <v>472500</v>
      </c>
      <c r="AX489" s="70" t="s">
        <v>159</v>
      </c>
      <c r="AY489" s="70">
        <v>5</v>
      </c>
      <c r="AZ489" s="70">
        <v>0</v>
      </c>
      <c r="BA489" s="70">
        <v>0</v>
      </c>
      <c r="BB489" s="70">
        <v>0</v>
      </c>
      <c r="BC489" s="70">
        <v>5</v>
      </c>
      <c r="BD489" s="70">
        <v>0</v>
      </c>
      <c r="BG489" s="66"/>
      <c r="BI489" s="66"/>
      <c r="BJ489" s="66"/>
      <c r="BL489" s="66"/>
      <c r="BM489" s="66"/>
      <c r="CB489" s="66"/>
      <c r="CD489" s="66"/>
      <c r="CE489" s="66"/>
      <c r="CG489" s="66"/>
      <c r="CH489" s="66"/>
    </row>
    <row r="490" spans="1:86">
      <c r="A490" s="67">
        <v>2026</v>
      </c>
      <c r="B490" s="67">
        <v>8311</v>
      </c>
      <c r="C490" s="67"/>
      <c r="D490" s="102"/>
      <c r="E490" s="67">
        <v>4</v>
      </c>
      <c r="F490" s="68">
        <v>10</v>
      </c>
      <c r="G490" s="68">
        <v>27</v>
      </c>
      <c r="H490" s="68"/>
      <c r="I490" s="68">
        <v>5000</v>
      </c>
      <c r="J490" s="62">
        <v>5100</v>
      </c>
      <c r="K490" s="62">
        <v>515</v>
      </c>
      <c r="L490" s="62">
        <v>1476</v>
      </c>
      <c r="M490" s="62">
        <v>1</v>
      </c>
      <c r="N490" s="72" t="s">
        <v>376</v>
      </c>
      <c r="O490" s="65">
        <v>0</v>
      </c>
      <c r="P490" s="65">
        <v>0</v>
      </c>
      <c r="Q490" s="65">
        <v>0</v>
      </c>
      <c r="R490" s="65">
        <v>607236</v>
      </c>
      <c r="S490" s="65">
        <v>0</v>
      </c>
      <c r="T490" s="65">
        <v>607236</v>
      </c>
      <c r="U490" s="65">
        <v>607236</v>
      </c>
      <c r="V490" s="65">
        <v>0</v>
      </c>
      <c r="W490" s="65">
        <v>0</v>
      </c>
      <c r="X490" s="65">
        <v>0</v>
      </c>
      <c r="Y490" s="65">
        <v>0</v>
      </c>
      <c r="Z490" s="65">
        <v>0</v>
      </c>
      <c r="AA490" s="65">
        <v>0</v>
      </c>
      <c r="AB490" s="65">
        <v>0</v>
      </c>
      <c r="AC490" s="65">
        <v>0</v>
      </c>
      <c r="AD490" s="65">
        <v>0</v>
      </c>
      <c r="AE490" s="65">
        <v>0</v>
      </c>
      <c r="AF490" s="65">
        <v>0</v>
      </c>
      <c r="AG490" s="65">
        <v>0</v>
      </c>
      <c r="AH490" s="65">
        <v>0</v>
      </c>
      <c r="AI490" s="65">
        <v>0</v>
      </c>
      <c r="AJ490" s="65">
        <v>0</v>
      </c>
      <c r="AK490" s="65">
        <v>0</v>
      </c>
      <c r="AL490" s="65">
        <v>0</v>
      </c>
      <c r="AM490" s="65">
        <v>0</v>
      </c>
      <c r="AN490" s="65">
        <v>0</v>
      </c>
      <c r="AO490" s="65">
        <v>0</v>
      </c>
      <c r="AP490" s="65">
        <v>0</v>
      </c>
      <c r="AQ490" s="65">
        <v>0</v>
      </c>
      <c r="AR490" s="65">
        <v>0</v>
      </c>
      <c r="AS490" s="65">
        <v>0</v>
      </c>
      <c r="AT490" s="65">
        <v>607236</v>
      </c>
      <c r="AU490" s="65">
        <v>0</v>
      </c>
      <c r="AV490" s="65">
        <v>607236</v>
      </c>
      <c r="AW490" s="65">
        <v>607236</v>
      </c>
      <c r="AX490" s="70" t="s">
        <v>159</v>
      </c>
      <c r="AY490" s="70">
        <v>20</v>
      </c>
      <c r="AZ490" s="70">
        <v>0</v>
      </c>
      <c r="BA490" s="70">
        <v>0</v>
      </c>
      <c r="BB490" s="70">
        <v>0</v>
      </c>
      <c r="BC490" s="70">
        <v>20</v>
      </c>
      <c r="BD490" s="70">
        <v>0</v>
      </c>
      <c r="BG490" s="66"/>
      <c r="BI490" s="66"/>
      <c r="BJ490" s="66"/>
      <c r="BL490" s="66"/>
      <c r="BM490" s="66"/>
      <c r="CB490" s="66"/>
      <c r="CD490" s="66"/>
      <c r="CE490" s="66"/>
      <c r="CG490" s="66"/>
      <c r="CH490" s="66"/>
    </row>
    <row r="491" spans="1:86">
      <c r="A491" s="67">
        <v>2026</v>
      </c>
      <c r="B491" s="67">
        <v>8311</v>
      </c>
      <c r="C491" s="67"/>
      <c r="D491" s="102"/>
      <c r="E491" s="67">
        <v>4</v>
      </c>
      <c r="F491" s="68">
        <v>10</v>
      </c>
      <c r="G491" s="68">
        <v>27</v>
      </c>
      <c r="H491" s="68"/>
      <c r="I491" s="68">
        <v>5000</v>
      </c>
      <c r="J491" s="62">
        <v>5100</v>
      </c>
      <c r="K491" s="62">
        <v>519</v>
      </c>
      <c r="L491" s="62" t="s">
        <v>104</v>
      </c>
      <c r="M491" s="62"/>
      <c r="N491" s="72" t="s">
        <v>209</v>
      </c>
      <c r="O491" s="65">
        <v>0</v>
      </c>
      <c r="P491" s="65">
        <v>0</v>
      </c>
      <c r="Q491" s="65">
        <v>0</v>
      </c>
      <c r="R491" s="65">
        <v>866250</v>
      </c>
      <c r="S491" s="65">
        <v>0</v>
      </c>
      <c r="T491" s="65">
        <v>866250</v>
      </c>
      <c r="U491" s="65">
        <v>866250</v>
      </c>
      <c r="V491" s="65">
        <v>0</v>
      </c>
      <c r="W491" s="65">
        <v>0</v>
      </c>
      <c r="X491" s="65">
        <v>0</v>
      </c>
      <c r="Y491" s="65">
        <v>0</v>
      </c>
      <c r="Z491" s="65">
        <v>0</v>
      </c>
      <c r="AA491" s="65">
        <v>0</v>
      </c>
      <c r="AB491" s="65">
        <v>0</v>
      </c>
      <c r="AC491" s="65">
        <v>0</v>
      </c>
      <c r="AD491" s="65">
        <v>0</v>
      </c>
      <c r="AE491" s="65">
        <v>0</v>
      </c>
      <c r="AF491" s="65">
        <v>0</v>
      </c>
      <c r="AG491" s="65">
        <v>0</v>
      </c>
      <c r="AH491" s="65">
        <v>0</v>
      </c>
      <c r="AI491" s="65">
        <v>0</v>
      </c>
      <c r="AJ491" s="65">
        <v>0</v>
      </c>
      <c r="AK491" s="65">
        <v>0</v>
      </c>
      <c r="AL491" s="65">
        <v>0</v>
      </c>
      <c r="AM491" s="65">
        <v>0</v>
      </c>
      <c r="AN491" s="65">
        <v>0</v>
      </c>
      <c r="AO491" s="65">
        <v>0</v>
      </c>
      <c r="AP491" s="65">
        <v>0</v>
      </c>
      <c r="AQ491" s="65">
        <v>0</v>
      </c>
      <c r="AR491" s="65">
        <v>0</v>
      </c>
      <c r="AS491" s="65">
        <v>0</v>
      </c>
      <c r="AT491" s="65">
        <v>866250</v>
      </c>
      <c r="AU491" s="65">
        <v>0</v>
      </c>
      <c r="AV491" s="65">
        <v>866250</v>
      </c>
      <c r="AW491" s="65">
        <v>866250</v>
      </c>
      <c r="AX491" s="70"/>
      <c r="AY491" s="70"/>
      <c r="AZ491" s="70"/>
      <c r="BA491" s="70"/>
      <c r="BB491" s="70"/>
      <c r="BC491" s="70"/>
      <c r="BD491" s="70"/>
      <c r="BG491" s="66"/>
      <c r="BI491" s="66"/>
      <c r="BJ491" s="66"/>
      <c r="BL491" s="66"/>
      <c r="BM491" s="66"/>
      <c r="CB491" s="66"/>
      <c r="CD491" s="66"/>
      <c r="CE491" s="66"/>
      <c r="CG491" s="66"/>
      <c r="CH491" s="66"/>
    </row>
    <row r="492" spans="1:86">
      <c r="A492" s="67">
        <v>2026</v>
      </c>
      <c r="B492" s="67">
        <v>8311</v>
      </c>
      <c r="C492" s="67"/>
      <c r="D492" s="102"/>
      <c r="E492" s="67">
        <v>4</v>
      </c>
      <c r="F492" s="68">
        <v>10</v>
      </c>
      <c r="G492" s="68">
        <v>27</v>
      </c>
      <c r="H492" s="68"/>
      <c r="I492" s="68">
        <v>5000</v>
      </c>
      <c r="J492" s="62">
        <v>5100</v>
      </c>
      <c r="K492" s="62">
        <v>519</v>
      </c>
      <c r="L492" s="62">
        <v>17</v>
      </c>
      <c r="M492" s="62">
        <v>1</v>
      </c>
      <c r="N492" s="72" t="s">
        <v>222</v>
      </c>
      <c r="O492" s="65">
        <v>0</v>
      </c>
      <c r="P492" s="65">
        <v>0</v>
      </c>
      <c r="Q492" s="65">
        <v>0</v>
      </c>
      <c r="R492" s="65">
        <v>866250</v>
      </c>
      <c r="S492" s="65">
        <v>0</v>
      </c>
      <c r="T492" s="65">
        <v>866250</v>
      </c>
      <c r="U492" s="65">
        <v>866250</v>
      </c>
      <c r="V492" s="65">
        <v>0</v>
      </c>
      <c r="W492" s="65">
        <v>0</v>
      </c>
      <c r="X492" s="65">
        <v>0</v>
      </c>
      <c r="Y492" s="65">
        <v>0</v>
      </c>
      <c r="Z492" s="65">
        <v>0</v>
      </c>
      <c r="AA492" s="65">
        <v>0</v>
      </c>
      <c r="AB492" s="65">
        <v>0</v>
      </c>
      <c r="AC492" s="65">
        <v>0</v>
      </c>
      <c r="AD492" s="65">
        <v>0</v>
      </c>
      <c r="AE492" s="65">
        <v>0</v>
      </c>
      <c r="AF492" s="65">
        <v>0</v>
      </c>
      <c r="AG492" s="65">
        <v>0</v>
      </c>
      <c r="AH492" s="65">
        <v>0</v>
      </c>
      <c r="AI492" s="65">
        <v>0</v>
      </c>
      <c r="AJ492" s="65">
        <v>0</v>
      </c>
      <c r="AK492" s="65">
        <v>0</v>
      </c>
      <c r="AL492" s="65">
        <v>0</v>
      </c>
      <c r="AM492" s="65">
        <v>0</v>
      </c>
      <c r="AN492" s="65">
        <v>0</v>
      </c>
      <c r="AO492" s="65">
        <v>0</v>
      </c>
      <c r="AP492" s="65">
        <v>0</v>
      </c>
      <c r="AQ492" s="65">
        <v>0</v>
      </c>
      <c r="AR492" s="65">
        <v>0</v>
      </c>
      <c r="AS492" s="65">
        <v>0</v>
      </c>
      <c r="AT492" s="65">
        <v>866250</v>
      </c>
      <c r="AU492" s="65">
        <v>0</v>
      </c>
      <c r="AV492" s="65">
        <v>866250</v>
      </c>
      <c r="AW492" s="65">
        <v>866250</v>
      </c>
      <c r="AX492" s="70" t="s">
        <v>159</v>
      </c>
      <c r="AY492" s="70">
        <v>33</v>
      </c>
      <c r="AZ492" s="70">
        <v>0</v>
      </c>
      <c r="BA492" s="70">
        <v>0</v>
      </c>
      <c r="BB492" s="70">
        <v>0</v>
      </c>
      <c r="BC492" s="70">
        <v>33</v>
      </c>
      <c r="BD492" s="70">
        <v>0</v>
      </c>
      <c r="BG492" s="66"/>
      <c r="BI492" s="66"/>
      <c r="BJ492" s="66"/>
      <c r="BL492" s="66"/>
      <c r="BM492" s="66"/>
      <c r="CB492" s="66"/>
      <c r="CD492" s="66"/>
      <c r="CE492" s="66"/>
      <c r="CG492" s="66"/>
      <c r="CH492" s="66"/>
    </row>
    <row r="493" spans="1:86">
      <c r="A493" s="67">
        <v>2026</v>
      </c>
      <c r="B493" s="67">
        <v>8311</v>
      </c>
      <c r="C493" s="67"/>
      <c r="D493" s="102"/>
      <c r="E493" s="67">
        <v>4</v>
      </c>
      <c r="F493" s="68">
        <v>10</v>
      </c>
      <c r="G493" s="68">
        <v>27</v>
      </c>
      <c r="H493" s="68"/>
      <c r="I493" s="68">
        <v>5000</v>
      </c>
      <c r="J493" s="62">
        <v>5200</v>
      </c>
      <c r="K493" s="62"/>
      <c r="L493" s="62" t="s">
        <v>104</v>
      </c>
      <c r="M493" s="62"/>
      <c r="N493" s="72" t="s">
        <v>212</v>
      </c>
      <c r="O493" s="65">
        <v>898541.7</v>
      </c>
      <c r="P493" s="65">
        <v>0</v>
      </c>
      <c r="Q493" s="65">
        <v>898541.7</v>
      </c>
      <c r="R493" s="65">
        <v>0</v>
      </c>
      <c r="S493" s="65">
        <v>0</v>
      </c>
      <c r="T493" s="65">
        <v>0</v>
      </c>
      <c r="U493" s="65">
        <v>898541.7</v>
      </c>
      <c r="V493" s="65">
        <v>0</v>
      </c>
      <c r="W493" s="65">
        <v>0</v>
      </c>
      <c r="X493" s="65">
        <v>0</v>
      </c>
      <c r="Y493" s="65">
        <v>0</v>
      </c>
      <c r="Z493" s="65">
        <v>0</v>
      </c>
      <c r="AA493" s="65">
        <v>0</v>
      </c>
      <c r="AB493" s="65">
        <v>0</v>
      </c>
      <c r="AC493" s="65">
        <v>0</v>
      </c>
      <c r="AD493" s="65">
        <v>0</v>
      </c>
      <c r="AE493" s="65">
        <v>0</v>
      </c>
      <c r="AF493" s="65">
        <v>0</v>
      </c>
      <c r="AG493" s="65">
        <v>0</v>
      </c>
      <c r="AH493" s="65">
        <v>0</v>
      </c>
      <c r="AI493" s="65">
        <v>0</v>
      </c>
      <c r="AJ493" s="65">
        <v>0</v>
      </c>
      <c r="AK493" s="65">
        <v>0</v>
      </c>
      <c r="AL493" s="65">
        <v>0</v>
      </c>
      <c r="AM493" s="65">
        <v>0</v>
      </c>
      <c r="AN493" s="65">
        <v>0</v>
      </c>
      <c r="AO493" s="65">
        <v>0</v>
      </c>
      <c r="AP493" s="65">
        <v>0</v>
      </c>
      <c r="AQ493" s="65">
        <v>898541.7</v>
      </c>
      <c r="AR493" s="65">
        <v>0</v>
      </c>
      <c r="AS493" s="65">
        <v>898541.7</v>
      </c>
      <c r="AT493" s="65">
        <v>0</v>
      </c>
      <c r="AU493" s="65">
        <v>0</v>
      </c>
      <c r="AV493" s="65">
        <v>0</v>
      </c>
      <c r="AW493" s="65">
        <v>898541.7</v>
      </c>
      <c r="AX493" s="70"/>
      <c r="AY493" s="70"/>
      <c r="AZ493" s="70"/>
      <c r="BA493" s="70"/>
      <c r="BB493" s="70"/>
      <c r="BC493" s="70"/>
      <c r="BD493" s="70"/>
      <c r="BG493" s="66"/>
      <c r="BI493" s="66"/>
      <c r="BJ493" s="66"/>
      <c r="BL493" s="66"/>
      <c r="BM493" s="66"/>
      <c r="CB493" s="66"/>
      <c r="CD493" s="66"/>
      <c r="CE493" s="66"/>
      <c r="CG493" s="66"/>
      <c r="CH493" s="66"/>
    </row>
    <row r="494" spans="1:86">
      <c r="A494" s="67">
        <v>2026</v>
      </c>
      <c r="B494" s="67">
        <v>8311</v>
      </c>
      <c r="C494" s="67"/>
      <c r="D494" s="102"/>
      <c r="E494" s="67">
        <v>4</v>
      </c>
      <c r="F494" s="68">
        <v>10</v>
      </c>
      <c r="G494" s="68">
        <v>27</v>
      </c>
      <c r="H494" s="68"/>
      <c r="I494" s="68">
        <v>5000</v>
      </c>
      <c r="J494" s="62">
        <v>5200</v>
      </c>
      <c r="K494" s="62">
        <v>523</v>
      </c>
      <c r="L494" s="62" t="s">
        <v>104</v>
      </c>
      <c r="M494" s="62"/>
      <c r="N494" s="72" t="s">
        <v>282</v>
      </c>
      <c r="O494" s="65">
        <v>898541.7</v>
      </c>
      <c r="P494" s="65">
        <v>0</v>
      </c>
      <c r="Q494" s="65">
        <v>898541.7</v>
      </c>
      <c r="R494" s="65">
        <v>0</v>
      </c>
      <c r="S494" s="65">
        <v>0</v>
      </c>
      <c r="T494" s="65">
        <v>0</v>
      </c>
      <c r="U494" s="65">
        <v>898541.7</v>
      </c>
      <c r="V494" s="65">
        <v>0</v>
      </c>
      <c r="W494" s="65">
        <v>0</v>
      </c>
      <c r="X494" s="65">
        <v>0</v>
      </c>
      <c r="Y494" s="65">
        <v>0</v>
      </c>
      <c r="Z494" s="65">
        <v>0</v>
      </c>
      <c r="AA494" s="65">
        <v>0</v>
      </c>
      <c r="AB494" s="65">
        <v>0</v>
      </c>
      <c r="AC494" s="65">
        <v>0</v>
      </c>
      <c r="AD494" s="65">
        <v>0</v>
      </c>
      <c r="AE494" s="65">
        <v>0</v>
      </c>
      <c r="AF494" s="65">
        <v>0</v>
      </c>
      <c r="AG494" s="65">
        <v>0</v>
      </c>
      <c r="AH494" s="65">
        <v>0</v>
      </c>
      <c r="AI494" s="65">
        <v>0</v>
      </c>
      <c r="AJ494" s="65">
        <v>0</v>
      </c>
      <c r="AK494" s="65">
        <v>0</v>
      </c>
      <c r="AL494" s="65">
        <v>0</v>
      </c>
      <c r="AM494" s="65">
        <v>0</v>
      </c>
      <c r="AN494" s="65">
        <v>0</v>
      </c>
      <c r="AO494" s="65">
        <v>0</v>
      </c>
      <c r="AP494" s="65">
        <v>0</v>
      </c>
      <c r="AQ494" s="65">
        <v>898541.7</v>
      </c>
      <c r="AR494" s="65">
        <v>0</v>
      </c>
      <c r="AS494" s="65">
        <v>898541.7</v>
      </c>
      <c r="AT494" s="65">
        <v>0</v>
      </c>
      <c r="AU494" s="65">
        <v>0</v>
      </c>
      <c r="AV494" s="65">
        <v>0</v>
      </c>
      <c r="AW494" s="65">
        <v>898541.7</v>
      </c>
      <c r="AX494" s="70"/>
      <c r="AY494" s="70"/>
      <c r="AZ494" s="70"/>
      <c r="BA494" s="70"/>
      <c r="BB494" s="70"/>
      <c r="BC494" s="70"/>
      <c r="BD494" s="70"/>
      <c r="BG494" s="66"/>
      <c r="BI494" s="66"/>
      <c r="BJ494" s="66"/>
      <c r="BL494" s="66"/>
      <c r="BM494" s="66"/>
      <c r="CB494" s="66"/>
      <c r="CD494" s="66"/>
      <c r="CE494" s="66"/>
      <c r="CG494" s="66"/>
      <c r="CH494" s="66"/>
    </row>
    <row r="495" spans="1:86">
      <c r="A495" s="67">
        <v>2026</v>
      </c>
      <c r="B495" s="67">
        <v>8311</v>
      </c>
      <c r="C495" s="67"/>
      <c r="D495" s="102"/>
      <c r="E495" s="67">
        <v>4</v>
      </c>
      <c r="F495" s="68">
        <v>10</v>
      </c>
      <c r="G495" s="68">
        <v>27</v>
      </c>
      <c r="H495" s="68"/>
      <c r="I495" s="68">
        <v>5000</v>
      </c>
      <c r="J495" s="62">
        <v>5200</v>
      </c>
      <c r="K495" s="62">
        <v>523</v>
      </c>
      <c r="L495" s="62">
        <v>188</v>
      </c>
      <c r="M495" s="62">
        <v>1</v>
      </c>
      <c r="N495" s="72" t="s">
        <v>377</v>
      </c>
      <c r="O495" s="65">
        <v>189000</v>
      </c>
      <c r="P495" s="65">
        <v>0</v>
      </c>
      <c r="Q495" s="65">
        <v>189000</v>
      </c>
      <c r="R495" s="65">
        <v>0</v>
      </c>
      <c r="S495" s="65">
        <v>0</v>
      </c>
      <c r="T495" s="65">
        <v>0</v>
      </c>
      <c r="U495" s="65">
        <v>189000</v>
      </c>
      <c r="V495" s="65">
        <v>0</v>
      </c>
      <c r="W495" s="65">
        <v>0</v>
      </c>
      <c r="X495" s="65">
        <v>0</v>
      </c>
      <c r="Y495" s="65">
        <v>0</v>
      </c>
      <c r="Z495" s="65">
        <v>0</v>
      </c>
      <c r="AA495" s="65">
        <v>0</v>
      </c>
      <c r="AB495" s="65">
        <v>0</v>
      </c>
      <c r="AC495" s="65">
        <v>0</v>
      </c>
      <c r="AD495" s="65">
        <v>0</v>
      </c>
      <c r="AE495" s="65">
        <v>0</v>
      </c>
      <c r="AF495" s="65">
        <v>0</v>
      </c>
      <c r="AG495" s="65">
        <v>0</v>
      </c>
      <c r="AH495" s="65">
        <v>0</v>
      </c>
      <c r="AI495" s="65">
        <v>0</v>
      </c>
      <c r="AJ495" s="65">
        <v>0</v>
      </c>
      <c r="AK495" s="65">
        <v>0</v>
      </c>
      <c r="AL495" s="65">
        <v>0</v>
      </c>
      <c r="AM495" s="65">
        <v>0</v>
      </c>
      <c r="AN495" s="65">
        <v>0</v>
      </c>
      <c r="AO495" s="65">
        <v>0</v>
      </c>
      <c r="AP495" s="65">
        <v>0</v>
      </c>
      <c r="AQ495" s="65">
        <v>189000</v>
      </c>
      <c r="AR495" s="65">
        <v>0</v>
      </c>
      <c r="AS495" s="65">
        <v>189000</v>
      </c>
      <c r="AT495" s="65">
        <v>0</v>
      </c>
      <c r="AU495" s="65">
        <v>0</v>
      </c>
      <c r="AV495" s="65">
        <v>0</v>
      </c>
      <c r="AW495" s="65">
        <v>189000</v>
      </c>
      <c r="AX495" s="70" t="s">
        <v>159</v>
      </c>
      <c r="AY495" s="70">
        <v>15</v>
      </c>
      <c r="AZ495" s="70">
        <v>0</v>
      </c>
      <c r="BA495" s="70">
        <v>0</v>
      </c>
      <c r="BB495" s="70">
        <v>0</v>
      </c>
      <c r="BC495" s="70">
        <v>15</v>
      </c>
      <c r="BD495" s="70">
        <v>0</v>
      </c>
      <c r="BG495" s="66"/>
      <c r="BI495" s="66"/>
      <c r="BJ495" s="66"/>
      <c r="BL495" s="66"/>
      <c r="BM495" s="66"/>
      <c r="CB495" s="66"/>
      <c r="CD495" s="66"/>
      <c r="CE495" s="66"/>
      <c r="CG495" s="66"/>
      <c r="CH495" s="66"/>
    </row>
    <row r="496" spans="1:86">
      <c r="A496" s="67">
        <v>2026</v>
      </c>
      <c r="B496" s="67">
        <v>8311</v>
      </c>
      <c r="C496" s="67"/>
      <c r="D496" s="102"/>
      <c r="E496" s="67">
        <v>4</v>
      </c>
      <c r="F496" s="68">
        <v>10</v>
      </c>
      <c r="G496" s="68">
        <v>27</v>
      </c>
      <c r="H496" s="68"/>
      <c r="I496" s="68">
        <v>5000</v>
      </c>
      <c r="J496" s="62">
        <v>5200</v>
      </c>
      <c r="K496" s="62">
        <v>523</v>
      </c>
      <c r="L496" s="62">
        <v>189</v>
      </c>
      <c r="M496" s="62">
        <v>1</v>
      </c>
      <c r="N496" s="72" t="s">
        <v>378</v>
      </c>
      <c r="O496" s="65">
        <v>709541.7</v>
      </c>
      <c r="P496" s="65">
        <v>0</v>
      </c>
      <c r="Q496" s="65">
        <v>709541.7</v>
      </c>
      <c r="R496" s="65">
        <v>0</v>
      </c>
      <c r="S496" s="65">
        <v>0</v>
      </c>
      <c r="T496" s="65">
        <v>0</v>
      </c>
      <c r="U496" s="65">
        <v>709541.7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65">
        <v>0</v>
      </c>
      <c r="AJ496" s="65">
        <v>0</v>
      </c>
      <c r="AK496" s="65">
        <v>0</v>
      </c>
      <c r="AL496" s="65">
        <v>0</v>
      </c>
      <c r="AM496" s="65">
        <v>0</v>
      </c>
      <c r="AN496" s="65">
        <v>0</v>
      </c>
      <c r="AO496" s="65">
        <v>0</v>
      </c>
      <c r="AP496" s="65">
        <v>0</v>
      </c>
      <c r="AQ496" s="65">
        <v>709541.7</v>
      </c>
      <c r="AR496" s="65">
        <v>0</v>
      </c>
      <c r="AS496" s="65">
        <v>709541.7</v>
      </c>
      <c r="AT496" s="65">
        <v>0</v>
      </c>
      <c r="AU496" s="65">
        <v>0</v>
      </c>
      <c r="AV496" s="65">
        <v>0</v>
      </c>
      <c r="AW496" s="65">
        <v>709541.7</v>
      </c>
      <c r="AX496" s="70" t="s">
        <v>159</v>
      </c>
      <c r="AY496" s="70">
        <v>5</v>
      </c>
      <c r="AZ496" s="70">
        <v>0</v>
      </c>
      <c r="BA496" s="70">
        <v>0</v>
      </c>
      <c r="BB496" s="70">
        <v>0</v>
      </c>
      <c r="BC496" s="70">
        <v>5</v>
      </c>
      <c r="BD496" s="70">
        <v>0</v>
      </c>
      <c r="BG496" s="66"/>
      <c r="BI496" s="66"/>
      <c r="BJ496" s="66"/>
      <c r="BL496" s="66"/>
      <c r="BM496" s="66"/>
      <c r="CB496" s="66"/>
      <c r="CD496" s="66"/>
      <c r="CE496" s="66"/>
      <c r="CG496" s="66"/>
      <c r="CH496" s="66"/>
    </row>
    <row r="497" spans="1:86">
      <c r="A497" s="67">
        <v>2026</v>
      </c>
      <c r="B497" s="67">
        <v>8311</v>
      </c>
      <c r="C497" s="67"/>
      <c r="D497" s="102"/>
      <c r="E497" s="67">
        <v>4</v>
      </c>
      <c r="F497" s="68">
        <v>10</v>
      </c>
      <c r="G497" s="68">
        <v>27</v>
      </c>
      <c r="H497" s="68"/>
      <c r="I497" s="68">
        <v>5000</v>
      </c>
      <c r="J497" s="62">
        <v>5400</v>
      </c>
      <c r="K497" s="62"/>
      <c r="L497" s="62" t="s">
        <v>104</v>
      </c>
      <c r="M497" s="62"/>
      <c r="N497" s="72" t="s">
        <v>252</v>
      </c>
      <c r="O497" s="65">
        <v>15709050</v>
      </c>
      <c r="P497" s="65">
        <v>0</v>
      </c>
      <c r="Q497" s="65">
        <v>15709050</v>
      </c>
      <c r="R497" s="65">
        <v>14467950</v>
      </c>
      <c r="S497" s="65">
        <v>0</v>
      </c>
      <c r="T497" s="65">
        <v>14467950</v>
      </c>
      <c r="U497" s="65">
        <v>30177000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  <c r="AI497" s="65">
        <v>0</v>
      </c>
      <c r="AJ497" s="65">
        <v>0</v>
      </c>
      <c r="AK497" s="65">
        <v>0</v>
      </c>
      <c r="AL497" s="65">
        <v>0</v>
      </c>
      <c r="AM497" s="65">
        <v>0</v>
      </c>
      <c r="AN497" s="65">
        <v>0</v>
      </c>
      <c r="AO497" s="65">
        <v>0</v>
      </c>
      <c r="AP497" s="65">
        <v>0</v>
      </c>
      <c r="AQ497" s="65">
        <v>15709050</v>
      </c>
      <c r="AR497" s="65">
        <v>0</v>
      </c>
      <c r="AS497" s="65">
        <v>15709050</v>
      </c>
      <c r="AT497" s="65">
        <v>14467950</v>
      </c>
      <c r="AU497" s="65">
        <v>0</v>
      </c>
      <c r="AV497" s="65">
        <v>14467950</v>
      </c>
      <c r="AW497" s="65">
        <v>30177000</v>
      </c>
      <c r="AX497" s="70"/>
      <c r="AY497" s="70"/>
      <c r="AZ497" s="70"/>
      <c r="BA497" s="70"/>
      <c r="BB497" s="70"/>
      <c r="BC497" s="70"/>
      <c r="BD497" s="70"/>
      <c r="BG497" s="66"/>
      <c r="BI497" s="66"/>
      <c r="BJ497" s="66"/>
      <c r="BL497" s="66"/>
      <c r="BM497" s="66"/>
      <c r="CB497" s="66"/>
      <c r="CD497" s="66"/>
      <c r="CE497" s="66"/>
      <c r="CG497" s="66"/>
      <c r="CH497" s="66"/>
    </row>
    <row r="498" spans="1:86">
      <c r="A498" s="67">
        <v>2026</v>
      </c>
      <c r="B498" s="67">
        <v>8311</v>
      </c>
      <c r="C498" s="67"/>
      <c r="D498" s="102"/>
      <c r="E498" s="67">
        <v>4</v>
      </c>
      <c r="F498" s="68">
        <v>10</v>
      </c>
      <c r="G498" s="68">
        <v>27</v>
      </c>
      <c r="H498" s="68"/>
      <c r="I498" s="68">
        <v>5000</v>
      </c>
      <c r="J498" s="62">
        <v>5400</v>
      </c>
      <c r="K498" s="62">
        <v>541</v>
      </c>
      <c r="L498" s="62" t="s">
        <v>104</v>
      </c>
      <c r="M498" s="62"/>
      <c r="N498" s="72" t="s">
        <v>253</v>
      </c>
      <c r="O498" s="65">
        <v>15709050</v>
      </c>
      <c r="P498" s="65">
        <v>0</v>
      </c>
      <c r="Q498" s="65">
        <v>15709050</v>
      </c>
      <c r="R498" s="65">
        <v>14467950</v>
      </c>
      <c r="S498" s="65">
        <v>0</v>
      </c>
      <c r="T498" s="65">
        <v>14467950</v>
      </c>
      <c r="U498" s="65">
        <v>30177000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  <c r="AI498" s="65">
        <v>0</v>
      </c>
      <c r="AJ498" s="65">
        <v>0</v>
      </c>
      <c r="AK498" s="65">
        <v>0</v>
      </c>
      <c r="AL498" s="65">
        <v>0</v>
      </c>
      <c r="AM498" s="65">
        <v>0</v>
      </c>
      <c r="AN498" s="65">
        <v>0</v>
      </c>
      <c r="AO498" s="65">
        <v>0</v>
      </c>
      <c r="AP498" s="65">
        <v>0</v>
      </c>
      <c r="AQ498" s="65">
        <v>15709050</v>
      </c>
      <c r="AR498" s="65">
        <v>0</v>
      </c>
      <c r="AS498" s="65">
        <v>15709050</v>
      </c>
      <c r="AT498" s="65">
        <v>14467950</v>
      </c>
      <c r="AU498" s="65">
        <v>0</v>
      </c>
      <c r="AV498" s="65">
        <v>14467950</v>
      </c>
      <c r="AW498" s="65">
        <v>30177000</v>
      </c>
      <c r="AX498" s="70"/>
      <c r="AY498" s="70"/>
      <c r="AZ498" s="70"/>
      <c r="BA498" s="70"/>
      <c r="BB498" s="70"/>
      <c r="BC498" s="70"/>
      <c r="BD498" s="70"/>
      <c r="BG498" s="66"/>
      <c r="BI498" s="66"/>
      <c r="BJ498" s="66"/>
      <c r="BL498" s="66"/>
      <c r="BM498" s="66"/>
      <c r="CB498" s="66"/>
      <c r="CD498" s="66"/>
      <c r="CE498" s="66"/>
      <c r="CG498" s="66"/>
      <c r="CH498" s="66"/>
    </row>
    <row r="499" spans="1:86">
      <c r="A499" s="67">
        <v>2026</v>
      </c>
      <c r="B499" s="67">
        <v>8311</v>
      </c>
      <c r="C499" s="67"/>
      <c r="D499" s="102"/>
      <c r="E499" s="67">
        <v>4</v>
      </c>
      <c r="F499" s="68">
        <v>10</v>
      </c>
      <c r="G499" s="68">
        <v>27</v>
      </c>
      <c r="H499" s="68"/>
      <c r="I499" s="68">
        <v>5000</v>
      </c>
      <c r="J499" s="62">
        <v>5400</v>
      </c>
      <c r="K499" s="62">
        <v>541</v>
      </c>
      <c r="L499" s="62">
        <v>218</v>
      </c>
      <c r="M499" s="62">
        <v>1</v>
      </c>
      <c r="N499" s="72" t="s">
        <v>379</v>
      </c>
      <c r="O499" s="65">
        <v>1543500</v>
      </c>
      <c r="P499" s="65">
        <v>0</v>
      </c>
      <c r="Q499" s="65">
        <v>1543500</v>
      </c>
      <c r="R499" s="65">
        <v>9691500</v>
      </c>
      <c r="S499" s="65">
        <v>0</v>
      </c>
      <c r="T499" s="65">
        <v>9691500</v>
      </c>
      <c r="U499" s="65">
        <v>11235000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  <c r="AI499" s="65">
        <v>0</v>
      </c>
      <c r="AJ499" s="65">
        <v>0</v>
      </c>
      <c r="AK499" s="65">
        <v>0</v>
      </c>
      <c r="AL499" s="65">
        <v>0</v>
      </c>
      <c r="AM499" s="65">
        <v>0</v>
      </c>
      <c r="AN499" s="65">
        <v>0</v>
      </c>
      <c r="AO499" s="65">
        <v>0</v>
      </c>
      <c r="AP499" s="65">
        <v>0</v>
      </c>
      <c r="AQ499" s="65">
        <v>1543500</v>
      </c>
      <c r="AR499" s="65">
        <v>0</v>
      </c>
      <c r="AS499" s="65">
        <v>1543500</v>
      </c>
      <c r="AT499" s="65">
        <v>9691500</v>
      </c>
      <c r="AU499" s="65">
        <v>0</v>
      </c>
      <c r="AV499" s="65">
        <v>9691500</v>
      </c>
      <c r="AW499" s="65">
        <v>11235000</v>
      </c>
      <c r="AX499" s="70" t="s">
        <v>159</v>
      </c>
      <c r="AY499" s="70">
        <v>10</v>
      </c>
      <c r="AZ499" s="70">
        <v>0</v>
      </c>
      <c r="BA499" s="70">
        <v>0</v>
      </c>
      <c r="BB499" s="70">
        <v>0</v>
      </c>
      <c r="BC499" s="70">
        <v>10</v>
      </c>
      <c r="BD499" s="70">
        <v>0</v>
      </c>
      <c r="BG499" s="66"/>
      <c r="BI499" s="66"/>
      <c r="BJ499" s="66"/>
      <c r="BL499" s="66"/>
      <c r="BM499" s="66"/>
      <c r="CB499" s="66"/>
      <c r="CD499" s="66"/>
      <c r="CE499" s="66"/>
      <c r="CG499" s="66"/>
      <c r="CH499" s="66"/>
    </row>
    <row r="500" spans="1:86">
      <c r="A500" s="67">
        <v>2026</v>
      </c>
      <c r="B500" s="67">
        <v>8311</v>
      </c>
      <c r="C500" s="67"/>
      <c r="D500" s="102"/>
      <c r="E500" s="67">
        <v>4</v>
      </c>
      <c r="F500" s="68">
        <v>10</v>
      </c>
      <c r="G500" s="68">
        <v>27</v>
      </c>
      <c r="H500" s="68"/>
      <c r="I500" s="68">
        <v>5000</v>
      </c>
      <c r="J500" s="62">
        <v>5400</v>
      </c>
      <c r="K500" s="62">
        <v>541</v>
      </c>
      <c r="L500" s="62">
        <v>220</v>
      </c>
      <c r="M500" s="62">
        <v>1</v>
      </c>
      <c r="N500" s="72" t="s">
        <v>380</v>
      </c>
      <c r="O500" s="65">
        <v>14165550</v>
      </c>
      <c r="P500" s="65">
        <v>0</v>
      </c>
      <c r="Q500" s="65">
        <v>14165550</v>
      </c>
      <c r="R500" s="65">
        <v>0</v>
      </c>
      <c r="S500" s="65">
        <v>0</v>
      </c>
      <c r="T500" s="65">
        <v>0</v>
      </c>
      <c r="U500" s="65">
        <v>14165550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  <c r="AI500" s="65">
        <v>0</v>
      </c>
      <c r="AJ500" s="65">
        <v>0</v>
      </c>
      <c r="AK500" s="65">
        <v>0</v>
      </c>
      <c r="AL500" s="65">
        <v>0</v>
      </c>
      <c r="AM500" s="65">
        <v>0</v>
      </c>
      <c r="AN500" s="65">
        <v>0</v>
      </c>
      <c r="AO500" s="65">
        <v>0</v>
      </c>
      <c r="AP500" s="65">
        <v>0</v>
      </c>
      <c r="AQ500" s="65">
        <v>14165550</v>
      </c>
      <c r="AR500" s="65">
        <v>0</v>
      </c>
      <c r="AS500" s="65">
        <v>14165550</v>
      </c>
      <c r="AT500" s="65">
        <v>0</v>
      </c>
      <c r="AU500" s="65">
        <v>0</v>
      </c>
      <c r="AV500" s="65">
        <v>0</v>
      </c>
      <c r="AW500" s="65">
        <v>14165550</v>
      </c>
      <c r="AX500" s="70" t="s">
        <v>159</v>
      </c>
      <c r="AY500" s="70">
        <v>10</v>
      </c>
      <c r="AZ500" s="70">
        <v>0</v>
      </c>
      <c r="BA500" s="70">
        <v>0</v>
      </c>
      <c r="BB500" s="70">
        <v>0</v>
      </c>
      <c r="BC500" s="70">
        <v>10</v>
      </c>
      <c r="BD500" s="70">
        <v>0</v>
      </c>
      <c r="BG500" s="66"/>
      <c r="BI500" s="66"/>
      <c r="BJ500" s="66"/>
      <c r="BL500" s="66"/>
      <c r="BM500" s="66"/>
      <c r="CB500" s="66"/>
      <c r="CD500" s="66"/>
      <c r="CE500" s="66"/>
      <c r="CG500" s="66"/>
      <c r="CH500" s="66"/>
    </row>
    <row r="501" spans="1:86">
      <c r="A501" s="67">
        <v>2026</v>
      </c>
      <c r="B501" s="67">
        <v>8311</v>
      </c>
      <c r="C501" s="67"/>
      <c r="D501" s="102"/>
      <c r="E501" s="67">
        <v>4</v>
      </c>
      <c r="F501" s="68">
        <v>10</v>
      </c>
      <c r="G501" s="68">
        <v>27</v>
      </c>
      <c r="H501" s="68"/>
      <c r="I501" s="68">
        <v>5000</v>
      </c>
      <c r="J501" s="62">
        <v>5400</v>
      </c>
      <c r="K501" s="62">
        <v>541</v>
      </c>
      <c r="L501" s="62">
        <v>1485</v>
      </c>
      <c r="M501" s="62">
        <v>1</v>
      </c>
      <c r="N501" s="72" t="s">
        <v>381</v>
      </c>
      <c r="O501" s="65">
        <v>0</v>
      </c>
      <c r="P501" s="65">
        <v>0</v>
      </c>
      <c r="Q501" s="65">
        <v>0</v>
      </c>
      <c r="R501" s="65">
        <v>4776450</v>
      </c>
      <c r="S501" s="65">
        <v>0</v>
      </c>
      <c r="T501" s="65">
        <v>4776450</v>
      </c>
      <c r="U501" s="65">
        <v>4776450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  <c r="AI501" s="65">
        <v>0</v>
      </c>
      <c r="AJ501" s="65">
        <v>0</v>
      </c>
      <c r="AK501" s="65">
        <v>0</v>
      </c>
      <c r="AL501" s="65">
        <v>0</v>
      </c>
      <c r="AM501" s="65">
        <v>0</v>
      </c>
      <c r="AN501" s="65">
        <v>0</v>
      </c>
      <c r="AO501" s="65">
        <v>0</v>
      </c>
      <c r="AP501" s="65">
        <v>0</v>
      </c>
      <c r="AQ501" s="65">
        <v>0</v>
      </c>
      <c r="AR501" s="65">
        <v>0</v>
      </c>
      <c r="AS501" s="65">
        <v>0</v>
      </c>
      <c r="AT501" s="65">
        <v>4776450</v>
      </c>
      <c r="AU501" s="65">
        <v>0</v>
      </c>
      <c r="AV501" s="65">
        <v>4776450</v>
      </c>
      <c r="AW501" s="65">
        <v>4776450</v>
      </c>
      <c r="AX501" s="70" t="s">
        <v>159</v>
      </c>
      <c r="AY501" s="70">
        <v>10</v>
      </c>
      <c r="AZ501" s="70">
        <v>0</v>
      </c>
      <c r="BA501" s="70">
        <v>0</v>
      </c>
      <c r="BB501" s="70">
        <v>0</v>
      </c>
      <c r="BC501" s="70">
        <v>10</v>
      </c>
      <c r="BD501" s="70">
        <v>0</v>
      </c>
      <c r="BG501" s="66"/>
      <c r="BI501" s="66"/>
      <c r="BJ501" s="66"/>
      <c r="BL501" s="66"/>
      <c r="BM501" s="66"/>
      <c r="CB501" s="66"/>
      <c r="CD501" s="66"/>
      <c r="CE501" s="66"/>
      <c r="CG501" s="66"/>
      <c r="CH501" s="66"/>
    </row>
    <row r="502" spans="1:86">
      <c r="A502" s="67">
        <v>2026</v>
      </c>
      <c r="B502" s="67">
        <v>8311</v>
      </c>
      <c r="C502" s="67"/>
      <c r="D502" s="102"/>
      <c r="E502" s="67">
        <v>4</v>
      </c>
      <c r="F502" s="68">
        <v>10</v>
      </c>
      <c r="G502" s="68">
        <v>27</v>
      </c>
      <c r="H502" s="68"/>
      <c r="I502" s="68">
        <v>5000</v>
      </c>
      <c r="J502" s="62">
        <v>5600</v>
      </c>
      <c r="K502" s="62"/>
      <c r="L502" s="62" t="s">
        <v>104</v>
      </c>
      <c r="M502" s="62"/>
      <c r="N502" s="72" t="s">
        <v>382</v>
      </c>
      <c r="O502" s="65">
        <v>2940000</v>
      </c>
      <c r="P502" s="65">
        <v>0</v>
      </c>
      <c r="Q502" s="65">
        <v>2940000</v>
      </c>
      <c r="R502" s="65">
        <v>0</v>
      </c>
      <c r="S502" s="65">
        <v>0</v>
      </c>
      <c r="T502" s="65">
        <v>0</v>
      </c>
      <c r="U502" s="65">
        <v>2940000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  <c r="AI502" s="65">
        <v>0</v>
      </c>
      <c r="AJ502" s="65">
        <v>0</v>
      </c>
      <c r="AK502" s="65">
        <v>0</v>
      </c>
      <c r="AL502" s="65">
        <v>0</v>
      </c>
      <c r="AM502" s="65">
        <v>0</v>
      </c>
      <c r="AN502" s="65">
        <v>0</v>
      </c>
      <c r="AO502" s="65">
        <v>0</v>
      </c>
      <c r="AP502" s="65">
        <v>0</v>
      </c>
      <c r="AQ502" s="65">
        <v>2940000</v>
      </c>
      <c r="AR502" s="65">
        <v>0</v>
      </c>
      <c r="AS502" s="65">
        <v>2940000</v>
      </c>
      <c r="AT502" s="65">
        <v>0</v>
      </c>
      <c r="AU502" s="65">
        <v>0</v>
      </c>
      <c r="AV502" s="65">
        <v>0</v>
      </c>
      <c r="AW502" s="65">
        <v>2940000</v>
      </c>
      <c r="AX502" s="70"/>
      <c r="AY502" s="70"/>
      <c r="AZ502" s="70"/>
      <c r="BA502" s="70"/>
      <c r="BB502" s="70"/>
      <c r="BC502" s="70"/>
      <c r="BD502" s="70"/>
      <c r="BG502" s="66"/>
      <c r="BI502" s="66"/>
      <c r="BJ502" s="66"/>
      <c r="BL502" s="66"/>
      <c r="BM502" s="66"/>
      <c r="CB502" s="66"/>
      <c r="CD502" s="66"/>
      <c r="CE502" s="66"/>
      <c r="CG502" s="66"/>
      <c r="CH502" s="66"/>
    </row>
    <row r="503" spans="1:86">
      <c r="A503" s="67">
        <v>2026</v>
      </c>
      <c r="B503" s="67">
        <v>8311</v>
      </c>
      <c r="C503" s="67"/>
      <c r="D503" s="102"/>
      <c r="E503" s="67">
        <v>4</v>
      </c>
      <c r="F503" s="68">
        <v>10</v>
      </c>
      <c r="G503" s="68">
        <v>27</v>
      </c>
      <c r="H503" s="68"/>
      <c r="I503" s="68">
        <v>5000</v>
      </c>
      <c r="J503" s="62">
        <v>5600</v>
      </c>
      <c r="K503" s="62">
        <v>565</v>
      </c>
      <c r="L503" s="62" t="s">
        <v>104</v>
      </c>
      <c r="M503" s="62"/>
      <c r="N503" s="72" t="s">
        <v>383</v>
      </c>
      <c r="O503" s="65">
        <v>2940000</v>
      </c>
      <c r="P503" s="65">
        <v>0</v>
      </c>
      <c r="Q503" s="65">
        <v>2940000</v>
      </c>
      <c r="R503" s="65">
        <v>0</v>
      </c>
      <c r="S503" s="65">
        <v>0</v>
      </c>
      <c r="T503" s="65">
        <v>0</v>
      </c>
      <c r="U503" s="65">
        <v>2940000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  <c r="AI503" s="65">
        <v>0</v>
      </c>
      <c r="AJ503" s="65">
        <v>0</v>
      </c>
      <c r="AK503" s="65">
        <v>0</v>
      </c>
      <c r="AL503" s="65">
        <v>0</v>
      </c>
      <c r="AM503" s="65">
        <v>0</v>
      </c>
      <c r="AN503" s="65">
        <v>0</v>
      </c>
      <c r="AO503" s="65">
        <v>0</v>
      </c>
      <c r="AP503" s="65">
        <v>0</v>
      </c>
      <c r="AQ503" s="65">
        <v>2940000</v>
      </c>
      <c r="AR503" s="65">
        <v>0</v>
      </c>
      <c r="AS503" s="65">
        <v>2940000</v>
      </c>
      <c r="AT503" s="65">
        <v>0</v>
      </c>
      <c r="AU503" s="65">
        <v>0</v>
      </c>
      <c r="AV503" s="65">
        <v>0</v>
      </c>
      <c r="AW503" s="65">
        <v>2940000</v>
      </c>
      <c r="AX503" s="70"/>
      <c r="AY503" s="70"/>
      <c r="AZ503" s="70"/>
      <c r="BA503" s="70"/>
      <c r="BB503" s="70"/>
      <c r="BC503" s="70"/>
      <c r="BD503" s="70"/>
      <c r="BG503" s="66"/>
      <c r="BI503" s="66"/>
      <c r="BJ503" s="66"/>
      <c r="BL503" s="66"/>
      <c r="BM503" s="66"/>
      <c r="CB503" s="66"/>
      <c r="CD503" s="66"/>
      <c r="CE503" s="66"/>
      <c r="CG503" s="66"/>
      <c r="CH503" s="66"/>
    </row>
    <row r="504" spans="1:86">
      <c r="A504" s="67">
        <v>2026</v>
      </c>
      <c r="B504" s="67">
        <v>8311</v>
      </c>
      <c r="C504" s="67"/>
      <c r="D504" s="102"/>
      <c r="E504" s="67">
        <v>4</v>
      </c>
      <c r="F504" s="68">
        <v>10</v>
      </c>
      <c r="G504" s="68">
        <v>27</v>
      </c>
      <c r="H504" s="68"/>
      <c r="I504" s="68">
        <v>5000</v>
      </c>
      <c r="J504" s="62">
        <v>5600</v>
      </c>
      <c r="K504" s="62">
        <v>565</v>
      </c>
      <c r="L504" s="62">
        <v>1180</v>
      </c>
      <c r="M504" s="62">
        <v>1</v>
      </c>
      <c r="N504" s="72" t="s">
        <v>384</v>
      </c>
      <c r="O504" s="65">
        <v>2940000</v>
      </c>
      <c r="P504" s="65">
        <v>0</v>
      </c>
      <c r="Q504" s="65">
        <v>2940000</v>
      </c>
      <c r="R504" s="65">
        <v>0</v>
      </c>
      <c r="S504" s="65">
        <v>0</v>
      </c>
      <c r="T504" s="65">
        <v>0</v>
      </c>
      <c r="U504" s="65">
        <v>2940000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  <c r="AI504" s="65">
        <v>0</v>
      </c>
      <c r="AJ504" s="65">
        <v>0</v>
      </c>
      <c r="AK504" s="65">
        <v>0</v>
      </c>
      <c r="AL504" s="65">
        <v>0</v>
      </c>
      <c r="AM504" s="65">
        <v>0</v>
      </c>
      <c r="AN504" s="65">
        <v>0</v>
      </c>
      <c r="AO504" s="65">
        <v>0</v>
      </c>
      <c r="AP504" s="65">
        <v>0</v>
      </c>
      <c r="AQ504" s="65">
        <v>2940000</v>
      </c>
      <c r="AR504" s="65">
        <v>0</v>
      </c>
      <c r="AS504" s="65">
        <v>2940000</v>
      </c>
      <c r="AT504" s="65">
        <v>0</v>
      </c>
      <c r="AU504" s="65">
        <v>0</v>
      </c>
      <c r="AV504" s="65">
        <v>0</v>
      </c>
      <c r="AW504" s="65">
        <v>2940000</v>
      </c>
      <c r="AX504" s="70" t="s">
        <v>159</v>
      </c>
      <c r="AY504" s="70">
        <v>40</v>
      </c>
      <c r="AZ504" s="70">
        <v>0</v>
      </c>
      <c r="BA504" s="70">
        <v>0</v>
      </c>
      <c r="BB504" s="70">
        <v>0</v>
      </c>
      <c r="BC504" s="70">
        <v>40</v>
      </c>
      <c r="BD504" s="70">
        <v>0</v>
      </c>
      <c r="BG504" s="66"/>
      <c r="BI504" s="66"/>
      <c r="BJ504" s="66"/>
      <c r="BL504" s="66"/>
      <c r="BM504" s="66"/>
      <c r="CB504" s="66"/>
      <c r="CD504" s="66"/>
      <c r="CE504" s="66"/>
      <c r="CG504" s="66"/>
      <c r="CH504" s="66"/>
    </row>
    <row r="505" spans="1:86">
      <c r="A505" s="67">
        <v>2026</v>
      </c>
      <c r="B505" s="67">
        <v>8311</v>
      </c>
      <c r="C505" s="67"/>
      <c r="D505" s="102"/>
      <c r="E505" s="67">
        <v>0</v>
      </c>
      <c r="F505" s="68"/>
      <c r="G505" s="68"/>
      <c r="H505" s="68"/>
      <c r="I505" s="68"/>
      <c r="J505" s="62"/>
      <c r="K505" s="62"/>
      <c r="L505" s="62" t="s">
        <v>104</v>
      </c>
      <c r="M505" s="62"/>
      <c r="N505" s="72" t="s">
        <v>25</v>
      </c>
      <c r="O505" s="65">
        <v>0</v>
      </c>
      <c r="P505" s="65">
        <v>0</v>
      </c>
      <c r="Q505" s="65">
        <v>0</v>
      </c>
      <c r="R505" s="65">
        <v>2000000</v>
      </c>
      <c r="S505" s="65">
        <v>0</v>
      </c>
      <c r="T505" s="65">
        <v>2000000</v>
      </c>
      <c r="U505" s="65">
        <v>2000000</v>
      </c>
      <c r="V505" s="65">
        <v>0</v>
      </c>
      <c r="W505" s="65">
        <v>0</v>
      </c>
      <c r="X505" s="65">
        <v>0</v>
      </c>
      <c r="Y505" s="65">
        <v>16803.77</v>
      </c>
      <c r="Z505" s="65">
        <v>0</v>
      </c>
      <c r="AA505" s="65">
        <v>16803.77</v>
      </c>
      <c r="AB505" s="65">
        <v>16803.77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  <c r="AI505" s="65">
        <v>0</v>
      </c>
      <c r="AJ505" s="65">
        <v>0</v>
      </c>
      <c r="AK505" s="65">
        <v>0</v>
      </c>
      <c r="AL505" s="65">
        <v>0</v>
      </c>
      <c r="AM505" s="65">
        <v>0</v>
      </c>
      <c r="AN505" s="65">
        <v>0</v>
      </c>
      <c r="AO505" s="65">
        <v>0</v>
      </c>
      <c r="AP505" s="65">
        <v>0</v>
      </c>
      <c r="AQ505" s="65">
        <v>0</v>
      </c>
      <c r="AR505" s="65">
        <v>0</v>
      </c>
      <c r="AS505" s="65">
        <v>0</v>
      </c>
      <c r="AT505" s="65">
        <v>1983196.23</v>
      </c>
      <c r="AU505" s="65">
        <v>0</v>
      </c>
      <c r="AV505" s="65">
        <v>1983196.23</v>
      </c>
      <c r="AW505" s="65">
        <v>1983196.23</v>
      </c>
      <c r="AX505" s="70"/>
      <c r="AY505" s="70"/>
      <c r="AZ505" s="70"/>
      <c r="BA505" s="70"/>
      <c r="BB505" s="70"/>
      <c r="BC505" s="70"/>
      <c r="BD505" s="70"/>
      <c r="BG505" s="66"/>
      <c r="BI505" s="66"/>
      <c r="BJ505" s="66"/>
      <c r="BL505" s="66"/>
      <c r="BM505" s="66"/>
      <c r="CB505" s="66"/>
      <c r="CD505" s="66"/>
      <c r="CE505" s="66"/>
      <c r="CG505" s="66"/>
      <c r="CH505" s="66"/>
    </row>
    <row r="506" spans="1:86">
      <c r="A506" s="67">
        <v>2026</v>
      </c>
      <c r="B506" s="67">
        <v>8311</v>
      </c>
      <c r="C506" s="67"/>
      <c r="D506" s="102"/>
      <c r="E506" s="67">
        <v>0</v>
      </c>
      <c r="F506" s="68">
        <v>0</v>
      </c>
      <c r="G506" s="68"/>
      <c r="H506" s="68"/>
      <c r="I506" s="68"/>
      <c r="J506" s="62"/>
      <c r="K506" s="62"/>
      <c r="L506" s="62" t="s">
        <v>104</v>
      </c>
      <c r="M506" s="62"/>
      <c r="N506" s="72" t="s">
        <v>25</v>
      </c>
      <c r="O506" s="65">
        <v>0</v>
      </c>
      <c r="P506" s="65">
        <v>0</v>
      </c>
      <c r="Q506" s="65">
        <v>0</v>
      </c>
      <c r="R506" s="65">
        <v>2000000</v>
      </c>
      <c r="S506" s="65">
        <v>0</v>
      </c>
      <c r="T506" s="65">
        <v>2000000</v>
      </c>
      <c r="U506" s="65">
        <v>2000000</v>
      </c>
      <c r="V506" s="65">
        <v>0</v>
      </c>
      <c r="W506" s="65">
        <v>0</v>
      </c>
      <c r="X506" s="65">
        <v>0</v>
      </c>
      <c r="Y506" s="65">
        <v>16803.77</v>
      </c>
      <c r="Z506" s="65">
        <v>0</v>
      </c>
      <c r="AA506" s="65">
        <v>16803.77</v>
      </c>
      <c r="AB506" s="65">
        <v>16803.77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  <c r="AI506" s="65">
        <v>0</v>
      </c>
      <c r="AJ506" s="65">
        <v>0</v>
      </c>
      <c r="AK506" s="65">
        <v>0</v>
      </c>
      <c r="AL506" s="65">
        <v>0</v>
      </c>
      <c r="AM506" s="65">
        <v>0</v>
      </c>
      <c r="AN506" s="65">
        <v>0</v>
      </c>
      <c r="AO506" s="65">
        <v>0</v>
      </c>
      <c r="AP506" s="65">
        <v>0</v>
      </c>
      <c r="AQ506" s="65">
        <v>0</v>
      </c>
      <c r="AR506" s="65">
        <v>0</v>
      </c>
      <c r="AS506" s="65">
        <v>0</v>
      </c>
      <c r="AT506" s="65">
        <v>1983196.23</v>
      </c>
      <c r="AU506" s="65">
        <v>0</v>
      </c>
      <c r="AV506" s="65">
        <v>1983196.23</v>
      </c>
      <c r="AW506" s="65">
        <v>1983196.23</v>
      </c>
      <c r="AX506" s="70"/>
      <c r="AY506" s="70"/>
      <c r="AZ506" s="70"/>
      <c r="BA506" s="70"/>
      <c r="BB506" s="70"/>
      <c r="BC506" s="70"/>
      <c r="BD506" s="70"/>
      <c r="BG506" s="66"/>
      <c r="BI506" s="66"/>
      <c r="BJ506" s="66"/>
      <c r="BL506" s="66"/>
      <c r="BM506" s="66"/>
      <c r="CB506" s="66"/>
      <c r="CD506" s="66"/>
      <c r="CE506" s="66"/>
      <c r="CG506" s="66"/>
      <c r="CH506" s="66"/>
    </row>
    <row r="507" spans="1:86">
      <c r="A507" s="67">
        <v>2026</v>
      </c>
      <c r="B507" s="67">
        <v>8311</v>
      </c>
      <c r="C507" s="67"/>
      <c r="D507" s="102"/>
      <c r="E507" s="67">
        <v>0</v>
      </c>
      <c r="F507" s="68">
        <v>0</v>
      </c>
      <c r="G507" s="68">
        <v>0</v>
      </c>
      <c r="H507" s="68"/>
      <c r="I507" s="68"/>
      <c r="J507" s="62"/>
      <c r="K507" s="62"/>
      <c r="L507" s="62" t="s">
        <v>104</v>
      </c>
      <c r="M507" s="62"/>
      <c r="N507" s="72" t="s">
        <v>25</v>
      </c>
      <c r="O507" s="65">
        <v>0</v>
      </c>
      <c r="P507" s="65">
        <v>0</v>
      </c>
      <c r="Q507" s="65">
        <v>0</v>
      </c>
      <c r="R507" s="65">
        <v>2000000</v>
      </c>
      <c r="S507" s="65">
        <v>0</v>
      </c>
      <c r="T507" s="65">
        <v>2000000</v>
      </c>
      <c r="U507" s="65">
        <v>2000000</v>
      </c>
      <c r="V507" s="65">
        <v>0</v>
      </c>
      <c r="W507" s="65">
        <v>0</v>
      </c>
      <c r="X507" s="65">
        <v>0</v>
      </c>
      <c r="Y507" s="65">
        <v>16803.77</v>
      </c>
      <c r="Z507" s="65">
        <v>0</v>
      </c>
      <c r="AA507" s="65">
        <v>16803.77</v>
      </c>
      <c r="AB507" s="65">
        <v>16803.77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  <c r="AI507" s="65">
        <v>0</v>
      </c>
      <c r="AJ507" s="65">
        <v>0</v>
      </c>
      <c r="AK507" s="65">
        <v>0</v>
      </c>
      <c r="AL507" s="65">
        <v>0</v>
      </c>
      <c r="AM507" s="65">
        <v>0</v>
      </c>
      <c r="AN507" s="65">
        <v>0</v>
      </c>
      <c r="AO507" s="65">
        <v>0</v>
      </c>
      <c r="AP507" s="65">
        <v>0</v>
      </c>
      <c r="AQ507" s="65">
        <v>0</v>
      </c>
      <c r="AR507" s="65">
        <v>0</v>
      </c>
      <c r="AS507" s="65">
        <v>0</v>
      </c>
      <c r="AT507" s="65">
        <v>1983196.23</v>
      </c>
      <c r="AU507" s="65">
        <v>0</v>
      </c>
      <c r="AV507" s="65">
        <v>1983196.23</v>
      </c>
      <c r="AW507" s="65">
        <v>1983196.23</v>
      </c>
      <c r="AX507" s="70"/>
      <c r="AY507" s="70"/>
      <c r="AZ507" s="70"/>
      <c r="BA507" s="70"/>
      <c r="BB507" s="70"/>
      <c r="BC507" s="70"/>
      <c r="BD507" s="70"/>
      <c r="BG507" s="66"/>
      <c r="BI507" s="66"/>
      <c r="BJ507" s="66"/>
      <c r="BL507" s="66"/>
      <c r="BM507" s="66"/>
      <c r="CB507" s="66"/>
      <c r="CD507" s="66"/>
      <c r="CE507" s="66"/>
      <c r="CG507" s="66"/>
      <c r="CH507" s="66"/>
    </row>
    <row r="508" spans="1:86">
      <c r="A508" s="67">
        <v>2026</v>
      </c>
      <c r="B508" s="67">
        <v>8311</v>
      </c>
      <c r="C508" s="67"/>
      <c r="D508" s="102"/>
      <c r="E508" s="67">
        <v>0</v>
      </c>
      <c r="F508" s="68">
        <v>0</v>
      </c>
      <c r="G508" s="68">
        <v>0</v>
      </c>
      <c r="H508" s="68"/>
      <c r="I508" s="68">
        <v>1000</v>
      </c>
      <c r="J508" s="62"/>
      <c r="K508" s="62"/>
      <c r="L508" s="62" t="s">
        <v>104</v>
      </c>
      <c r="M508" s="62"/>
      <c r="N508" s="72" t="s">
        <v>9</v>
      </c>
      <c r="O508" s="65">
        <v>0</v>
      </c>
      <c r="P508" s="65">
        <v>0</v>
      </c>
      <c r="Q508" s="65">
        <v>0</v>
      </c>
      <c r="R508" s="65">
        <v>912456</v>
      </c>
      <c r="S508" s="65">
        <v>0</v>
      </c>
      <c r="T508" s="65">
        <v>912456</v>
      </c>
      <c r="U508" s="65">
        <v>912456</v>
      </c>
      <c r="V508" s="65">
        <v>0</v>
      </c>
      <c r="W508" s="65">
        <v>0</v>
      </c>
      <c r="X508" s="65">
        <v>0</v>
      </c>
      <c r="Y508" s="65">
        <v>16803.77</v>
      </c>
      <c r="Z508" s="65">
        <v>0</v>
      </c>
      <c r="AA508" s="65">
        <v>16803.77</v>
      </c>
      <c r="AB508" s="65">
        <v>16803.77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  <c r="AI508" s="65">
        <v>0</v>
      </c>
      <c r="AJ508" s="65">
        <v>0</v>
      </c>
      <c r="AK508" s="65">
        <v>0</v>
      </c>
      <c r="AL508" s="65">
        <v>0</v>
      </c>
      <c r="AM508" s="65">
        <v>0</v>
      </c>
      <c r="AN508" s="65">
        <v>0</v>
      </c>
      <c r="AO508" s="65">
        <v>0</v>
      </c>
      <c r="AP508" s="65">
        <v>0</v>
      </c>
      <c r="AQ508" s="65">
        <v>0</v>
      </c>
      <c r="AR508" s="65">
        <v>0</v>
      </c>
      <c r="AS508" s="65">
        <v>0</v>
      </c>
      <c r="AT508" s="65">
        <v>895652.23</v>
      </c>
      <c r="AU508" s="65">
        <v>0</v>
      </c>
      <c r="AV508" s="65">
        <v>895652.23</v>
      </c>
      <c r="AW508" s="65">
        <v>895652.23</v>
      </c>
      <c r="AX508" s="70"/>
      <c r="AY508" s="70"/>
      <c r="AZ508" s="70"/>
      <c r="BA508" s="70"/>
      <c r="BB508" s="70"/>
      <c r="BC508" s="70"/>
      <c r="BD508" s="70"/>
      <c r="BG508" s="66"/>
      <c r="BI508" s="66"/>
      <c r="BJ508" s="66"/>
      <c r="BL508" s="66"/>
      <c r="BM508" s="66"/>
      <c r="CB508" s="66"/>
      <c r="CD508" s="66"/>
      <c r="CE508" s="66"/>
      <c r="CG508" s="66"/>
      <c r="CH508" s="66"/>
    </row>
    <row r="509" spans="1:86">
      <c r="A509" s="67">
        <v>2026</v>
      </c>
      <c r="B509" s="67">
        <v>8311</v>
      </c>
      <c r="C509" s="67"/>
      <c r="D509" s="102"/>
      <c r="E509" s="67">
        <v>0</v>
      </c>
      <c r="F509" s="68">
        <v>0</v>
      </c>
      <c r="G509" s="68">
        <v>0</v>
      </c>
      <c r="H509" s="68"/>
      <c r="I509" s="68">
        <v>1000</v>
      </c>
      <c r="J509" s="62">
        <v>1200</v>
      </c>
      <c r="K509" s="62"/>
      <c r="L509" s="62" t="s">
        <v>104</v>
      </c>
      <c r="M509" s="62"/>
      <c r="N509" s="72" t="s">
        <v>360</v>
      </c>
      <c r="O509" s="65">
        <v>0</v>
      </c>
      <c r="P509" s="65">
        <v>0</v>
      </c>
      <c r="Q509" s="65">
        <v>0</v>
      </c>
      <c r="R509" s="65">
        <v>912456</v>
      </c>
      <c r="S509" s="65">
        <v>0</v>
      </c>
      <c r="T509" s="65">
        <v>912456</v>
      </c>
      <c r="U509" s="65">
        <v>912456</v>
      </c>
      <c r="V509" s="65">
        <v>0</v>
      </c>
      <c r="W509" s="65">
        <v>0</v>
      </c>
      <c r="X509" s="65">
        <v>0</v>
      </c>
      <c r="Y509" s="65">
        <v>16803.77</v>
      </c>
      <c r="Z509" s="65">
        <v>0</v>
      </c>
      <c r="AA509" s="65">
        <v>16803.77</v>
      </c>
      <c r="AB509" s="65">
        <v>16803.77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  <c r="AI509" s="65">
        <v>0</v>
      </c>
      <c r="AJ509" s="65">
        <v>0</v>
      </c>
      <c r="AK509" s="65">
        <v>0</v>
      </c>
      <c r="AL509" s="65">
        <v>0</v>
      </c>
      <c r="AM509" s="65">
        <v>0</v>
      </c>
      <c r="AN509" s="65">
        <v>0</v>
      </c>
      <c r="AO509" s="65">
        <v>0</v>
      </c>
      <c r="AP509" s="65">
        <v>0</v>
      </c>
      <c r="AQ509" s="65">
        <v>0</v>
      </c>
      <c r="AR509" s="65">
        <v>0</v>
      </c>
      <c r="AS509" s="65">
        <v>0</v>
      </c>
      <c r="AT509" s="65">
        <v>895652.23</v>
      </c>
      <c r="AU509" s="65">
        <v>0</v>
      </c>
      <c r="AV509" s="65">
        <v>895652.23</v>
      </c>
      <c r="AW509" s="65">
        <v>895652.23</v>
      </c>
      <c r="AX509" s="70"/>
      <c r="AY509" s="70"/>
      <c r="AZ509" s="70"/>
      <c r="BA509" s="70"/>
      <c r="BB509" s="70"/>
      <c r="BC509" s="70"/>
      <c r="BD509" s="70"/>
      <c r="BG509" s="66"/>
      <c r="BI509" s="66"/>
      <c r="BJ509" s="66"/>
      <c r="BL509" s="66"/>
      <c r="BM509" s="66"/>
      <c r="CB509" s="66"/>
      <c r="CD509" s="66"/>
      <c r="CE509" s="66"/>
      <c r="CG509" s="66"/>
      <c r="CH509" s="66"/>
    </row>
    <row r="510" spans="1:86">
      <c r="A510" s="67">
        <v>2026</v>
      </c>
      <c r="B510" s="67">
        <v>8311</v>
      </c>
      <c r="C510" s="67"/>
      <c r="D510" s="102"/>
      <c r="E510" s="67">
        <v>0</v>
      </c>
      <c r="F510" s="68">
        <v>0</v>
      </c>
      <c r="G510" s="68">
        <v>0</v>
      </c>
      <c r="H510" s="68"/>
      <c r="I510" s="68">
        <v>1000</v>
      </c>
      <c r="J510" s="62">
        <v>1200</v>
      </c>
      <c r="K510" s="62">
        <v>122</v>
      </c>
      <c r="L510" s="62" t="s">
        <v>104</v>
      </c>
      <c r="M510" s="62"/>
      <c r="N510" s="72" t="s">
        <v>364</v>
      </c>
      <c r="O510" s="65">
        <v>0</v>
      </c>
      <c r="P510" s="65">
        <v>0</v>
      </c>
      <c r="Q510" s="65">
        <v>0</v>
      </c>
      <c r="R510" s="65">
        <v>912456</v>
      </c>
      <c r="S510" s="65">
        <v>0</v>
      </c>
      <c r="T510" s="65">
        <v>912456</v>
      </c>
      <c r="U510" s="65">
        <v>912456</v>
      </c>
      <c r="V510" s="65">
        <v>0</v>
      </c>
      <c r="W510" s="65">
        <v>0</v>
      </c>
      <c r="X510" s="65">
        <v>0</v>
      </c>
      <c r="Y510" s="65">
        <v>16803.77</v>
      </c>
      <c r="Z510" s="65">
        <v>0</v>
      </c>
      <c r="AA510" s="65">
        <v>16803.77</v>
      </c>
      <c r="AB510" s="65">
        <v>16803.77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  <c r="AI510" s="65">
        <v>0</v>
      </c>
      <c r="AJ510" s="65">
        <v>0</v>
      </c>
      <c r="AK510" s="65">
        <v>0</v>
      </c>
      <c r="AL510" s="65">
        <v>0</v>
      </c>
      <c r="AM510" s="65">
        <v>0</v>
      </c>
      <c r="AN510" s="65">
        <v>0</v>
      </c>
      <c r="AO510" s="65">
        <v>0</v>
      </c>
      <c r="AP510" s="65">
        <v>0</v>
      </c>
      <c r="AQ510" s="65">
        <v>0</v>
      </c>
      <c r="AR510" s="65">
        <v>0</v>
      </c>
      <c r="AS510" s="65">
        <v>0</v>
      </c>
      <c r="AT510" s="65">
        <v>895652.23</v>
      </c>
      <c r="AU510" s="65">
        <v>0</v>
      </c>
      <c r="AV510" s="65">
        <v>895652.23</v>
      </c>
      <c r="AW510" s="65">
        <v>895652.23</v>
      </c>
      <c r="AX510" s="70"/>
      <c r="AY510" s="70"/>
      <c r="AZ510" s="70"/>
      <c r="BA510" s="70"/>
      <c r="BB510" s="70"/>
      <c r="BC510" s="70"/>
      <c r="BD510" s="70"/>
      <c r="BG510" s="66"/>
      <c r="BI510" s="66"/>
      <c r="BJ510" s="66"/>
      <c r="BL510" s="66"/>
      <c r="BM510" s="66"/>
      <c r="CB510" s="66"/>
      <c r="CD510" s="66"/>
      <c r="CE510" s="66"/>
      <c r="CG510" s="66"/>
      <c r="CH510" s="66"/>
    </row>
    <row r="511" spans="1:86">
      <c r="A511" s="67">
        <v>2026</v>
      </c>
      <c r="B511" s="67">
        <v>8311</v>
      </c>
      <c r="C511" s="67"/>
      <c r="D511" s="102"/>
      <c r="E511" s="67">
        <v>0</v>
      </c>
      <c r="F511" s="68">
        <v>0</v>
      </c>
      <c r="G511" s="68">
        <v>0</v>
      </c>
      <c r="H511" s="68"/>
      <c r="I511" s="68">
        <v>1000</v>
      </c>
      <c r="J511" s="62">
        <v>1200</v>
      </c>
      <c r="K511" s="62">
        <v>122</v>
      </c>
      <c r="L511" s="62">
        <v>1411</v>
      </c>
      <c r="M511" s="62">
        <v>3</v>
      </c>
      <c r="N511" s="72" t="s">
        <v>365</v>
      </c>
      <c r="O511" s="65">
        <v>0</v>
      </c>
      <c r="P511" s="65">
        <v>0</v>
      </c>
      <c r="Q511" s="65">
        <v>0</v>
      </c>
      <c r="R511" s="65">
        <v>912456</v>
      </c>
      <c r="S511" s="65">
        <v>0</v>
      </c>
      <c r="T511" s="65">
        <v>912456</v>
      </c>
      <c r="U511" s="65">
        <v>912456</v>
      </c>
      <c r="V511" s="65">
        <v>0</v>
      </c>
      <c r="W511" s="65">
        <v>0</v>
      </c>
      <c r="X511" s="65">
        <v>0</v>
      </c>
      <c r="Y511" s="65">
        <v>16803.77</v>
      </c>
      <c r="Z511" s="65">
        <v>0</v>
      </c>
      <c r="AA511" s="65">
        <v>16803.77</v>
      </c>
      <c r="AB511" s="65">
        <v>16803.77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  <c r="AI511" s="65">
        <v>0</v>
      </c>
      <c r="AJ511" s="65">
        <v>0</v>
      </c>
      <c r="AK511" s="65">
        <v>0</v>
      </c>
      <c r="AL511" s="65">
        <v>0</v>
      </c>
      <c r="AM511" s="65">
        <v>0</v>
      </c>
      <c r="AN511" s="65">
        <v>0</v>
      </c>
      <c r="AO511" s="65">
        <v>0</v>
      </c>
      <c r="AP511" s="65">
        <v>0</v>
      </c>
      <c r="AQ511" s="65">
        <v>0</v>
      </c>
      <c r="AR511" s="65">
        <v>0</v>
      </c>
      <c r="AS511" s="65">
        <v>0</v>
      </c>
      <c r="AT511" s="65">
        <v>895652.23</v>
      </c>
      <c r="AU511" s="65">
        <v>0</v>
      </c>
      <c r="AV511" s="65">
        <v>895652.23</v>
      </c>
      <c r="AW511" s="65">
        <v>895652.23</v>
      </c>
      <c r="AX511" s="70" t="s">
        <v>363</v>
      </c>
      <c r="AY511" s="70">
        <v>3</v>
      </c>
      <c r="AZ511" s="70">
        <v>0</v>
      </c>
      <c r="BA511" s="70">
        <v>1</v>
      </c>
      <c r="BB511" s="70">
        <v>0</v>
      </c>
      <c r="BC511" s="70">
        <v>2</v>
      </c>
      <c r="BD511" s="70">
        <v>0</v>
      </c>
      <c r="BG511" s="66"/>
      <c r="BI511" s="66"/>
      <c r="BJ511" s="66"/>
      <c r="BL511" s="66"/>
      <c r="BM511" s="66"/>
      <c r="CB511" s="66"/>
      <c r="CD511" s="66"/>
      <c r="CE511" s="66"/>
      <c r="CG511" s="66"/>
      <c r="CH511" s="66"/>
    </row>
    <row r="512" spans="1:86">
      <c r="A512" s="67">
        <v>2026</v>
      </c>
      <c r="B512" s="67">
        <v>8311</v>
      </c>
      <c r="C512" s="67"/>
      <c r="D512" s="102"/>
      <c r="E512" s="67">
        <v>0</v>
      </c>
      <c r="F512" s="68">
        <v>0</v>
      </c>
      <c r="G512" s="68">
        <v>0</v>
      </c>
      <c r="H512" s="68"/>
      <c r="I512" s="68">
        <v>2000</v>
      </c>
      <c r="J512" s="62"/>
      <c r="K512" s="62"/>
      <c r="L512" s="62" t="s">
        <v>104</v>
      </c>
      <c r="M512" s="62"/>
      <c r="N512" s="72" t="s">
        <v>5</v>
      </c>
      <c r="O512" s="65">
        <v>0</v>
      </c>
      <c r="P512" s="65">
        <v>0</v>
      </c>
      <c r="Q512" s="65">
        <v>0</v>
      </c>
      <c r="R512" s="65">
        <v>41544</v>
      </c>
      <c r="S512" s="65">
        <v>0</v>
      </c>
      <c r="T512" s="65">
        <v>41544</v>
      </c>
      <c r="U512" s="65">
        <v>41544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  <c r="AI512" s="65">
        <v>0</v>
      </c>
      <c r="AJ512" s="65">
        <v>0</v>
      </c>
      <c r="AK512" s="65">
        <v>0</v>
      </c>
      <c r="AL512" s="65">
        <v>0</v>
      </c>
      <c r="AM512" s="65">
        <v>0</v>
      </c>
      <c r="AN512" s="65">
        <v>0</v>
      </c>
      <c r="AO512" s="65">
        <v>0</v>
      </c>
      <c r="AP512" s="65">
        <v>0</v>
      </c>
      <c r="AQ512" s="65">
        <v>0</v>
      </c>
      <c r="AR512" s="65">
        <v>0</v>
      </c>
      <c r="AS512" s="65">
        <v>0</v>
      </c>
      <c r="AT512" s="65">
        <v>41544</v>
      </c>
      <c r="AU512" s="65">
        <v>0</v>
      </c>
      <c r="AV512" s="65">
        <v>41544</v>
      </c>
      <c r="AW512" s="65">
        <v>41544</v>
      </c>
      <c r="AX512" s="70"/>
      <c r="AY512" s="70"/>
      <c r="AZ512" s="70"/>
      <c r="BA512" s="70"/>
      <c r="BB512" s="70"/>
      <c r="BC512" s="70"/>
      <c r="BD512" s="70"/>
      <c r="BG512" s="66"/>
      <c r="BI512" s="66"/>
      <c r="BJ512" s="66"/>
      <c r="BL512" s="66"/>
      <c r="BM512" s="66"/>
      <c r="CB512" s="66"/>
      <c r="CD512" s="66"/>
      <c r="CE512" s="66"/>
      <c r="CG512" s="66"/>
      <c r="CH512" s="66"/>
    </row>
    <row r="513" spans="1:86">
      <c r="A513" s="67">
        <v>2026</v>
      </c>
      <c r="B513" s="67">
        <v>8311</v>
      </c>
      <c r="C513" s="67"/>
      <c r="D513" s="102"/>
      <c r="E513" s="67">
        <v>0</v>
      </c>
      <c r="F513" s="68">
        <v>0</v>
      </c>
      <c r="G513" s="68">
        <v>0</v>
      </c>
      <c r="H513" s="68"/>
      <c r="I513" s="68">
        <v>2000</v>
      </c>
      <c r="J513" s="62">
        <v>2100</v>
      </c>
      <c r="K513" s="62"/>
      <c r="L513" s="62" t="s">
        <v>104</v>
      </c>
      <c r="M513" s="62"/>
      <c r="N513" s="72" t="s">
        <v>385</v>
      </c>
      <c r="O513" s="65">
        <v>0</v>
      </c>
      <c r="P513" s="65">
        <v>0</v>
      </c>
      <c r="Q513" s="65">
        <v>0</v>
      </c>
      <c r="R513" s="65">
        <v>41544</v>
      </c>
      <c r="S513" s="65">
        <v>0</v>
      </c>
      <c r="T513" s="65">
        <v>41544</v>
      </c>
      <c r="U513" s="65">
        <v>41544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  <c r="AI513" s="65">
        <v>0</v>
      </c>
      <c r="AJ513" s="65">
        <v>0</v>
      </c>
      <c r="AK513" s="65">
        <v>0</v>
      </c>
      <c r="AL513" s="65">
        <v>0</v>
      </c>
      <c r="AM513" s="65">
        <v>0</v>
      </c>
      <c r="AN513" s="65">
        <v>0</v>
      </c>
      <c r="AO513" s="65">
        <v>0</v>
      </c>
      <c r="AP513" s="65">
        <v>0</v>
      </c>
      <c r="AQ513" s="65">
        <v>0</v>
      </c>
      <c r="AR513" s="65">
        <v>0</v>
      </c>
      <c r="AS513" s="65">
        <v>0</v>
      </c>
      <c r="AT513" s="65">
        <v>41544</v>
      </c>
      <c r="AU513" s="65">
        <v>0</v>
      </c>
      <c r="AV513" s="65">
        <v>41544</v>
      </c>
      <c r="AW513" s="65">
        <v>41544</v>
      </c>
      <c r="AX513" s="70"/>
      <c r="AY513" s="70"/>
      <c r="AZ513" s="70"/>
      <c r="BA513" s="70"/>
      <c r="BB513" s="70"/>
      <c r="BC513" s="70"/>
      <c r="BD513" s="70"/>
      <c r="BG513" s="66"/>
      <c r="BI513" s="66"/>
      <c r="BJ513" s="66"/>
      <c r="BL513" s="66"/>
      <c r="BM513" s="66"/>
      <c r="CB513" s="66"/>
      <c r="CD513" s="66"/>
      <c r="CE513" s="66"/>
      <c r="CG513" s="66"/>
      <c r="CH513" s="66"/>
    </row>
    <row r="514" spans="1:86" ht="30">
      <c r="A514" s="67">
        <v>2026</v>
      </c>
      <c r="B514" s="67">
        <v>8311</v>
      </c>
      <c r="C514" s="67"/>
      <c r="D514" s="102"/>
      <c r="E514" s="67">
        <v>0</v>
      </c>
      <c r="F514" s="68">
        <v>0</v>
      </c>
      <c r="G514" s="68">
        <v>0</v>
      </c>
      <c r="H514" s="68"/>
      <c r="I514" s="68">
        <v>2000</v>
      </c>
      <c r="J514" s="62">
        <v>2100</v>
      </c>
      <c r="K514" s="62">
        <v>214</v>
      </c>
      <c r="L514" s="62" t="s">
        <v>104</v>
      </c>
      <c r="M514" s="62"/>
      <c r="N514" s="72" t="s">
        <v>386</v>
      </c>
      <c r="O514" s="65">
        <v>0</v>
      </c>
      <c r="P514" s="65">
        <v>0</v>
      </c>
      <c r="Q514" s="65">
        <v>0</v>
      </c>
      <c r="R514" s="65">
        <v>41544</v>
      </c>
      <c r="S514" s="65">
        <v>0</v>
      </c>
      <c r="T514" s="65">
        <v>41544</v>
      </c>
      <c r="U514" s="65">
        <v>41544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  <c r="AI514" s="65">
        <v>0</v>
      </c>
      <c r="AJ514" s="65">
        <v>0</v>
      </c>
      <c r="AK514" s="65">
        <v>0</v>
      </c>
      <c r="AL514" s="65">
        <v>0</v>
      </c>
      <c r="AM514" s="65">
        <v>0</v>
      </c>
      <c r="AN514" s="65">
        <v>0</v>
      </c>
      <c r="AO514" s="65">
        <v>0</v>
      </c>
      <c r="AP514" s="65">
        <v>0</v>
      </c>
      <c r="AQ514" s="65">
        <v>0</v>
      </c>
      <c r="AR514" s="65">
        <v>0</v>
      </c>
      <c r="AS514" s="65">
        <v>0</v>
      </c>
      <c r="AT514" s="65">
        <v>41544</v>
      </c>
      <c r="AU514" s="65">
        <v>0</v>
      </c>
      <c r="AV514" s="65">
        <v>41544</v>
      </c>
      <c r="AW514" s="65">
        <v>41544</v>
      </c>
      <c r="AX514" s="70"/>
      <c r="AY514" s="70"/>
      <c r="AZ514" s="70"/>
      <c r="BA514" s="70"/>
      <c r="BB514" s="70"/>
      <c r="BC514" s="70"/>
      <c r="BD514" s="70"/>
      <c r="BG514" s="66"/>
      <c r="BI514" s="66"/>
      <c r="BJ514" s="66"/>
      <c r="BL514" s="66"/>
      <c r="BM514" s="66"/>
      <c r="CB514" s="66"/>
      <c r="CD514" s="66"/>
      <c r="CE514" s="66"/>
      <c r="CG514" s="66"/>
      <c r="CH514" s="66"/>
    </row>
    <row r="515" spans="1:86">
      <c r="A515" s="67">
        <v>2026</v>
      </c>
      <c r="B515" s="67">
        <v>8311</v>
      </c>
      <c r="C515" s="67"/>
      <c r="D515" s="102"/>
      <c r="E515" s="67">
        <v>0</v>
      </c>
      <c r="F515" s="68">
        <v>0</v>
      </c>
      <c r="G515" s="68">
        <v>0</v>
      </c>
      <c r="H515" s="68"/>
      <c r="I515" s="68">
        <v>2000</v>
      </c>
      <c r="J515" s="62">
        <v>2100</v>
      </c>
      <c r="K515" s="62">
        <v>214</v>
      </c>
      <c r="L515" s="62">
        <v>916</v>
      </c>
      <c r="M515" s="62">
        <v>3</v>
      </c>
      <c r="N515" s="72" t="s">
        <v>387</v>
      </c>
      <c r="O515" s="65">
        <v>0</v>
      </c>
      <c r="P515" s="65">
        <v>0</v>
      </c>
      <c r="Q515" s="65">
        <v>0</v>
      </c>
      <c r="R515" s="65">
        <v>41544</v>
      </c>
      <c r="S515" s="65">
        <v>0</v>
      </c>
      <c r="T515" s="65">
        <v>41544</v>
      </c>
      <c r="U515" s="65">
        <v>41544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  <c r="AI515" s="65">
        <v>0</v>
      </c>
      <c r="AJ515" s="65">
        <v>0</v>
      </c>
      <c r="AK515" s="65">
        <v>0</v>
      </c>
      <c r="AL515" s="65">
        <v>0</v>
      </c>
      <c r="AM515" s="65">
        <v>0</v>
      </c>
      <c r="AN515" s="65">
        <v>0</v>
      </c>
      <c r="AO515" s="65">
        <v>0</v>
      </c>
      <c r="AP515" s="65">
        <v>0</v>
      </c>
      <c r="AQ515" s="65">
        <v>0</v>
      </c>
      <c r="AR515" s="65">
        <v>0</v>
      </c>
      <c r="AS515" s="65">
        <v>0</v>
      </c>
      <c r="AT515" s="65">
        <v>41544</v>
      </c>
      <c r="AU515" s="65">
        <v>0</v>
      </c>
      <c r="AV515" s="65">
        <v>41544</v>
      </c>
      <c r="AW515" s="65">
        <v>41544</v>
      </c>
      <c r="AX515" s="70" t="s">
        <v>225</v>
      </c>
      <c r="AY515" s="70">
        <v>1</v>
      </c>
      <c r="AZ515" s="70">
        <v>0</v>
      </c>
      <c r="BA515" s="70">
        <v>0</v>
      </c>
      <c r="BB515" s="70">
        <v>0</v>
      </c>
      <c r="BC515" s="70">
        <v>1</v>
      </c>
      <c r="BD515" s="70">
        <v>0</v>
      </c>
      <c r="BG515" s="66"/>
      <c r="BI515" s="66"/>
      <c r="BJ515" s="66"/>
      <c r="BL515" s="66"/>
      <c r="BM515" s="66"/>
      <c r="CB515" s="66"/>
      <c r="CD515" s="66"/>
      <c r="CE515" s="66"/>
      <c r="CG515" s="66"/>
      <c r="CH515" s="66"/>
    </row>
    <row r="516" spans="1:86">
      <c r="A516" s="67">
        <v>2026</v>
      </c>
      <c r="B516" s="67">
        <v>8311</v>
      </c>
      <c r="C516" s="67"/>
      <c r="D516" s="102"/>
      <c r="E516" s="67">
        <v>0</v>
      </c>
      <c r="F516" s="68">
        <v>0</v>
      </c>
      <c r="G516" s="68">
        <v>0</v>
      </c>
      <c r="H516" s="68"/>
      <c r="I516" s="68">
        <v>3000</v>
      </c>
      <c r="J516" s="62"/>
      <c r="K516" s="62"/>
      <c r="L516" s="62" t="s">
        <v>104</v>
      </c>
      <c r="M516" s="62"/>
      <c r="N516" s="72" t="s">
        <v>6</v>
      </c>
      <c r="O516" s="65">
        <v>0</v>
      </c>
      <c r="P516" s="65">
        <v>0</v>
      </c>
      <c r="Q516" s="65">
        <v>0</v>
      </c>
      <c r="R516" s="65">
        <v>980000</v>
      </c>
      <c r="S516" s="65">
        <v>0</v>
      </c>
      <c r="T516" s="65">
        <v>980000</v>
      </c>
      <c r="U516" s="65">
        <v>980000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  <c r="AI516" s="65">
        <v>0</v>
      </c>
      <c r="AJ516" s="65">
        <v>0</v>
      </c>
      <c r="AK516" s="65">
        <v>0</v>
      </c>
      <c r="AL516" s="65">
        <v>0</v>
      </c>
      <c r="AM516" s="65">
        <v>0</v>
      </c>
      <c r="AN516" s="65">
        <v>0</v>
      </c>
      <c r="AO516" s="65">
        <v>0</v>
      </c>
      <c r="AP516" s="65">
        <v>0</v>
      </c>
      <c r="AQ516" s="65">
        <v>0</v>
      </c>
      <c r="AR516" s="65">
        <v>0</v>
      </c>
      <c r="AS516" s="65">
        <v>0</v>
      </c>
      <c r="AT516" s="65">
        <v>980000</v>
      </c>
      <c r="AU516" s="65">
        <v>0</v>
      </c>
      <c r="AV516" s="65">
        <v>980000</v>
      </c>
      <c r="AW516" s="65">
        <v>980000</v>
      </c>
      <c r="AX516" s="70"/>
      <c r="AY516" s="70"/>
      <c r="AZ516" s="70"/>
      <c r="BA516" s="70"/>
      <c r="BB516" s="70"/>
      <c r="BC516" s="70"/>
      <c r="BD516" s="70"/>
      <c r="BG516" s="66"/>
      <c r="BI516" s="66"/>
      <c r="BJ516" s="66"/>
      <c r="BL516" s="66"/>
      <c r="BM516" s="66"/>
      <c r="CB516" s="66"/>
      <c r="CD516" s="66"/>
      <c r="CE516" s="66"/>
      <c r="CG516" s="66"/>
      <c r="CH516" s="66"/>
    </row>
    <row r="517" spans="1:86">
      <c r="A517" s="67">
        <v>2026</v>
      </c>
      <c r="B517" s="67">
        <v>8311</v>
      </c>
      <c r="C517" s="67"/>
      <c r="D517" s="102"/>
      <c r="E517" s="67">
        <v>0</v>
      </c>
      <c r="F517" s="68">
        <v>0</v>
      </c>
      <c r="G517" s="68">
        <v>0</v>
      </c>
      <c r="H517" s="68"/>
      <c r="I517" s="68">
        <v>3000</v>
      </c>
      <c r="J517" s="62">
        <v>3300</v>
      </c>
      <c r="K517" s="62"/>
      <c r="L517" s="62" t="s">
        <v>104</v>
      </c>
      <c r="M517" s="62"/>
      <c r="N517" s="72" t="s">
        <v>105</v>
      </c>
      <c r="O517" s="65">
        <v>0</v>
      </c>
      <c r="P517" s="65">
        <v>0</v>
      </c>
      <c r="Q517" s="65">
        <v>0</v>
      </c>
      <c r="R517" s="65">
        <v>980000</v>
      </c>
      <c r="S517" s="65">
        <v>0</v>
      </c>
      <c r="T517" s="65">
        <v>980000</v>
      </c>
      <c r="U517" s="65">
        <v>980000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  <c r="AI517" s="65">
        <v>0</v>
      </c>
      <c r="AJ517" s="65">
        <v>0</v>
      </c>
      <c r="AK517" s="65">
        <v>0</v>
      </c>
      <c r="AL517" s="65">
        <v>0</v>
      </c>
      <c r="AM517" s="65">
        <v>0</v>
      </c>
      <c r="AN517" s="65">
        <v>0</v>
      </c>
      <c r="AO517" s="65">
        <v>0</v>
      </c>
      <c r="AP517" s="65">
        <v>0</v>
      </c>
      <c r="AQ517" s="65">
        <v>0</v>
      </c>
      <c r="AR517" s="65">
        <v>0</v>
      </c>
      <c r="AS517" s="65">
        <v>0</v>
      </c>
      <c r="AT517" s="65">
        <v>980000</v>
      </c>
      <c r="AU517" s="65">
        <v>0</v>
      </c>
      <c r="AV517" s="65">
        <v>980000</v>
      </c>
      <c r="AW517" s="65">
        <v>980000</v>
      </c>
      <c r="AX517" s="70"/>
      <c r="AY517" s="70"/>
      <c r="AZ517" s="70"/>
      <c r="BA517" s="70"/>
      <c r="BB517" s="70"/>
      <c r="BC517" s="70"/>
      <c r="BD517" s="70"/>
      <c r="BG517" s="66"/>
      <c r="BI517" s="66"/>
      <c r="BJ517" s="66"/>
      <c r="BL517" s="66"/>
      <c r="BM517" s="66"/>
      <c r="CB517" s="66"/>
      <c r="CD517" s="66"/>
      <c r="CE517" s="66"/>
      <c r="CG517" s="66"/>
      <c r="CH517" s="66"/>
    </row>
    <row r="518" spans="1:86">
      <c r="A518" s="67">
        <v>2026</v>
      </c>
      <c r="B518" s="67">
        <v>8311</v>
      </c>
      <c r="C518" s="67"/>
      <c r="D518" s="102"/>
      <c r="E518" s="67">
        <v>0</v>
      </c>
      <c r="F518" s="68">
        <v>0</v>
      </c>
      <c r="G518" s="68">
        <v>0</v>
      </c>
      <c r="H518" s="68"/>
      <c r="I518" s="68">
        <v>3000</v>
      </c>
      <c r="J518" s="62">
        <v>3300</v>
      </c>
      <c r="K518" s="62">
        <v>331</v>
      </c>
      <c r="L518" s="62" t="s">
        <v>104</v>
      </c>
      <c r="M518" s="62"/>
      <c r="N518" s="72" t="s">
        <v>388</v>
      </c>
      <c r="O518" s="65">
        <v>0</v>
      </c>
      <c r="P518" s="65">
        <v>0</v>
      </c>
      <c r="Q518" s="65">
        <v>0</v>
      </c>
      <c r="R518" s="65">
        <v>980000</v>
      </c>
      <c r="S518" s="65">
        <v>0</v>
      </c>
      <c r="T518" s="65">
        <v>980000</v>
      </c>
      <c r="U518" s="65">
        <v>980000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  <c r="AI518" s="65">
        <v>0</v>
      </c>
      <c r="AJ518" s="65">
        <v>0</v>
      </c>
      <c r="AK518" s="65">
        <v>0</v>
      </c>
      <c r="AL518" s="65">
        <v>0</v>
      </c>
      <c r="AM518" s="65">
        <v>0</v>
      </c>
      <c r="AN518" s="65">
        <v>0</v>
      </c>
      <c r="AO518" s="65">
        <v>0</v>
      </c>
      <c r="AP518" s="65">
        <v>0</v>
      </c>
      <c r="AQ518" s="65">
        <v>0</v>
      </c>
      <c r="AR518" s="65">
        <v>0</v>
      </c>
      <c r="AS518" s="65">
        <v>0</v>
      </c>
      <c r="AT518" s="65">
        <v>980000</v>
      </c>
      <c r="AU518" s="65">
        <v>0</v>
      </c>
      <c r="AV518" s="65">
        <v>980000</v>
      </c>
      <c r="AW518" s="65">
        <v>980000</v>
      </c>
      <c r="AX518" s="70"/>
      <c r="AY518" s="70"/>
      <c r="AZ518" s="70"/>
      <c r="BA518" s="70"/>
      <c r="BB518" s="70"/>
      <c r="BC518" s="70"/>
      <c r="BD518" s="70"/>
      <c r="BG518" s="66"/>
      <c r="BI518" s="66"/>
      <c r="BJ518" s="66"/>
      <c r="BL518" s="66"/>
      <c r="BM518" s="66"/>
      <c r="CB518" s="66"/>
      <c r="CD518" s="66"/>
      <c r="CE518" s="66"/>
      <c r="CG518" s="66"/>
      <c r="CH518" s="66"/>
    </row>
    <row r="519" spans="1:86">
      <c r="A519" s="67">
        <v>2026</v>
      </c>
      <c r="B519" s="67">
        <v>8311</v>
      </c>
      <c r="C519" s="67"/>
      <c r="D519" s="102"/>
      <c r="E519" s="67">
        <v>0</v>
      </c>
      <c r="F519" s="68">
        <v>0</v>
      </c>
      <c r="G519" s="68">
        <v>0</v>
      </c>
      <c r="H519" s="68"/>
      <c r="I519" s="68">
        <v>3000</v>
      </c>
      <c r="J519" s="62">
        <v>3300</v>
      </c>
      <c r="K519" s="62">
        <v>331</v>
      </c>
      <c r="L519" s="62">
        <v>509</v>
      </c>
      <c r="M519" s="62">
        <v>3</v>
      </c>
      <c r="N519" s="72" t="s">
        <v>389</v>
      </c>
      <c r="O519" s="65">
        <v>0</v>
      </c>
      <c r="P519" s="65">
        <v>0</v>
      </c>
      <c r="Q519" s="65">
        <v>0</v>
      </c>
      <c r="R519" s="65">
        <v>980000</v>
      </c>
      <c r="S519" s="65">
        <v>0</v>
      </c>
      <c r="T519" s="65">
        <v>980000</v>
      </c>
      <c r="U519" s="65">
        <v>980000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  <c r="AI519" s="65">
        <v>0</v>
      </c>
      <c r="AJ519" s="65">
        <v>0</v>
      </c>
      <c r="AK519" s="65">
        <v>0</v>
      </c>
      <c r="AL519" s="65">
        <v>0</v>
      </c>
      <c r="AM519" s="65">
        <v>0</v>
      </c>
      <c r="AN519" s="65">
        <v>0</v>
      </c>
      <c r="AO519" s="65">
        <v>0</v>
      </c>
      <c r="AP519" s="65">
        <v>0</v>
      </c>
      <c r="AQ519" s="65">
        <v>0</v>
      </c>
      <c r="AR519" s="65">
        <v>0</v>
      </c>
      <c r="AS519" s="65">
        <v>0</v>
      </c>
      <c r="AT519" s="65">
        <v>980000</v>
      </c>
      <c r="AU519" s="65">
        <v>0</v>
      </c>
      <c r="AV519" s="65">
        <v>980000</v>
      </c>
      <c r="AW519" s="65">
        <v>980000</v>
      </c>
      <c r="AX519" s="70" t="s">
        <v>108</v>
      </c>
      <c r="AY519" s="70">
        <v>2</v>
      </c>
      <c r="AZ519" s="70">
        <v>0</v>
      </c>
      <c r="BA519" s="70">
        <v>0</v>
      </c>
      <c r="BB519" s="70">
        <v>0</v>
      </c>
      <c r="BC519" s="70">
        <v>2</v>
      </c>
      <c r="BD519" s="70">
        <v>0</v>
      </c>
      <c r="BG519" s="66"/>
      <c r="BI519" s="66"/>
      <c r="BJ519" s="66"/>
      <c r="BL519" s="66"/>
      <c r="BM519" s="66"/>
      <c r="CB519" s="66"/>
      <c r="CD519" s="66"/>
      <c r="CE519" s="66"/>
      <c r="CG519" s="66"/>
      <c r="CH519" s="66"/>
    </row>
    <row r="520" spans="1:86">
      <c r="A520" s="67">
        <v>2026</v>
      </c>
      <c r="B520" s="67">
        <v>8311</v>
      </c>
      <c r="C520" s="67"/>
      <c r="D520" s="102"/>
      <c r="E520" s="67">
        <v>0</v>
      </c>
      <c r="F520" s="68">
        <v>0</v>
      </c>
      <c r="G520" s="68">
        <v>0</v>
      </c>
      <c r="H520" s="68"/>
      <c r="I520" s="68">
        <v>5000</v>
      </c>
      <c r="J520" s="62"/>
      <c r="K520" s="62"/>
      <c r="L520" s="62" t="s">
        <v>104</v>
      </c>
      <c r="M520" s="62"/>
      <c r="N520" s="72" t="s">
        <v>4</v>
      </c>
      <c r="O520" s="65">
        <v>0</v>
      </c>
      <c r="P520" s="65">
        <v>0</v>
      </c>
      <c r="Q520" s="65">
        <v>0</v>
      </c>
      <c r="R520" s="65">
        <v>66000</v>
      </c>
      <c r="S520" s="65">
        <v>0</v>
      </c>
      <c r="T520" s="65">
        <v>66000</v>
      </c>
      <c r="U520" s="65">
        <v>66000</v>
      </c>
      <c r="V520" s="65">
        <v>0</v>
      </c>
      <c r="W520" s="65">
        <v>0</v>
      </c>
      <c r="X520" s="65">
        <v>0</v>
      </c>
      <c r="Y520" s="65">
        <v>0</v>
      </c>
      <c r="Z520" s="65">
        <v>0</v>
      </c>
      <c r="AA520" s="65">
        <v>0</v>
      </c>
      <c r="AB520" s="65">
        <v>0</v>
      </c>
      <c r="AC520" s="65">
        <v>0</v>
      </c>
      <c r="AD520" s="65">
        <v>0</v>
      </c>
      <c r="AE520" s="65">
        <v>0</v>
      </c>
      <c r="AF520" s="65">
        <v>0</v>
      </c>
      <c r="AG520" s="65">
        <v>0</v>
      </c>
      <c r="AH520" s="65">
        <v>0</v>
      </c>
      <c r="AI520" s="65">
        <v>0</v>
      </c>
      <c r="AJ520" s="65">
        <v>0</v>
      </c>
      <c r="AK520" s="65">
        <v>0</v>
      </c>
      <c r="AL520" s="65">
        <v>0</v>
      </c>
      <c r="AM520" s="65">
        <v>0</v>
      </c>
      <c r="AN520" s="65">
        <v>0</v>
      </c>
      <c r="AO520" s="65">
        <v>0</v>
      </c>
      <c r="AP520" s="65">
        <v>0</v>
      </c>
      <c r="AQ520" s="65">
        <v>0</v>
      </c>
      <c r="AR520" s="65">
        <v>0</v>
      </c>
      <c r="AS520" s="65">
        <v>0</v>
      </c>
      <c r="AT520" s="65">
        <v>66000</v>
      </c>
      <c r="AU520" s="65">
        <v>0</v>
      </c>
      <c r="AV520" s="65">
        <v>66000</v>
      </c>
      <c r="AW520" s="65">
        <v>66000</v>
      </c>
      <c r="AX520" s="70"/>
      <c r="AY520" s="70"/>
      <c r="AZ520" s="70"/>
      <c r="BA520" s="70"/>
      <c r="BB520" s="70"/>
      <c r="BC520" s="70"/>
      <c r="BD520" s="70"/>
      <c r="BG520" s="66"/>
      <c r="BI520" s="66"/>
      <c r="BJ520" s="66"/>
      <c r="BL520" s="66"/>
      <c r="BM520" s="66"/>
      <c r="CB520" s="66"/>
      <c r="CD520" s="66"/>
      <c r="CE520" s="66"/>
      <c r="CG520" s="66"/>
      <c r="CH520" s="66"/>
    </row>
    <row r="521" spans="1:86">
      <c r="A521" s="67">
        <v>2026</v>
      </c>
      <c r="B521" s="67">
        <v>8311</v>
      </c>
      <c r="C521" s="67"/>
      <c r="D521" s="102"/>
      <c r="E521" s="67">
        <v>0</v>
      </c>
      <c r="F521" s="68">
        <v>0</v>
      </c>
      <c r="G521" s="68">
        <v>0</v>
      </c>
      <c r="H521" s="68"/>
      <c r="I521" s="68">
        <v>5000</v>
      </c>
      <c r="J521" s="62">
        <v>5100</v>
      </c>
      <c r="K521" s="62"/>
      <c r="L521" s="62" t="s">
        <v>104</v>
      </c>
      <c r="M521" s="62"/>
      <c r="N521" s="72" t="s">
        <v>194</v>
      </c>
      <c r="O521" s="65">
        <v>0</v>
      </c>
      <c r="P521" s="65">
        <v>0</v>
      </c>
      <c r="Q521" s="65">
        <v>0</v>
      </c>
      <c r="R521" s="65">
        <v>46000</v>
      </c>
      <c r="S521" s="65">
        <v>0</v>
      </c>
      <c r="T521" s="65">
        <v>46000</v>
      </c>
      <c r="U521" s="65">
        <v>46000</v>
      </c>
      <c r="V521" s="65">
        <v>0</v>
      </c>
      <c r="W521" s="65">
        <v>0</v>
      </c>
      <c r="X521" s="65">
        <v>0</v>
      </c>
      <c r="Y521" s="65">
        <v>0</v>
      </c>
      <c r="Z521" s="65">
        <v>0</v>
      </c>
      <c r="AA521" s="65">
        <v>0</v>
      </c>
      <c r="AB521" s="65">
        <v>0</v>
      </c>
      <c r="AC521" s="65">
        <v>0</v>
      </c>
      <c r="AD521" s="65">
        <v>0</v>
      </c>
      <c r="AE521" s="65">
        <v>0</v>
      </c>
      <c r="AF521" s="65">
        <v>0</v>
      </c>
      <c r="AG521" s="65">
        <v>0</v>
      </c>
      <c r="AH521" s="65">
        <v>0</v>
      </c>
      <c r="AI521" s="65">
        <v>0</v>
      </c>
      <c r="AJ521" s="65">
        <v>0</v>
      </c>
      <c r="AK521" s="65">
        <v>0</v>
      </c>
      <c r="AL521" s="65">
        <v>0</v>
      </c>
      <c r="AM521" s="65">
        <v>0</v>
      </c>
      <c r="AN521" s="65">
        <v>0</v>
      </c>
      <c r="AO521" s="65">
        <v>0</v>
      </c>
      <c r="AP521" s="65">
        <v>0</v>
      </c>
      <c r="AQ521" s="65">
        <v>0</v>
      </c>
      <c r="AR521" s="65">
        <v>0</v>
      </c>
      <c r="AS521" s="65">
        <v>0</v>
      </c>
      <c r="AT521" s="65">
        <v>46000</v>
      </c>
      <c r="AU521" s="65">
        <v>0</v>
      </c>
      <c r="AV521" s="65">
        <v>46000</v>
      </c>
      <c r="AW521" s="65">
        <v>46000</v>
      </c>
      <c r="AX521" s="70"/>
      <c r="AY521" s="70"/>
      <c r="AZ521" s="70"/>
      <c r="BA521" s="70"/>
      <c r="BB521" s="70"/>
      <c r="BC521" s="70"/>
      <c r="BD521" s="70"/>
      <c r="BG521" s="66"/>
      <c r="BI521" s="66"/>
      <c r="BJ521" s="66"/>
      <c r="BL521" s="66"/>
      <c r="BM521" s="66"/>
      <c r="CB521" s="66"/>
      <c r="CD521" s="66"/>
      <c r="CE521" s="66"/>
      <c r="CG521" s="66"/>
      <c r="CH521" s="66"/>
    </row>
    <row r="522" spans="1:86">
      <c r="A522" s="67">
        <v>2026</v>
      </c>
      <c r="B522" s="67">
        <v>8311</v>
      </c>
      <c r="C522" s="67"/>
      <c r="D522" s="102"/>
      <c r="E522" s="67">
        <v>0</v>
      </c>
      <c r="F522" s="68">
        <v>0</v>
      </c>
      <c r="G522" s="68">
        <v>0</v>
      </c>
      <c r="H522" s="68"/>
      <c r="I522" s="68">
        <v>5000</v>
      </c>
      <c r="J522" s="62">
        <v>5100</v>
      </c>
      <c r="K522" s="62">
        <v>515</v>
      </c>
      <c r="L522" s="62" t="s">
        <v>104</v>
      </c>
      <c r="M522" s="62"/>
      <c r="N522" s="72" t="s">
        <v>202</v>
      </c>
      <c r="O522" s="65">
        <v>0</v>
      </c>
      <c r="P522" s="65">
        <v>0</v>
      </c>
      <c r="Q522" s="65">
        <v>0</v>
      </c>
      <c r="R522" s="65">
        <v>46000</v>
      </c>
      <c r="S522" s="65">
        <v>0</v>
      </c>
      <c r="T522" s="65">
        <v>46000</v>
      </c>
      <c r="U522" s="65">
        <v>46000</v>
      </c>
      <c r="V522" s="65">
        <v>0</v>
      </c>
      <c r="W522" s="65">
        <v>0</v>
      </c>
      <c r="X522" s="65">
        <v>0</v>
      </c>
      <c r="Y522" s="65">
        <v>0</v>
      </c>
      <c r="Z522" s="65">
        <v>0</v>
      </c>
      <c r="AA522" s="65">
        <v>0</v>
      </c>
      <c r="AB522" s="65">
        <v>0</v>
      </c>
      <c r="AC522" s="65">
        <v>0</v>
      </c>
      <c r="AD522" s="65">
        <v>0</v>
      </c>
      <c r="AE522" s="65">
        <v>0</v>
      </c>
      <c r="AF522" s="65">
        <v>0</v>
      </c>
      <c r="AG522" s="65">
        <v>0</v>
      </c>
      <c r="AH522" s="65">
        <v>0</v>
      </c>
      <c r="AI522" s="65">
        <v>0</v>
      </c>
      <c r="AJ522" s="65">
        <v>0</v>
      </c>
      <c r="AK522" s="65">
        <v>0</v>
      </c>
      <c r="AL522" s="65">
        <v>0</v>
      </c>
      <c r="AM522" s="65">
        <v>0</v>
      </c>
      <c r="AN522" s="65">
        <v>0</v>
      </c>
      <c r="AO522" s="65">
        <v>0</v>
      </c>
      <c r="AP522" s="65">
        <v>0</v>
      </c>
      <c r="AQ522" s="65">
        <v>0</v>
      </c>
      <c r="AR522" s="65">
        <v>0</v>
      </c>
      <c r="AS522" s="65">
        <v>0</v>
      </c>
      <c r="AT522" s="65">
        <v>46000</v>
      </c>
      <c r="AU522" s="65">
        <v>0</v>
      </c>
      <c r="AV522" s="65">
        <v>46000</v>
      </c>
      <c r="AW522" s="65">
        <v>46000</v>
      </c>
      <c r="AX522" s="70"/>
      <c r="AY522" s="70"/>
      <c r="AZ522" s="70"/>
      <c r="BA522" s="70"/>
      <c r="BB522" s="70"/>
      <c r="BC522" s="70"/>
      <c r="BD522" s="70"/>
      <c r="BG522" s="66"/>
      <c r="BI522" s="66"/>
      <c r="BJ522" s="66"/>
      <c r="BL522" s="66"/>
      <c r="BM522" s="66"/>
      <c r="CB522" s="66"/>
      <c r="CD522" s="66"/>
      <c r="CE522" s="66"/>
      <c r="CG522" s="66"/>
      <c r="CH522" s="66"/>
    </row>
    <row r="523" spans="1:86">
      <c r="A523" s="67">
        <v>2026</v>
      </c>
      <c r="B523" s="67">
        <v>8311</v>
      </c>
      <c r="C523" s="67"/>
      <c r="D523" s="102"/>
      <c r="E523" s="67">
        <v>0</v>
      </c>
      <c r="F523" s="68">
        <v>0</v>
      </c>
      <c r="G523" s="68">
        <v>0</v>
      </c>
      <c r="H523" s="68"/>
      <c r="I523" s="68">
        <v>5000</v>
      </c>
      <c r="J523" s="62">
        <v>5100</v>
      </c>
      <c r="K523" s="62">
        <v>515</v>
      </c>
      <c r="L523" s="62">
        <v>364</v>
      </c>
      <c r="M523" s="62">
        <v>3</v>
      </c>
      <c r="N523" s="72" t="s">
        <v>227</v>
      </c>
      <c r="O523" s="65">
        <v>0</v>
      </c>
      <c r="P523" s="65">
        <v>0</v>
      </c>
      <c r="Q523" s="65">
        <v>0</v>
      </c>
      <c r="R523" s="65">
        <v>46000</v>
      </c>
      <c r="S523" s="65">
        <v>0</v>
      </c>
      <c r="T523" s="65">
        <v>46000</v>
      </c>
      <c r="U523" s="65">
        <v>46000</v>
      </c>
      <c r="V523" s="65">
        <v>0</v>
      </c>
      <c r="W523" s="65">
        <v>0</v>
      </c>
      <c r="X523" s="65">
        <v>0</v>
      </c>
      <c r="Y523" s="65">
        <v>0</v>
      </c>
      <c r="Z523" s="65">
        <v>0</v>
      </c>
      <c r="AA523" s="65">
        <v>0</v>
      </c>
      <c r="AB523" s="65">
        <v>0</v>
      </c>
      <c r="AC523" s="65">
        <v>0</v>
      </c>
      <c r="AD523" s="65">
        <v>0</v>
      </c>
      <c r="AE523" s="65">
        <v>0</v>
      </c>
      <c r="AF523" s="65">
        <v>0</v>
      </c>
      <c r="AG523" s="65">
        <v>0</v>
      </c>
      <c r="AH523" s="65">
        <v>0</v>
      </c>
      <c r="AI523" s="65">
        <v>0</v>
      </c>
      <c r="AJ523" s="65">
        <v>0</v>
      </c>
      <c r="AK523" s="65">
        <v>0</v>
      </c>
      <c r="AL523" s="65">
        <v>0</v>
      </c>
      <c r="AM523" s="65">
        <v>0</v>
      </c>
      <c r="AN523" s="65">
        <v>0</v>
      </c>
      <c r="AO523" s="65">
        <v>0</v>
      </c>
      <c r="AP523" s="65">
        <v>0</v>
      </c>
      <c r="AQ523" s="65">
        <v>0</v>
      </c>
      <c r="AR523" s="65">
        <v>0</v>
      </c>
      <c r="AS523" s="65">
        <v>0</v>
      </c>
      <c r="AT523" s="65">
        <v>46000</v>
      </c>
      <c r="AU523" s="65">
        <v>0</v>
      </c>
      <c r="AV523" s="65">
        <v>46000</v>
      </c>
      <c r="AW523" s="65">
        <v>46000</v>
      </c>
      <c r="AX523" s="70" t="s">
        <v>159</v>
      </c>
      <c r="AY523" s="70">
        <v>2</v>
      </c>
      <c r="AZ523" s="70">
        <v>0</v>
      </c>
      <c r="BA523" s="70">
        <v>0</v>
      </c>
      <c r="BB523" s="70">
        <v>0</v>
      </c>
      <c r="BC523" s="70">
        <v>2</v>
      </c>
      <c r="BD523" s="70">
        <v>0</v>
      </c>
      <c r="BG523" s="66"/>
      <c r="BI523" s="66"/>
      <c r="BJ523" s="66"/>
      <c r="BL523" s="66"/>
      <c r="BM523" s="66"/>
      <c r="CB523" s="66"/>
      <c r="CD523" s="66"/>
      <c r="CE523" s="66"/>
      <c r="CG523" s="66"/>
      <c r="CH523" s="66"/>
    </row>
    <row r="524" spans="1:86">
      <c r="A524" s="67">
        <v>2026</v>
      </c>
      <c r="B524" s="67">
        <v>8311</v>
      </c>
      <c r="C524" s="67"/>
      <c r="D524" s="102"/>
      <c r="E524" s="67">
        <v>0</v>
      </c>
      <c r="F524" s="68">
        <v>0</v>
      </c>
      <c r="G524" s="68">
        <v>0</v>
      </c>
      <c r="H524" s="68"/>
      <c r="I524" s="68">
        <v>5000</v>
      </c>
      <c r="J524" s="62">
        <v>5200</v>
      </c>
      <c r="K524" s="62"/>
      <c r="L524" s="62" t="s">
        <v>104</v>
      </c>
      <c r="M524" s="62"/>
      <c r="N524" s="72" t="s">
        <v>212</v>
      </c>
      <c r="O524" s="65">
        <v>0</v>
      </c>
      <c r="P524" s="65">
        <v>0</v>
      </c>
      <c r="Q524" s="65">
        <v>0</v>
      </c>
      <c r="R524" s="65">
        <v>20000</v>
      </c>
      <c r="S524" s="65">
        <v>0</v>
      </c>
      <c r="T524" s="65">
        <v>20000</v>
      </c>
      <c r="U524" s="65">
        <v>20000</v>
      </c>
      <c r="V524" s="65">
        <v>0</v>
      </c>
      <c r="W524" s="65">
        <v>0</v>
      </c>
      <c r="X524" s="65">
        <v>0</v>
      </c>
      <c r="Y524" s="65">
        <v>0</v>
      </c>
      <c r="Z524" s="65">
        <v>0</v>
      </c>
      <c r="AA524" s="65">
        <v>0</v>
      </c>
      <c r="AB524" s="65">
        <v>0</v>
      </c>
      <c r="AC524" s="65">
        <v>0</v>
      </c>
      <c r="AD524" s="65">
        <v>0</v>
      </c>
      <c r="AE524" s="65">
        <v>0</v>
      </c>
      <c r="AF524" s="65">
        <v>0</v>
      </c>
      <c r="AG524" s="65">
        <v>0</v>
      </c>
      <c r="AH524" s="65">
        <v>0</v>
      </c>
      <c r="AI524" s="65">
        <v>0</v>
      </c>
      <c r="AJ524" s="65">
        <v>0</v>
      </c>
      <c r="AK524" s="65">
        <v>0</v>
      </c>
      <c r="AL524" s="65">
        <v>0</v>
      </c>
      <c r="AM524" s="65">
        <v>0</v>
      </c>
      <c r="AN524" s="65">
        <v>0</v>
      </c>
      <c r="AO524" s="65">
        <v>0</v>
      </c>
      <c r="AP524" s="65">
        <v>0</v>
      </c>
      <c r="AQ524" s="65">
        <v>0</v>
      </c>
      <c r="AR524" s="65">
        <v>0</v>
      </c>
      <c r="AS524" s="65">
        <v>0</v>
      </c>
      <c r="AT524" s="65">
        <v>20000</v>
      </c>
      <c r="AU524" s="65">
        <v>0</v>
      </c>
      <c r="AV524" s="65">
        <v>20000</v>
      </c>
      <c r="AW524" s="65">
        <v>20000</v>
      </c>
      <c r="AX524" s="70"/>
      <c r="AY524" s="70"/>
      <c r="AZ524" s="70"/>
      <c r="BA524" s="70"/>
      <c r="BB524" s="70"/>
      <c r="BC524" s="70"/>
      <c r="BD524" s="70"/>
      <c r="BG524" s="66"/>
      <c r="BI524" s="66"/>
      <c r="BJ524" s="66"/>
      <c r="BL524" s="66"/>
      <c r="BM524" s="66"/>
      <c r="CB524" s="66"/>
      <c r="CD524" s="66"/>
      <c r="CE524" s="66"/>
      <c r="CG524" s="66"/>
      <c r="CH524" s="66"/>
    </row>
    <row r="525" spans="1:86">
      <c r="A525" s="67">
        <v>2026</v>
      </c>
      <c r="B525" s="67">
        <v>8311</v>
      </c>
      <c r="C525" s="67"/>
      <c r="D525" s="102"/>
      <c r="E525" s="67">
        <v>0</v>
      </c>
      <c r="F525" s="68">
        <v>0</v>
      </c>
      <c r="G525" s="68">
        <v>0</v>
      </c>
      <c r="H525" s="68"/>
      <c r="I525" s="68">
        <v>5000</v>
      </c>
      <c r="J525" s="62">
        <v>5200</v>
      </c>
      <c r="K525" s="62">
        <v>523</v>
      </c>
      <c r="L525" s="62" t="s">
        <v>104</v>
      </c>
      <c r="M525" s="62"/>
      <c r="N525" s="72" t="s">
        <v>282</v>
      </c>
      <c r="O525" s="65">
        <v>0</v>
      </c>
      <c r="P525" s="65">
        <v>0</v>
      </c>
      <c r="Q525" s="65">
        <v>0</v>
      </c>
      <c r="R525" s="65">
        <v>20000</v>
      </c>
      <c r="S525" s="65">
        <v>0</v>
      </c>
      <c r="T525" s="65">
        <v>20000</v>
      </c>
      <c r="U525" s="65">
        <v>20000</v>
      </c>
      <c r="V525" s="65">
        <v>0</v>
      </c>
      <c r="W525" s="65">
        <v>0</v>
      </c>
      <c r="X525" s="65">
        <v>0</v>
      </c>
      <c r="Y525" s="65">
        <v>0</v>
      </c>
      <c r="Z525" s="65">
        <v>0</v>
      </c>
      <c r="AA525" s="65">
        <v>0</v>
      </c>
      <c r="AB525" s="65">
        <v>0</v>
      </c>
      <c r="AC525" s="65">
        <v>0</v>
      </c>
      <c r="AD525" s="65">
        <v>0</v>
      </c>
      <c r="AE525" s="65">
        <v>0</v>
      </c>
      <c r="AF525" s="65">
        <v>0</v>
      </c>
      <c r="AG525" s="65">
        <v>0</v>
      </c>
      <c r="AH525" s="65">
        <v>0</v>
      </c>
      <c r="AI525" s="65">
        <v>0</v>
      </c>
      <c r="AJ525" s="65">
        <v>0</v>
      </c>
      <c r="AK525" s="65">
        <v>0</v>
      </c>
      <c r="AL525" s="65">
        <v>0</v>
      </c>
      <c r="AM525" s="65">
        <v>0</v>
      </c>
      <c r="AN525" s="65">
        <v>0</v>
      </c>
      <c r="AO525" s="65">
        <v>0</v>
      </c>
      <c r="AP525" s="65">
        <v>0</v>
      </c>
      <c r="AQ525" s="65">
        <v>0</v>
      </c>
      <c r="AR525" s="65">
        <v>0</v>
      </c>
      <c r="AS525" s="65">
        <v>0</v>
      </c>
      <c r="AT525" s="65">
        <v>20000</v>
      </c>
      <c r="AU525" s="65">
        <v>0</v>
      </c>
      <c r="AV525" s="65">
        <v>20000</v>
      </c>
      <c r="AW525" s="65">
        <v>20000</v>
      </c>
      <c r="AX525" s="70"/>
      <c r="AY525" s="70"/>
      <c r="AZ525" s="70"/>
      <c r="BA525" s="70"/>
      <c r="BB525" s="70"/>
      <c r="BC525" s="70"/>
      <c r="BD525" s="70"/>
      <c r="BG525" s="66"/>
      <c r="BI525" s="66"/>
      <c r="BJ525" s="66"/>
      <c r="BL525" s="66"/>
      <c r="BM525" s="66"/>
      <c r="CB525" s="66"/>
      <c r="CD525" s="66"/>
      <c r="CE525" s="66"/>
      <c r="CG525" s="66"/>
      <c r="CH525" s="66"/>
    </row>
    <row r="526" spans="1:86">
      <c r="A526" s="67">
        <v>2026</v>
      </c>
      <c r="B526" s="67">
        <v>8311</v>
      </c>
      <c r="C526" s="67"/>
      <c r="D526" s="102"/>
      <c r="E526" s="67">
        <v>0</v>
      </c>
      <c r="F526" s="68">
        <v>0</v>
      </c>
      <c r="G526" s="68">
        <v>0</v>
      </c>
      <c r="H526" s="68"/>
      <c r="I526" s="68">
        <v>5000</v>
      </c>
      <c r="J526" s="62">
        <v>5200</v>
      </c>
      <c r="K526" s="62">
        <v>523</v>
      </c>
      <c r="L526" s="62">
        <v>183</v>
      </c>
      <c r="M526" s="62">
        <v>3</v>
      </c>
      <c r="N526" s="72" t="s">
        <v>390</v>
      </c>
      <c r="O526" s="65">
        <v>0</v>
      </c>
      <c r="P526" s="65">
        <v>0</v>
      </c>
      <c r="Q526" s="65">
        <v>0</v>
      </c>
      <c r="R526" s="65">
        <v>20000</v>
      </c>
      <c r="S526" s="65">
        <v>0</v>
      </c>
      <c r="T526" s="65">
        <v>20000</v>
      </c>
      <c r="U526" s="65">
        <v>20000</v>
      </c>
      <c r="V526" s="65">
        <v>0</v>
      </c>
      <c r="W526" s="65">
        <v>0</v>
      </c>
      <c r="X526" s="65">
        <v>0</v>
      </c>
      <c r="Y526" s="65">
        <v>0</v>
      </c>
      <c r="Z526" s="65">
        <v>0</v>
      </c>
      <c r="AA526" s="65">
        <v>0</v>
      </c>
      <c r="AB526" s="65">
        <v>0</v>
      </c>
      <c r="AC526" s="65">
        <v>0</v>
      </c>
      <c r="AD526" s="65">
        <v>0</v>
      </c>
      <c r="AE526" s="65">
        <v>0</v>
      </c>
      <c r="AF526" s="65">
        <v>0</v>
      </c>
      <c r="AG526" s="65">
        <v>0</v>
      </c>
      <c r="AH526" s="65">
        <v>0</v>
      </c>
      <c r="AI526" s="65">
        <v>0</v>
      </c>
      <c r="AJ526" s="65">
        <v>0</v>
      </c>
      <c r="AK526" s="65">
        <v>0</v>
      </c>
      <c r="AL526" s="65">
        <v>0</v>
      </c>
      <c r="AM526" s="65">
        <v>0</v>
      </c>
      <c r="AN526" s="65">
        <v>0</v>
      </c>
      <c r="AO526" s="65">
        <v>0</v>
      </c>
      <c r="AP526" s="65">
        <v>0</v>
      </c>
      <c r="AQ526" s="65">
        <v>0</v>
      </c>
      <c r="AR526" s="65">
        <v>0</v>
      </c>
      <c r="AS526" s="65">
        <v>0</v>
      </c>
      <c r="AT526" s="65">
        <v>20000</v>
      </c>
      <c r="AU526" s="65">
        <v>0</v>
      </c>
      <c r="AV526" s="65">
        <v>20000</v>
      </c>
      <c r="AW526" s="65">
        <v>20000</v>
      </c>
      <c r="AX526" s="70" t="s">
        <v>159</v>
      </c>
      <c r="AY526" s="70">
        <v>1</v>
      </c>
      <c r="AZ526" s="70">
        <v>0</v>
      </c>
      <c r="BA526" s="70">
        <v>0</v>
      </c>
      <c r="BB526" s="70">
        <v>0</v>
      </c>
      <c r="BC526" s="70">
        <v>1</v>
      </c>
      <c r="BD526" s="70">
        <v>0</v>
      </c>
      <c r="BG526" s="66"/>
      <c r="BI526" s="66"/>
      <c r="BJ526" s="66"/>
      <c r="BL526" s="66"/>
      <c r="BM526" s="66"/>
      <c r="CB526" s="66"/>
      <c r="CD526" s="66"/>
      <c r="CE526" s="66"/>
      <c r="CG526" s="66"/>
      <c r="CH526" s="66"/>
    </row>
  </sheetData>
  <autoFilter ref="A11:BD359" xr:uid="{00000000-0009-0000-0000-000000000000}"/>
  <mergeCells count="43">
    <mergeCell ref="BA9:BA10"/>
    <mergeCell ref="AQ9:AS9"/>
    <mergeCell ref="AT9:AV9"/>
    <mergeCell ref="AX9:AX10"/>
    <mergeCell ref="AY9:AY10"/>
    <mergeCell ref="AZ9:AZ10"/>
    <mergeCell ref="AQ8:AW8"/>
    <mergeCell ref="AX8:AZ8"/>
    <mergeCell ref="BA8:BB8"/>
    <mergeCell ref="BC8:BD8"/>
    <mergeCell ref="O9:Q9"/>
    <mergeCell ref="R9:T9"/>
    <mergeCell ref="V9:X9"/>
    <mergeCell ref="Y9:AA9"/>
    <mergeCell ref="AC9:AE9"/>
    <mergeCell ref="AF9:AH9"/>
    <mergeCell ref="AJ8:AP8"/>
    <mergeCell ref="AJ9:AL9"/>
    <mergeCell ref="AM9:AO9"/>
    <mergeCell ref="BB9:BB10"/>
    <mergeCell ref="BC9:BC10"/>
    <mergeCell ref="BD9:BD10"/>
    <mergeCell ref="M8:M10"/>
    <mergeCell ref="N8:N10"/>
    <mergeCell ref="O8:U8"/>
    <mergeCell ref="V8:AB8"/>
    <mergeCell ref="AC8:AI8"/>
    <mergeCell ref="L8:L10"/>
    <mergeCell ref="A2:U2"/>
    <mergeCell ref="A3:U3"/>
    <mergeCell ref="A4:U4"/>
    <mergeCell ref="A5:U5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</mergeCells>
  <pageMargins left="0.39370078740157483" right="0.39370078740157483" top="0.59055118110236227" bottom="0.59055118110236227" header="0.31496062992125984" footer="0.31496062992125984"/>
  <pageSetup paperSize="5" scale="22" orientation="landscape" r:id="rId1"/>
  <headerFooter>
    <oddFooter>&amp;C&amp;"Arial,Normal"&amp;14Hoja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FORMATO GENERAL</vt:lpstr>
      <vt:lpstr>FORMATO ESPECÍFICO</vt:lpstr>
      <vt:lpstr>'FORMATO ESPECÍFICO'!Área_de_impresión</vt:lpstr>
      <vt:lpstr>'FORMATO GENERAL'!Área_de_impresión</vt:lpstr>
      <vt:lpstr>'FORMATO ESPECÍFICO'!Títulos_a_imprimir</vt:lpstr>
      <vt:lpstr>'FORMATO GENERAL'!Títulos_a_imprimir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Roberto Emmanuel Chavez Díaz</cp:lastModifiedBy>
  <cp:lastPrinted>2026-07-27T16:31:15Z</cp:lastPrinted>
  <dcterms:created xsi:type="dcterms:W3CDTF">2015-01-20T22:25:26Z</dcterms:created>
  <dcterms:modified xsi:type="dcterms:W3CDTF">2026-07-27T16:31:27Z</dcterms:modified>
</cp:coreProperties>
</file>