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900" windowWidth="15165" windowHeight="580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'1'!$A$1:$J$14</definedName>
    <definedName name="_xlnm.Print_Area" localSheetId="1">'2'!$A$2:$D$12</definedName>
    <definedName name="_xlnm.Print_Area" localSheetId="2">'3'!$A$2:$E$9</definedName>
    <definedName name="_xlnm.Print_Area" localSheetId="3">'4'!$A$2:$E$10</definedName>
  </definedNames>
  <calcPr calcId="145621"/>
</workbook>
</file>

<file path=xl/calcChain.xml><?xml version="1.0" encoding="utf-8"?>
<calcChain xmlns="http://schemas.openxmlformats.org/spreadsheetml/2006/main">
  <c r="C6" i="7" l="1"/>
  <c r="C12" i="6"/>
  <c r="D7" i="7" l="1"/>
  <c r="D7" i="8" s="1"/>
  <c r="D8" i="8" l="1"/>
  <c r="C8" i="8"/>
  <c r="D8" i="7" l="1"/>
  <c r="C8" i="7" l="1"/>
  <c r="G9" i="5" l="1"/>
  <c r="G10" i="5" s="1"/>
  <c r="G11" i="5" s="1"/>
  <c r="G12" i="5" s="1"/>
</calcChain>
</file>

<file path=xl/sharedStrings.xml><?xml version="1.0" encoding="utf-8"?>
<sst xmlns="http://schemas.openxmlformats.org/spreadsheetml/2006/main" count="74" uniqueCount="49">
  <si>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</si>
  <si>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</si>
  <si>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</si>
  <si>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</si>
  <si>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</si>
  <si>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</si>
  <si>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</si>
  <si>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</si>
  <si>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</si>
  <si>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</si>
  <si>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</si>
  <si>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</si>
  <si>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</si>
  <si>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BBVA Bancomer</t>
  </si>
  <si>
    <t>Banamex</t>
  </si>
  <si>
    <t>TIIE + 1.06</t>
  </si>
  <si>
    <t>HSBC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</si>
  <si>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</si>
  <si>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</si>
  <si>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</si>
  <si>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</si>
  <si>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</si>
  <si>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</si>
  <si>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</si>
  <si>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CETES 182 + sobretasa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</si>
  <si>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</si>
  <si>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</si>
  <si>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</si>
  <si>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</si>
  <si>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</si>
  <si>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>TIIE + 0.45</t>
  </si>
  <si>
    <t xml:space="preserve">TIIE + 1.60 </t>
  </si>
  <si>
    <t>TIIE + 0.30</t>
  </si>
  <si>
    <t xml:space="preserve">Reducción del saldo de su deuda pública  bruta total con motivo de cada una de las amortizaciones  a que se refiera este artículo, con relación al registrado al 31 de diciembre del Ejercicio Fiscal Anterior </t>
  </si>
  <si>
    <t xml:space="preserve">Deuda Pública Bruta Total descontando la amortización </t>
  </si>
  <si>
    <t>Al 31 de diciembre de 2018</t>
  </si>
  <si>
    <t>FAFEF 2019</t>
  </si>
  <si>
    <t>TIIE + 0.28</t>
  </si>
  <si>
    <t>Deuda Pública Bruta Total al 31 de diciembre de 2018</t>
  </si>
  <si>
    <t>(-) Amortización al 31 de marzo de 2019</t>
  </si>
  <si>
    <t>(-) Amortización al 30 de junio de 2019</t>
  </si>
  <si>
    <t>(-) Amortización al 30 de septiembre de 2019</t>
  </si>
  <si>
    <t>Al 31 de Diciembre de 2019</t>
  </si>
  <si>
    <t>(-) Amortización al 31 de diciembre de 2019</t>
  </si>
  <si>
    <t>Al 31 de diciembre de 2019</t>
  </si>
  <si>
    <t>Producto Interno Bruto estatal a precios constantes de 2013. Cifras preliminares de 2018. WWW.inegi.org.mx</t>
  </si>
  <si>
    <t>Los ingresos propios fueron consultados en la PEI el 23 de enero de 2020.</t>
  </si>
  <si>
    <t>**El importe por concepto de FAFEF fue consultado en la PEI el 23 de enero de 2020 y tiene un registro de $1,836,523,691.00 para 2019.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</si>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</sst>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General_)"/>
    <numFmt numFmtId="167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6" fontId="3" fillId="0" borderId="0"/>
    <xf numFmtId="43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0" fillId="0" borderId="0" xfId="0" applyBorder="1"/>
    <xf numFmtId="43" fontId="0" fillId="0" borderId="0" xfId="3" applyFont="1"/>
    <xf numFmtId="165" fontId="0" fillId="0" borderId="0" xfId="0" applyNumberFormat="1"/>
    <xf numFmtId="0" fontId="0" fillId="0" borderId="0" xfId="0" applyFill="1"/>
    <xf numFmtId="4" fontId="0" fillId="0" borderId="0" xfId="0" applyNumberFormat="1" applyFill="1"/>
    <xf numFmtId="165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43" fontId="0" fillId="0" borderId="0" xfId="3" applyFont="1" applyBorder="1"/>
    <xf numFmtId="43" fontId="0" fillId="0" borderId="0" xfId="0" applyNumberFormat="1" applyBorder="1"/>
    <xf numFmtId="165" fontId="0" fillId="0" borderId="0" xfId="0" applyNumberFormat="1" applyBorder="1"/>
    <xf numFmtId="0" fontId="9" fillId="0" borderId="0" xfId="0" applyFont="1"/>
    <xf numFmtId="0" fontId="10" fillId="0" borderId="0" xfId="0" applyFont="1"/>
    <xf numFmtId="43" fontId="9" fillId="0" borderId="0" xfId="3" applyFont="1"/>
    <xf numFmtId="4" fontId="10" fillId="0" borderId="0" xfId="0" applyNumberFormat="1" applyFont="1"/>
    <xf numFmtId="0" fontId="10" fillId="0" borderId="0" xfId="0" applyFont="1" applyFill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44" fontId="9" fillId="0" borderId="1" xfId="1" applyFont="1" applyBorder="1"/>
    <xf numFmtId="44" fontId="9" fillId="0" borderId="1" xfId="0" applyNumberFormat="1" applyFont="1" applyFill="1" applyBorder="1"/>
    <xf numFmtId="164" fontId="9" fillId="0" borderId="1" xfId="2" applyNumberFormat="1" applyFont="1" applyBorder="1" applyAlignment="1">
      <alignment horizontal="center"/>
    </xf>
    <xf numFmtId="4" fontId="10" fillId="0" borderId="0" xfId="0" applyNumberFormat="1" applyFont="1" applyFill="1"/>
    <xf numFmtId="43" fontId="9" fillId="0" borderId="1" xfId="3" applyFont="1" applyFill="1" applyBorder="1"/>
    <xf numFmtId="44" fontId="9" fillId="0" borderId="1" xfId="1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2" fillId="3" borderId="1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8" fillId="4" borderId="0" xfId="0" applyFont="1" applyFill="1" applyAlignment="1">
      <alignment horizontal="center" vertical="center"/>
    </xf>
    <xf numFmtId="0" fontId="9" fillId="3" borderId="1" xfId="0" applyFont="1" applyFill="1" applyBorder="1"/>
    <xf numFmtId="165" fontId="9" fillId="0" borderId="1" xfId="1" applyNumberFormat="1" applyFont="1" applyBorder="1"/>
    <xf numFmtId="0" fontId="11" fillId="3" borderId="1" xfId="0" applyFont="1" applyFill="1" applyBorder="1" applyAlignment="1">
      <alignment horizontal="center"/>
    </xf>
    <xf numFmtId="165" fontId="8" fillId="0" borderId="1" xfId="1" applyNumberFormat="1" applyFont="1" applyBorder="1"/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0" fontId="9" fillId="0" borderId="1" xfId="2" applyNumberFormat="1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9" fillId="3" borderId="1" xfId="0" applyFont="1" applyFill="1" applyBorder="1"/>
    <xf numFmtId="165" fontId="9" fillId="0" borderId="1" xfId="1" applyNumberFormat="1" applyFont="1" applyFill="1" applyBorder="1"/>
    <xf numFmtId="9" fontId="9" fillId="0" borderId="1" xfId="2" applyFont="1" applyBorder="1"/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left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42081</xdr:rowOff>
    </xdr:from>
    <xdr:to>
      <xdr:col>0</xdr:col>
      <xdr:colOff>990600</xdr:colOff>
      <xdr:row>2</xdr:row>
      <xdr:rowOff>233286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42081"/>
          <a:ext cx="733424" cy="70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57150</xdr:rowOff>
    </xdr:from>
    <xdr:to>
      <xdr:col>0</xdr:col>
      <xdr:colOff>733425</xdr:colOff>
      <xdr:row>2</xdr:row>
      <xdr:rowOff>516866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7650"/>
          <a:ext cx="685800" cy="659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</xdr:rowOff>
    </xdr:from>
    <xdr:to>
      <xdr:col>0</xdr:col>
      <xdr:colOff>638175</xdr:colOff>
      <xdr:row>3</xdr:row>
      <xdr:rowOff>177586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1"/>
          <a:ext cx="590550" cy="568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1</xdr:col>
      <xdr:colOff>28575</xdr:colOff>
      <xdr:row>3</xdr:row>
      <xdr:rowOff>197721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561975" cy="54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workbookViewId="0">
      <selection activeCell="A2" sqref="A2:J2"/>
    </sheetView>
  </sheetViews>
  <sheetFormatPr baseColWidth="10" defaultRowHeight="15" x14ac:dyDescent="0.25"/>
  <cols>
    <col min="1" max="1" width="22.710937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9.7109375" bestFit="1" customWidth="1"/>
    <col min="7" max="7" width="15.28515625" customWidth="1"/>
    <col min="8" max="8" width="16.42578125" bestFit="1" customWidth="1"/>
    <col min="9" max="9" width="18" style="4" bestFit="1" customWidth="1"/>
    <col min="10" max="10" width="10.85546875" bestFit="1" customWidth="1"/>
    <col min="12" max="12" width="17.140625" style="13" bestFit="1" customWidth="1"/>
    <col min="13" max="13" width="16.85546875" style="2" bestFit="1" customWidth="1"/>
    <col min="14" max="14" width="15.140625" customWidth="1"/>
  </cols>
  <sheetData>
    <row r="1" spans="1:13" s="19" customFormat="1" ht="20.2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  <c r="L1" s="20"/>
      <c r="M1" s="21"/>
    </row>
    <row r="2" spans="1:13" s="19" customFormat="1" ht="20.25" customHeight="1" x14ac:dyDescent="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3"/>
      <c r="L2" s="20"/>
      <c r="M2" s="21"/>
    </row>
    <row r="3" spans="1:13" s="19" customFormat="1" ht="31.5" customHeight="1" x14ac:dyDescent="0.2">
      <c r="A3" s="64" t="s">
        <v>42</v>
      </c>
      <c r="B3" s="65"/>
      <c r="C3" s="65"/>
      <c r="D3" s="65"/>
      <c r="E3" s="65"/>
      <c r="F3" s="65"/>
      <c r="G3" s="65"/>
      <c r="H3" s="65"/>
      <c r="I3" s="65"/>
      <c r="J3" s="66"/>
      <c r="L3" s="22"/>
      <c r="M3" s="21"/>
    </row>
    <row r="4" spans="1:13" s="19" customFormat="1" ht="56.25" customHeight="1" x14ac:dyDescent="0.2">
      <c r="A4" s="69" t="s">
        <v>2</v>
      </c>
      <c r="B4" s="69" t="s">
        <v>25</v>
      </c>
      <c r="C4" s="69" t="s">
        <v>3</v>
      </c>
      <c r="D4" s="69" t="s">
        <v>4</v>
      </c>
      <c r="E4" s="69" t="s">
        <v>5</v>
      </c>
      <c r="F4" s="69" t="s">
        <v>6</v>
      </c>
      <c r="G4" s="69" t="s">
        <v>7</v>
      </c>
      <c r="H4" s="69" t="s">
        <v>8</v>
      </c>
      <c r="I4" s="67" t="s">
        <v>11</v>
      </c>
      <c r="J4" s="68"/>
      <c r="L4" s="23"/>
      <c r="M4" s="21"/>
    </row>
    <row r="5" spans="1:13" s="19" customFormat="1" ht="44.25" customHeight="1" x14ac:dyDescent="0.2">
      <c r="A5" s="70"/>
      <c r="B5" s="70"/>
      <c r="C5" s="70"/>
      <c r="D5" s="70"/>
      <c r="E5" s="70"/>
      <c r="F5" s="70"/>
      <c r="G5" s="70"/>
      <c r="H5" s="70"/>
      <c r="I5" s="38" t="s">
        <v>9</v>
      </c>
      <c r="J5" s="38" t="s">
        <v>10</v>
      </c>
      <c r="L5" s="20"/>
      <c r="M5" s="21"/>
    </row>
    <row r="6" spans="1:13" s="19" customFormat="1" ht="28.5" x14ac:dyDescent="0.2">
      <c r="A6" s="24" t="s">
        <v>20</v>
      </c>
      <c r="B6" s="25">
        <v>216</v>
      </c>
      <c r="C6" s="26" t="s">
        <v>24</v>
      </c>
      <c r="D6" s="27" t="s">
        <v>21</v>
      </c>
      <c r="E6" s="24" t="s">
        <v>12</v>
      </c>
      <c r="F6" s="28">
        <v>1184414400</v>
      </c>
      <c r="G6" s="25" t="s">
        <v>36</v>
      </c>
      <c r="H6" s="28">
        <v>0</v>
      </c>
      <c r="I6" s="29">
        <v>81185478.959999993</v>
      </c>
      <c r="J6" s="30">
        <v>4.4206061352682E-2</v>
      </c>
      <c r="L6" s="31"/>
      <c r="M6" s="21"/>
    </row>
    <row r="7" spans="1:13" s="19" customFormat="1" ht="28.5" x14ac:dyDescent="0.2">
      <c r="A7" s="24" t="s">
        <v>20</v>
      </c>
      <c r="B7" s="25">
        <v>180</v>
      </c>
      <c r="C7" s="24" t="s">
        <v>32</v>
      </c>
      <c r="D7" s="27" t="s">
        <v>21</v>
      </c>
      <c r="E7" s="24" t="s">
        <v>13</v>
      </c>
      <c r="F7" s="28">
        <v>500000000</v>
      </c>
      <c r="G7" s="25" t="s">
        <v>36</v>
      </c>
      <c r="H7" s="28">
        <v>0</v>
      </c>
      <c r="I7" s="32">
        <v>33332400</v>
      </c>
      <c r="J7" s="30">
        <v>1.8149725028513121E-2</v>
      </c>
      <c r="L7" s="20"/>
      <c r="M7" s="21"/>
    </row>
    <row r="8" spans="1:13" s="19" customFormat="1" ht="28.5" x14ac:dyDescent="0.2">
      <c r="A8" s="24" t="s">
        <v>20</v>
      </c>
      <c r="B8" s="25">
        <v>180</v>
      </c>
      <c r="C8" s="24" t="s">
        <v>31</v>
      </c>
      <c r="D8" s="27" t="s">
        <v>21</v>
      </c>
      <c r="E8" s="24" t="s">
        <v>13</v>
      </c>
      <c r="F8" s="28">
        <v>1380000000</v>
      </c>
      <c r="G8" s="25" t="s">
        <v>36</v>
      </c>
      <c r="H8" s="28">
        <v>0</v>
      </c>
      <c r="I8" s="29">
        <v>91999800</v>
      </c>
      <c r="J8" s="30">
        <v>5.0094534827321215E-2</v>
      </c>
      <c r="L8" s="20"/>
      <c r="M8" s="21"/>
    </row>
    <row r="9" spans="1:13" s="19" customFormat="1" ht="28.5" x14ac:dyDescent="0.2">
      <c r="A9" s="24" t="s">
        <v>20</v>
      </c>
      <c r="B9" s="25">
        <v>180</v>
      </c>
      <c r="C9" s="24" t="s">
        <v>32</v>
      </c>
      <c r="D9" s="27" t="s">
        <v>21</v>
      </c>
      <c r="E9" s="24" t="s">
        <v>14</v>
      </c>
      <c r="F9" s="28">
        <v>500000000</v>
      </c>
      <c r="G9" s="25" t="str">
        <f>G8</f>
        <v>FAFEF 2019</v>
      </c>
      <c r="H9" s="28">
        <v>0</v>
      </c>
      <c r="I9" s="29">
        <v>33333333.360000003</v>
      </c>
      <c r="J9" s="30">
        <v>8.127385447378907E-2</v>
      </c>
      <c r="L9" s="22"/>
      <c r="M9" s="21"/>
    </row>
    <row r="10" spans="1:13" s="19" customFormat="1" ht="28.5" x14ac:dyDescent="0.2">
      <c r="A10" s="24" t="s">
        <v>20</v>
      </c>
      <c r="B10" s="25">
        <v>120</v>
      </c>
      <c r="C10" s="24" t="s">
        <v>15</v>
      </c>
      <c r="D10" s="27" t="s">
        <v>21</v>
      </c>
      <c r="E10" s="24" t="s">
        <v>16</v>
      </c>
      <c r="F10" s="33">
        <v>200000000</v>
      </c>
      <c r="G10" s="25" t="str">
        <f t="shared" ref="G10:G12" si="0">G9</f>
        <v>FAFEF 2019</v>
      </c>
      <c r="H10" s="28">
        <v>0</v>
      </c>
      <c r="I10" s="29">
        <v>19999992</v>
      </c>
      <c r="J10" s="30">
        <v>1.0890135584970246E-2</v>
      </c>
      <c r="L10" s="22"/>
      <c r="M10" s="21"/>
    </row>
    <row r="11" spans="1:13" s="19" customFormat="1" ht="28.5" x14ac:dyDescent="0.2">
      <c r="A11" s="34" t="s">
        <v>20</v>
      </c>
      <c r="B11" s="25">
        <v>180</v>
      </c>
      <c r="C11" s="34" t="s">
        <v>30</v>
      </c>
      <c r="D11" s="27" t="s">
        <v>21</v>
      </c>
      <c r="E11" s="34" t="s">
        <v>14</v>
      </c>
      <c r="F11" s="28">
        <v>2152000000</v>
      </c>
      <c r="G11" s="25" t="str">
        <f t="shared" si="0"/>
        <v>FAFEF 2019</v>
      </c>
      <c r="H11" s="28">
        <v>0</v>
      </c>
      <c r="I11" s="29">
        <v>149261359.19999996</v>
      </c>
      <c r="J11" s="30">
        <v>8.127385447378907E-2</v>
      </c>
      <c r="L11" s="22"/>
      <c r="M11" s="21"/>
    </row>
    <row r="12" spans="1:13" s="19" customFormat="1" ht="28.5" x14ac:dyDescent="0.2">
      <c r="A12" s="34" t="s">
        <v>20</v>
      </c>
      <c r="B12" s="25">
        <v>180</v>
      </c>
      <c r="C12" s="34" t="s">
        <v>37</v>
      </c>
      <c r="D12" s="27" t="s">
        <v>21</v>
      </c>
      <c r="E12" s="34" t="s">
        <v>13</v>
      </c>
      <c r="F12" s="28">
        <v>2088000000</v>
      </c>
      <c r="G12" s="25" t="str">
        <f t="shared" si="0"/>
        <v>FAFEF 2019</v>
      </c>
      <c r="H12" s="28">
        <v>0</v>
      </c>
      <c r="I12" s="29">
        <v>309793452.64999998</v>
      </c>
      <c r="J12" s="30">
        <v>0.16868470260860902</v>
      </c>
      <c r="L12" s="20"/>
      <c r="M12" s="21"/>
    </row>
    <row r="13" spans="1:13" s="19" customFormat="1" ht="28.5" customHeight="1" x14ac:dyDescent="0.2">
      <c r="A13" s="39" t="s">
        <v>47</v>
      </c>
      <c r="B13" s="36"/>
      <c r="C13" s="37"/>
      <c r="D13" s="37"/>
      <c r="E13" s="37"/>
      <c r="F13" s="37"/>
      <c r="G13" s="37"/>
      <c r="H13" s="37"/>
      <c r="I13" s="35"/>
      <c r="J13" s="37"/>
      <c r="L13" s="20"/>
      <c r="M13" s="21"/>
    </row>
    <row r="14" spans="1:13" x14ac:dyDescent="0.25">
      <c r="A14" s="11"/>
      <c r="B14" s="6"/>
      <c r="C14" s="6"/>
    </row>
    <row r="15" spans="1:13" x14ac:dyDescent="0.25">
      <c r="A15" s="8"/>
      <c r="B15" s="6"/>
      <c r="C15" s="6"/>
    </row>
    <row r="16" spans="1:13" x14ac:dyDescent="0.25">
      <c r="A16" s="8"/>
      <c r="B16" s="9"/>
      <c r="C16" s="9"/>
    </row>
    <row r="17" spans="1:4" x14ac:dyDescent="0.25">
      <c r="A17" s="56"/>
      <c r="B17" s="56"/>
      <c r="C17" s="56"/>
    </row>
    <row r="18" spans="1:4" x14ac:dyDescent="0.25">
      <c r="A18" s="1"/>
      <c r="B18" s="1"/>
      <c r="C18" s="1"/>
    </row>
    <row r="19" spans="1:4" x14ac:dyDescent="0.25">
      <c r="A19" s="1"/>
      <c r="B19" s="1"/>
      <c r="C19" s="1"/>
    </row>
    <row r="20" spans="1:4" x14ac:dyDescent="0.25">
      <c r="A20" s="1"/>
      <c r="B20" s="12"/>
      <c r="C20" s="12"/>
    </row>
    <row r="21" spans="1:4" x14ac:dyDescent="0.25">
      <c r="A21" s="8"/>
      <c r="B21" s="6"/>
      <c r="C21" s="10"/>
      <c r="D21" s="5"/>
    </row>
    <row r="22" spans="1:4" x14ac:dyDescent="0.25">
      <c r="A22" s="8"/>
      <c r="B22" s="6"/>
      <c r="C22" s="6"/>
    </row>
    <row r="23" spans="1:4" x14ac:dyDescent="0.25">
      <c r="A23" s="8"/>
      <c r="B23" s="7"/>
      <c r="C23" s="7"/>
    </row>
    <row r="24" spans="1:4" x14ac:dyDescent="0.25">
      <c r="A24" s="57"/>
      <c r="B24" s="57"/>
      <c r="C24" s="57"/>
    </row>
    <row r="25" spans="1:4" x14ac:dyDescent="0.25">
      <c r="A25" s="1"/>
      <c r="B25" s="1"/>
      <c r="C25" s="1"/>
    </row>
    <row r="26" spans="1:4" x14ac:dyDescent="0.25">
      <c r="A26" s="1"/>
      <c r="B26" s="1"/>
      <c r="C26" s="1"/>
    </row>
    <row r="27" spans="1:4" x14ac:dyDescent="0.25">
      <c r="A27" s="1"/>
      <c r="B27" s="1"/>
      <c r="C27" s="1"/>
    </row>
  </sheetData>
  <mergeCells count="14">
    <mergeCell ref="A17:C17"/>
    <mergeCell ref="A24:C24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9448818897637796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workbookViewId="0">
      <selection activeCell="C21" sqref="C21"/>
    </sheetView>
  </sheetViews>
  <sheetFormatPr baseColWidth="10" defaultRowHeight="15" x14ac:dyDescent="0.25"/>
  <cols>
    <col min="1" max="1" width="11.28515625" customWidth="1"/>
    <col min="2" max="2" width="65.7109375" customWidth="1"/>
    <col min="3" max="3" width="19.85546875" customWidth="1"/>
    <col min="4" max="4" width="6.42578125" customWidth="1"/>
    <col min="5" max="7" width="16.85546875" bestFit="1" customWidth="1"/>
  </cols>
  <sheetData>
    <row r="1" spans="2:11" s="14" customFormat="1" x14ac:dyDescent="0.25"/>
    <row r="2" spans="2:11" ht="15.75" x14ac:dyDescent="0.25">
      <c r="B2" s="71" t="s">
        <v>0</v>
      </c>
      <c r="C2" s="71"/>
    </row>
    <row r="3" spans="2:11" ht="51.75" customHeight="1" x14ac:dyDescent="0.25">
      <c r="B3" s="72" t="s">
        <v>33</v>
      </c>
      <c r="C3" s="72"/>
    </row>
    <row r="4" spans="2:11" x14ac:dyDescent="0.25">
      <c r="B4" s="73" t="s">
        <v>26</v>
      </c>
      <c r="C4" s="73"/>
    </row>
    <row r="5" spans="2:11" ht="8.25" customHeight="1" x14ac:dyDescent="0.25">
      <c r="B5" s="40"/>
      <c r="C5" s="40"/>
    </row>
    <row r="6" spans="2:11" x14ac:dyDescent="0.25">
      <c r="B6" s="41"/>
      <c r="C6" s="43" t="s">
        <v>48</v>
      </c>
      <c r="G6" s="2"/>
    </row>
    <row r="7" spans="2:11" ht="17.25" customHeight="1" x14ac:dyDescent="0.25">
      <c r="B7" s="24" t="s">
        <v>38</v>
      </c>
      <c r="C7" s="42">
        <v>5287903708.9200001</v>
      </c>
      <c r="E7" s="3"/>
      <c r="G7" s="2"/>
    </row>
    <row r="8" spans="2:11" ht="17.25" customHeight="1" x14ac:dyDescent="0.25">
      <c r="B8" s="24" t="s">
        <v>39</v>
      </c>
      <c r="C8" s="42">
        <v>175735331.54999998</v>
      </c>
      <c r="E8" s="2"/>
      <c r="G8" s="2"/>
    </row>
    <row r="9" spans="2:11" s="14" customFormat="1" ht="17.25" customHeight="1" x14ac:dyDescent="0.25">
      <c r="B9" s="24" t="s">
        <v>40</v>
      </c>
      <c r="C9" s="42">
        <v>197004820.83000001</v>
      </c>
      <c r="E9" s="2"/>
      <c r="G9" s="2"/>
    </row>
    <row r="10" spans="2:11" s="14" customFormat="1" ht="17.25" customHeight="1" x14ac:dyDescent="0.25">
      <c r="B10" s="24" t="s">
        <v>41</v>
      </c>
      <c r="C10" s="42">
        <v>211508853.5</v>
      </c>
      <c r="E10" s="2"/>
      <c r="G10" s="2"/>
    </row>
    <row r="11" spans="2:11" s="14" customFormat="1" ht="17.25" customHeight="1" x14ac:dyDescent="0.25">
      <c r="B11" s="24" t="s">
        <v>43</v>
      </c>
      <c r="C11" s="42">
        <v>384442002.06</v>
      </c>
      <c r="E11" s="2"/>
      <c r="G11" s="2"/>
    </row>
    <row r="12" spans="2:11" ht="17.25" customHeight="1" x14ac:dyDescent="0.25">
      <c r="B12" s="24" t="s">
        <v>34</v>
      </c>
      <c r="C12" s="44">
        <f>C7-C8-C9-C10-C11</f>
        <v>4319212700.9799995</v>
      </c>
      <c r="D12" s="18"/>
      <c r="E12" s="16"/>
      <c r="F12" s="17"/>
      <c r="G12" s="16"/>
      <c r="H12" s="1"/>
      <c r="I12" s="1"/>
      <c r="J12" s="1"/>
      <c r="K12" s="1"/>
    </row>
    <row r="13" spans="2:11" ht="60.75" customHeight="1" x14ac:dyDescent="0.25">
      <c r="B13" s="74"/>
      <c r="C13" s="74"/>
      <c r="E13" s="2"/>
      <c r="F13" s="15"/>
    </row>
    <row r="14" spans="2:11" x14ac:dyDescent="0.25">
      <c r="F14" s="15"/>
    </row>
    <row r="15" spans="2:11" x14ac:dyDescent="0.25">
      <c r="E15" s="2"/>
    </row>
    <row r="16" spans="2:11" x14ac:dyDescent="0.25">
      <c r="F16" s="15"/>
    </row>
  </sheetData>
  <mergeCells count="4">
    <mergeCell ref="B2:C2"/>
    <mergeCell ref="B3:C3"/>
    <mergeCell ref="B4:C4"/>
    <mergeCell ref="B13:C13"/>
  </mergeCells>
  <printOptions horizontalCentered="1"/>
  <pageMargins left="0.59055118110236227" right="0.59055118110236227" top="1.1417322834645669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showGridLines="0" workbookViewId="0">
      <selection activeCell="C21" sqref="C21"/>
    </sheetView>
  </sheetViews>
  <sheetFormatPr baseColWidth="10" defaultRowHeight="15" x14ac:dyDescent="0.25"/>
  <cols>
    <col min="1" max="1" width="9.85546875" customWidth="1"/>
    <col min="2" max="2" width="37.140625" customWidth="1"/>
    <col min="3" max="4" width="24.28515625" customWidth="1"/>
    <col min="5" max="5" width="8" customWidth="1"/>
  </cols>
  <sheetData>
    <row r="1" spans="2:4" s="14" customFormat="1" x14ac:dyDescent="0.25"/>
    <row r="2" spans="2:4" ht="15.75" x14ac:dyDescent="0.25">
      <c r="B2" s="75" t="s">
        <v>0</v>
      </c>
      <c r="C2" s="75"/>
      <c r="D2" s="75"/>
    </row>
    <row r="3" spans="2:4" x14ac:dyDescent="0.25">
      <c r="B3" s="76" t="s">
        <v>27</v>
      </c>
      <c r="C3" s="76"/>
      <c r="D3" s="76"/>
    </row>
    <row r="4" spans="2:4" ht="26.25" customHeight="1" x14ac:dyDescent="0.25">
      <c r="B4" s="77" t="s">
        <v>28</v>
      </c>
      <c r="C4" s="77"/>
      <c r="D4" s="77"/>
    </row>
    <row r="5" spans="2:4" ht="27" customHeight="1" x14ac:dyDescent="0.25">
      <c r="B5" s="48"/>
      <c r="C5" s="49" t="s">
        <v>35</v>
      </c>
      <c r="D5" s="49" t="s">
        <v>44</v>
      </c>
    </row>
    <row r="6" spans="2:4" ht="23.25" customHeight="1" x14ac:dyDescent="0.25">
      <c r="B6" s="50" t="s">
        <v>19</v>
      </c>
      <c r="C6" s="42">
        <f>729919.389*1000000</f>
        <v>729919389000</v>
      </c>
      <c r="D6" s="42">
        <v>729919389000</v>
      </c>
    </row>
    <row r="7" spans="2:4" ht="23.25" customHeight="1" x14ac:dyDescent="0.25">
      <c r="B7" s="51" t="s">
        <v>17</v>
      </c>
      <c r="C7" s="42">
        <v>5287903708.9150782</v>
      </c>
      <c r="D7" s="42">
        <f>'2'!C12</f>
        <v>4319212700.9799995</v>
      </c>
    </row>
    <row r="8" spans="2:4" ht="23.25" customHeight="1" x14ac:dyDescent="0.25">
      <c r="B8" s="51" t="s">
        <v>18</v>
      </c>
      <c r="C8" s="47">
        <f>C7/C6</f>
        <v>7.2445036926058123E-3</v>
      </c>
      <c r="D8" s="47">
        <f>D7/D6</f>
        <v>5.9173831604848624E-3</v>
      </c>
    </row>
    <row r="9" spans="2:4" ht="30" customHeight="1" x14ac:dyDescent="0.25">
      <c r="B9" s="78" t="s">
        <v>45</v>
      </c>
      <c r="C9" s="78"/>
      <c r="D9" s="78"/>
    </row>
    <row r="10" spans="2:4" ht="92.25" customHeight="1" x14ac:dyDescent="0.25">
      <c r="B10" s="74"/>
      <c r="C10" s="74"/>
      <c r="D10" s="74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1.1417322834645669" bottom="0.74803149606299213" header="0.31496062992125984" footer="0.31496062992125984"/>
  <pageSetup scale="9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showGridLines="0" workbookViewId="0">
      <selection activeCell="A36" sqref="A36"/>
    </sheetView>
  </sheetViews>
  <sheetFormatPr baseColWidth="10" defaultRowHeight="15" x14ac:dyDescent="0.25"/>
  <cols>
    <col min="1" max="1" width="9.28515625" customWidth="1"/>
    <col min="2" max="2" width="32.42578125" customWidth="1"/>
    <col min="3" max="4" width="25" customWidth="1"/>
  </cols>
  <sheetData>
    <row r="1" spans="2:4" s="14" customFormat="1" x14ac:dyDescent="0.25"/>
    <row r="2" spans="2:4" ht="15.75" x14ac:dyDescent="0.25">
      <c r="B2" s="79" t="s">
        <v>0</v>
      </c>
      <c r="C2" s="79"/>
      <c r="D2" s="79"/>
    </row>
    <row r="3" spans="2:4" ht="17.25" customHeight="1" x14ac:dyDescent="0.25">
      <c r="B3" s="76" t="s">
        <v>29</v>
      </c>
      <c r="C3" s="76"/>
      <c r="D3" s="76"/>
    </row>
    <row r="4" spans="2:4" s="55" customFormat="1" ht="20.25" customHeight="1" x14ac:dyDescent="0.25">
      <c r="B4" s="80" t="s">
        <v>26</v>
      </c>
      <c r="C4" s="80"/>
      <c r="D4" s="80"/>
    </row>
    <row r="5" spans="2:4" ht="45" x14ac:dyDescent="0.25">
      <c r="B5" s="52"/>
      <c r="C5" s="45" t="s">
        <v>35</v>
      </c>
      <c r="D5" s="45" t="s">
        <v>44</v>
      </c>
    </row>
    <row r="6" spans="2:4" ht="22.5" customHeight="1" x14ac:dyDescent="0.25">
      <c r="B6" s="46" t="s">
        <v>23</v>
      </c>
      <c r="C6" s="42">
        <v>18405889513.150002</v>
      </c>
      <c r="D6" s="53">
        <v>15518804471.530001</v>
      </c>
    </row>
    <row r="7" spans="2:4" ht="22.5" customHeight="1" x14ac:dyDescent="0.25">
      <c r="B7" s="46" t="s">
        <v>22</v>
      </c>
      <c r="C7" s="42">
        <v>5287903708.9150782</v>
      </c>
      <c r="D7" s="42">
        <f>'3'!D7</f>
        <v>4319212700.9799995</v>
      </c>
    </row>
    <row r="8" spans="2:4" ht="22.5" customHeight="1" x14ac:dyDescent="0.25">
      <c r="B8" s="46" t="s">
        <v>18</v>
      </c>
      <c r="C8" s="54">
        <f>C7/C6</f>
        <v>0.28729411339436545</v>
      </c>
      <c r="D8" s="54">
        <f>D7/D6</f>
        <v>0.27832122692851791</v>
      </c>
    </row>
    <row r="9" spans="2:4" ht="19.5" customHeight="1" x14ac:dyDescent="0.25">
      <c r="B9" s="81" t="s">
        <v>46</v>
      </c>
      <c r="C9" s="81"/>
      <c r="D9" s="81"/>
    </row>
    <row r="10" spans="2:4" x14ac:dyDescent="0.25">
      <c r="B10" s="19"/>
      <c r="C10" s="19"/>
      <c r="D10" s="19"/>
    </row>
    <row r="11" spans="2:4" x14ac:dyDescent="0.25">
      <c r="B11" s="19"/>
      <c r="C11" s="19"/>
      <c r="D11" s="19"/>
    </row>
    <row r="12" spans="2:4" x14ac:dyDescent="0.25">
      <c r="B12" s="19"/>
      <c r="C12" s="19"/>
      <c r="D12" s="19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1.1417322834645669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MARIA JOSEFINA MILLAN MIRANDA</cp:lastModifiedBy>
  <cp:lastPrinted>2020-01-28T17:54:06Z</cp:lastPrinted>
  <dcterms:created xsi:type="dcterms:W3CDTF">2013-06-27T14:25:26Z</dcterms:created>
  <dcterms:modified xsi:type="dcterms:W3CDTF">2020-01-28T17:59:51Z</dcterms:modified>
</cp:coreProperties>
</file>