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40" yWindow="330" windowWidth="10320" windowHeight="9210"/>
  </bookViews>
  <sheets>
    <sheet name="FORMATO GENERAL FORTASEG '16" sheetId="6" r:id="rId1"/>
    <sheet name="FORMATO ESP FORTASEG 16" sheetId="11" r:id="rId2"/>
    <sheet name="FORMATO GRAL FASP 16" sheetId="12" r:id="rId3"/>
    <sheet name="FORMATO ESP FASP 16" sheetId="13" r:id="rId4"/>
  </sheets>
  <definedNames>
    <definedName name="_xlnm._FilterDatabase" localSheetId="3" hidden="1">'FORMATO ESP FASP 16'!$A$12:$AZ$274</definedName>
    <definedName name="_xlnm._FilterDatabase" localSheetId="0" hidden="1">'FORMATO GENERAL FORTASEG ''16'!$A$11:$R$11</definedName>
    <definedName name="_xlnm.Print_Area" localSheetId="3">'FORMATO ESP FASP 16'!$A$1:$AZ$274</definedName>
    <definedName name="_xlnm.Print_Area" localSheetId="1">'FORMATO ESP FORTASEG 16'!$A$1:$AZ$158</definedName>
    <definedName name="_xlnm.Print_Area" localSheetId="2">'FORMATO GRAL FASP 16'!$A$1:$V$128</definedName>
    <definedName name="Print_Area" localSheetId="0">'FORMATO GENERAL FORTASEG ''16'!$A$1:$R$18</definedName>
    <definedName name="Print_Titles" localSheetId="0">'FORMATO GENERAL FORTASEG ''16'!$8:$10</definedName>
    <definedName name="_xlnm.Print_Titles" localSheetId="3">'FORMATO ESP FASP 16'!$1:$12</definedName>
    <definedName name="_xlnm.Print_Titles" localSheetId="1">'FORMATO ESP FORTASEG 16'!$1:$9</definedName>
    <definedName name="_xlnm.Print_Titles" localSheetId="2">'FORMATO GRAL FASP 16'!$1:$11</definedName>
  </definedNames>
  <calcPr calcId="145621"/>
</workbook>
</file>

<file path=xl/calcChain.xml><?xml version="1.0" encoding="utf-8"?>
<calcChain xmlns="http://schemas.openxmlformats.org/spreadsheetml/2006/main">
  <c r="AQ274" i="13" l="1"/>
  <c r="AP274" i="13"/>
  <c r="AO274" i="13"/>
  <c r="AN274" i="13"/>
  <c r="AM274" i="13"/>
  <c r="P274" i="13"/>
  <c r="AR273" i="13"/>
  <c r="AQ273" i="13"/>
  <c r="AP273" i="13"/>
  <c r="AO273" i="13"/>
  <c r="AN273" i="13"/>
  <c r="AM273" i="13"/>
  <c r="Q273" i="13"/>
  <c r="AS273" i="13" s="1"/>
  <c r="P273" i="13"/>
  <c r="AQ272" i="13"/>
  <c r="AP272" i="13"/>
  <c r="AO272" i="13"/>
  <c r="AN272" i="13"/>
  <c r="AM272" i="13"/>
  <c r="P272" i="13"/>
  <c r="AR271" i="13"/>
  <c r="AQ271" i="13"/>
  <c r="AP271" i="13"/>
  <c r="AO271" i="13"/>
  <c r="AN271" i="13"/>
  <c r="AM271" i="13"/>
  <c r="Q271" i="13"/>
  <c r="AS271" i="13" s="1"/>
  <c r="P271" i="13"/>
  <c r="AQ270" i="13"/>
  <c r="AP270" i="13"/>
  <c r="AO270" i="13"/>
  <c r="AN270" i="13"/>
  <c r="AM270" i="13"/>
  <c r="P270" i="13"/>
  <c r="AR269" i="13"/>
  <c r="AQ269" i="13"/>
  <c r="AP269" i="13"/>
  <c r="AO269" i="13"/>
  <c r="AN269" i="13"/>
  <c r="AM269" i="13"/>
  <c r="Q269" i="13"/>
  <c r="AS269" i="13" s="1"/>
  <c r="P269" i="13"/>
  <c r="AQ268" i="13"/>
  <c r="AP268" i="13"/>
  <c r="AO268" i="13"/>
  <c r="AN268" i="13"/>
  <c r="AM268" i="13"/>
  <c r="P268" i="13"/>
  <c r="AR267" i="13"/>
  <c r="AQ267" i="13"/>
  <c r="AP267" i="13"/>
  <c r="AO267" i="13"/>
  <c r="AN267" i="13"/>
  <c r="AM267" i="13"/>
  <c r="Q267" i="13"/>
  <c r="AS267" i="13" s="1"/>
  <c r="P267" i="13"/>
  <c r="AQ266" i="13"/>
  <c r="AP266" i="13"/>
  <c r="AO266" i="13"/>
  <c r="AN266" i="13"/>
  <c r="AM266" i="13"/>
  <c r="P266" i="13"/>
  <c r="AR265" i="13"/>
  <c r="AQ265" i="13"/>
  <c r="AP265" i="13"/>
  <c r="AO265" i="13"/>
  <c r="AN265" i="13"/>
  <c r="AM265" i="13"/>
  <c r="Q265" i="13"/>
  <c r="AS265" i="13" s="1"/>
  <c r="P265" i="13"/>
  <c r="AQ264" i="13"/>
  <c r="AP264" i="13"/>
  <c r="AO264" i="13"/>
  <c r="AN264" i="13"/>
  <c r="AM264" i="13"/>
  <c r="P264" i="13"/>
  <c r="AR263" i="13"/>
  <c r="AQ263" i="13"/>
  <c r="AP263" i="13"/>
  <c r="AO263" i="13"/>
  <c r="AN263" i="13"/>
  <c r="AM263" i="13"/>
  <c r="Q263" i="13"/>
  <c r="AS263" i="13" s="1"/>
  <c r="P263" i="13"/>
  <c r="AQ262" i="13"/>
  <c r="AP262" i="13"/>
  <c r="AO262" i="13"/>
  <c r="AN262" i="13"/>
  <c r="AM262" i="13"/>
  <c r="P262" i="13"/>
  <c r="AR261" i="13"/>
  <c r="AQ261" i="13"/>
  <c r="AP261" i="13"/>
  <c r="AO261" i="13"/>
  <c r="AN261" i="13"/>
  <c r="AM261" i="13"/>
  <c r="Q261" i="13"/>
  <c r="AS261" i="13" s="1"/>
  <c r="P261" i="13"/>
  <c r="AQ260" i="13"/>
  <c r="AP260" i="13"/>
  <c r="AO260" i="13"/>
  <c r="AN260" i="13"/>
  <c r="AM260" i="13"/>
  <c r="P260" i="13"/>
  <c r="AR259" i="13"/>
  <c r="AQ259" i="13"/>
  <c r="AP259" i="13"/>
  <c r="AO259" i="13"/>
  <c r="AN259" i="13"/>
  <c r="AM259" i="13"/>
  <c r="Q259" i="13"/>
  <c r="AS259" i="13" s="1"/>
  <c r="P259" i="13"/>
  <c r="AQ258" i="13"/>
  <c r="AP258" i="13"/>
  <c r="AO258" i="13"/>
  <c r="AN258" i="13"/>
  <c r="AM258" i="13"/>
  <c r="P258" i="13"/>
  <c r="AR257" i="13"/>
  <c r="AQ257" i="13"/>
  <c r="AP257" i="13"/>
  <c r="AO257" i="13"/>
  <c r="AN257" i="13"/>
  <c r="AM257" i="13"/>
  <c r="Q257" i="13"/>
  <c r="AS257" i="13" s="1"/>
  <c r="P257" i="13"/>
  <c r="AQ256" i="13"/>
  <c r="AP256" i="13"/>
  <c r="AO256" i="13"/>
  <c r="AN256" i="13"/>
  <c r="AM256" i="13"/>
  <c r="P256" i="13"/>
  <c r="AR255" i="13"/>
  <c r="AQ255" i="13"/>
  <c r="AP255" i="13"/>
  <c r="AO255" i="13"/>
  <c r="AN255" i="13"/>
  <c r="AM255" i="13"/>
  <c r="Q255" i="13"/>
  <c r="AS255" i="13" s="1"/>
  <c r="P255" i="13"/>
  <c r="AQ254" i="13"/>
  <c r="AP254" i="13"/>
  <c r="AO254" i="13"/>
  <c r="AN254" i="13"/>
  <c r="AM254" i="13"/>
  <c r="P254" i="13"/>
  <c r="AR253" i="13"/>
  <c r="AQ253" i="13"/>
  <c r="AP253" i="13"/>
  <c r="AO253" i="13"/>
  <c r="AN253" i="13"/>
  <c r="AM253" i="13"/>
  <c r="Q253" i="13"/>
  <c r="AS253" i="13" s="1"/>
  <c r="P253" i="13"/>
  <c r="AQ252" i="13"/>
  <c r="AP252" i="13"/>
  <c r="AO252" i="13"/>
  <c r="AN252" i="13"/>
  <c r="AM252" i="13"/>
  <c r="P252" i="13"/>
  <c r="AR251" i="13"/>
  <c r="AQ251" i="13"/>
  <c r="AP251" i="13"/>
  <c r="AO251" i="13"/>
  <c r="AN251" i="13"/>
  <c r="AM251" i="13"/>
  <c r="Q251" i="13"/>
  <c r="AS251" i="13" s="1"/>
  <c r="P251" i="13"/>
  <c r="AQ250" i="13"/>
  <c r="AP250" i="13"/>
  <c r="AO250" i="13"/>
  <c r="AN250" i="13"/>
  <c r="AM250" i="13"/>
  <c r="P250" i="13"/>
  <c r="AR249" i="13"/>
  <c r="AQ249" i="13"/>
  <c r="AP249" i="13"/>
  <c r="AO249" i="13"/>
  <c r="AN249" i="13"/>
  <c r="AM249" i="13"/>
  <c r="Q249" i="13"/>
  <c r="AS249" i="13" s="1"/>
  <c r="P249" i="13"/>
  <c r="AQ248" i="13"/>
  <c r="AP248" i="13"/>
  <c r="AO248" i="13"/>
  <c r="AN248" i="13"/>
  <c r="AM248" i="13"/>
  <c r="P248" i="13"/>
  <c r="AR247" i="13"/>
  <c r="AQ247" i="13"/>
  <c r="AP247" i="13"/>
  <c r="AO247" i="13"/>
  <c r="AN247" i="13"/>
  <c r="AM247" i="13"/>
  <c r="Q247" i="13"/>
  <c r="AS247" i="13" s="1"/>
  <c r="P247" i="13"/>
  <c r="AQ246" i="13"/>
  <c r="AP246" i="13"/>
  <c r="AO246" i="13"/>
  <c r="AN246" i="13"/>
  <c r="AM246" i="13"/>
  <c r="P246" i="13"/>
  <c r="AR245" i="13"/>
  <c r="AQ245" i="13"/>
  <c r="AP245" i="13"/>
  <c r="AO245" i="13"/>
  <c r="AN245" i="13"/>
  <c r="AM245" i="13"/>
  <c r="Q245" i="13"/>
  <c r="AS245" i="13" s="1"/>
  <c r="P245" i="13"/>
  <c r="AQ244" i="13"/>
  <c r="AP244" i="13"/>
  <c r="AO244" i="13"/>
  <c r="AN244" i="13"/>
  <c r="AM244" i="13"/>
  <c r="P244" i="13"/>
  <c r="AR243" i="13"/>
  <c r="AQ243" i="13"/>
  <c r="AP243" i="13"/>
  <c r="AO243" i="13"/>
  <c r="AN243" i="13"/>
  <c r="AM243" i="13"/>
  <c r="Q243" i="13"/>
  <c r="AS243" i="13" s="1"/>
  <c r="P243" i="13"/>
  <c r="AQ242" i="13"/>
  <c r="AP242" i="13"/>
  <c r="AO242" i="13"/>
  <c r="AN242" i="13"/>
  <c r="AM242" i="13"/>
  <c r="P242" i="13"/>
  <c r="AR241" i="13"/>
  <c r="AQ241" i="13"/>
  <c r="AP241" i="13"/>
  <c r="AO241" i="13"/>
  <c r="AN241" i="13"/>
  <c r="AM241" i="13"/>
  <c r="Q241" i="13"/>
  <c r="AS241" i="13" s="1"/>
  <c r="P241" i="13"/>
  <c r="AQ240" i="13"/>
  <c r="AP240" i="13"/>
  <c r="AO240" i="13"/>
  <c r="AN240" i="13"/>
  <c r="AM240" i="13"/>
  <c r="P240" i="13"/>
  <c r="AR239" i="13"/>
  <c r="AQ239" i="13"/>
  <c r="AP239" i="13"/>
  <c r="AO239" i="13"/>
  <c r="AN239" i="13"/>
  <c r="AM239" i="13"/>
  <c r="Q239" i="13"/>
  <c r="AS239" i="13" s="1"/>
  <c r="P239" i="13"/>
  <c r="AQ238" i="13"/>
  <c r="AP238" i="13"/>
  <c r="AO238" i="13"/>
  <c r="AN238" i="13"/>
  <c r="AM238" i="13"/>
  <c r="P238" i="13"/>
  <c r="AR237" i="13"/>
  <c r="AQ237" i="13"/>
  <c r="AP237" i="13"/>
  <c r="AO237" i="13"/>
  <c r="AN237" i="13"/>
  <c r="AM237" i="13"/>
  <c r="Q237" i="13"/>
  <c r="AS237" i="13" s="1"/>
  <c r="P237" i="13"/>
  <c r="AQ236" i="13"/>
  <c r="AP236" i="13"/>
  <c r="AO236" i="13"/>
  <c r="AN236" i="13"/>
  <c r="AM236" i="13"/>
  <c r="P236" i="13"/>
  <c r="AR235" i="13"/>
  <c r="AQ235" i="13"/>
  <c r="AP235" i="13"/>
  <c r="AO235" i="13"/>
  <c r="AN235" i="13"/>
  <c r="AM235" i="13"/>
  <c r="Q235" i="13"/>
  <c r="AS235" i="13" s="1"/>
  <c r="P235" i="13"/>
  <c r="AQ234" i="13"/>
  <c r="AP234" i="13"/>
  <c r="AO234" i="13"/>
  <c r="AN234" i="13"/>
  <c r="AM234" i="13"/>
  <c r="P234" i="13"/>
  <c r="AR233" i="13"/>
  <c r="AQ233" i="13"/>
  <c r="AP233" i="13"/>
  <c r="AO233" i="13"/>
  <c r="AN233" i="13"/>
  <c r="AM233" i="13"/>
  <c r="Q233" i="13"/>
  <c r="AS233" i="13" s="1"/>
  <c r="P233" i="13"/>
  <c r="AQ232" i="13"/>
  <c r="AP232" i="13"/>
  <c r="AO232" i="13"/>
  <c r="AN232" i="13"/>
  <c r="AM232" i="13"/>
  <c r="P232" i="13"/>
  <c r="AR231" i="13"/>
  <c r="AQ231" i="13"/>
  <c r="AP231" i="13"/>
  <c r="AO231" i="13"/>
  <c r="AN231" i="13"/>
  <c r="AM231" i="13"/>
  <c r="Q231" i="13"/>
  <c r="AS231" i="13" s="1"/>
  <c r="P231" i="13"/>
  <c r="AQ230" i="13"/>
  <c r="AP230" i="13"/>
  <c r="AO230" i="13"/>
  <c r="AN230" i="13"/>
  <c r="AM230" i="13"/>
  <c r="P230" i="13"/>
  <c r="AR229" i="13"/>
  <c r="AQ229" i="13"/>
  <c r="AP229" i="13"/>
  <c r="AO229" i="13"/>
  <c r="AN229" i="13"/>
  <c r="AM229" i="13"/>
  <c r="Q229" i="13"/>
  <c r="AS229" i="13" s="1"/>
  <c r="P229" i="13"/>
  <c r="AQ228" i="13"/>
  <c r="AP228" i="13"/>
  <c r="AO228" i="13"/>
  <c r="AN228" i="13"/>
  <c r="AM228" i="13"/>
  <c r="P228" i="13"/>
  <c r="AR227" i="13"/>
  <c r="AQ227" i="13"/>
  <c r="AP227" i="13"/>
  <c r="AO227" i="13"/>
  <c r="AN227" i="13"/>
  <c r="AM227" i="13"/>
  <c r="Q227" i="13"/>
  <c r="AS227" i="13" s="1"/>
  <c r="P227" i="13"/>
  <c r="AQ226" i="13"/>
  <c r="AP226" i="13"/>
  <c r="AO226" i="13"/>
  <c r="AN226" i="13"/>
  <c r="AM226" i="13"/>
  <c r="P226" i="13"/>
  <c r="AR225" i="13"/>
  <c r="AQ225" i="13"/>
  <c r="AP225" i="13"/>
  <c r="AO225" i="13"/>
  <c r="AN225" i="13"/>
  <c r="AM225" i="13"/>
  <c r="Q225" i="13"/>
  <c r="AS225" i="13" s="1"/>
  <c r="P225" i="13"/>
  <c r="AQ224" i="13"/>
  <c r="AP224" i="13"/>
  <c r="AO224" i="13"/>
  <c r="AN224" i="13"/>
  <c r="AM224" i="13"/>
  <c r="P224" i="13"/>
  <c r="AR223" i="13"/>
  <c r="AQ223" i="13"/>
  <c r="AP223" i="13"/>
  <c r="AO223" i="13"/>
  <c r="AN223" i="13"/>
  <c r="AM223" i="13"/>
  <c r="Q223" i="13"/>
  <c r="AS223" i="13" s="1"/>
  <c r="P223" i="13"/>
  <c r="AQ222" i="13"/>
  <c r="AP222" i="13"/>
  <c r="AO222" i="13"/>
  <c r="AN222" i="13"/>
  <c r="AM222" i="13"/>
  <c r="P222" i="13"/>
  <c r="AR221" i="13"/>
  <c r="AQ221" i="13"/>
  <c r="AP221" i="13"/>
  <c r="AO221" i="13"/>
  <c r="AN221" i="13"/>
  <c r="AM221" i="13"/>
  <c r="Q221" i="13"/>
  <c r="AS221" i="13" s="1"/>
  <c r="P221" i="13"/>
  <c r="AQ220" i="13"/>
  <c r="AP220" i="13"/>
  <c r="AO220" i="13"/>
  <c r="AN220" i="13"/>
  <c r="AM220" i="13"/>
  <c r="P220" i="13"/>
  <c r="AR219" i="13"/>
  <c r="AQ219" i="13"/>
  <c r="AP219" i="13"/>
  <c r="AO219" i="13"/>
  <c r="AN219" i="13"/>
  <c r="AM219" i="13"/>
  <c r="Q219" i="13"/>
  <c r="AS219" i="13" s="1"/>
  <c r="P219" i="13"/>
  <c r="AQ218" i="13"/>
  <c r="AP218" i="13"/>
  <c r="AO218" i="13"/>
  <c r="AN218" i="13"/>
  <c r="AM218" i="13"/>
  <c r="P218" i="13"/>
  <c r="AR217" i="13"/>
  <c r="AQ217" i="13"/>
  <c r="AP217" i="13"/>
  <c r="AO217" i="13"/>
  <c r="AN217" i="13"/>
  <c r="AM217" i="13"/>
  <c r="Q217" i="13"/>
  <c r="AS217" i="13" s="1"/>
  <c r="P217" i="13"/>
  <c r="AQ216" i="13"/>
  <c r="AP216" i="13"/>
  <c r="AO216" i="13"/>
  <c r="AN216" i="13"/>
  <c r="AM216" i="13"/>
  <c r="P216" i="13"/>
  <c r="AR215" i="13"/>
  <c r="AQ215" i="13"/>
  <c r="AP215" i="13"/>
  <c r="AO215" i="13"/>
  <c r="AN215" i="13"/>
  <c r="AM215" i="13"/>
  <c r="Q215" i="13"/>
  <c r="AS215" i="13" s="1"/>
  <c r="P215" i="13"/>
  <c r="AQ214" i="13"/>
  <c r="AP214" i="13"/>
  <c r="AO214" i="13"/>
  <c r="AN214" i="13"/>
  <c r="AM214" i="13"/>
  <c r="P214" i="13"/>
  <c r="AR213" i="13"/>
  <c r="AQ213" i="13"/>
  <c r="AP213" i="13"/>
  <c r="AO213" i="13"/>
  <c r="AN213" i="13"/>
  <c r="AM213" i="13"/>
  <c r="Q213" i="13"/>
  <c r="AS213" i="13" s="1"/>
  <c r="P213" i="13"/>
  <c r="AQ212" i="13"/>
  <c r="AP212" i="13"/>
  <c r="AO212" i="13"/>
  <c r="AN212" i="13"/>
  <c r="AM212" i="13"/>
  <c r="P212" i="13"/>
  <c r="AR211" i="13"/>
  <c r="AQ211" i="13"/>
  <c r="AP211" i="13"/>
  <c r="AO211" i="13"/>
  <c r="AN211" i="13"/>
  <c r="AM211" i="13"/>
  <c r="Q211" i="13"/>
  <c r="AS211" i="13" s="1"/>
  <c r="P211" i="13"/>
  <c r="AQ210" i="13"/>
  <c r="AP210" i="13"/>
  <c r="AO210" i="13"/>
  <c r="AN210" i="13"/>
  <c r="AM210" i="13"/>
  <c r="P210" i="13"/>
  <c r="AR209" i="13"/>
  <c r="AQ209" i="13"/>
  <c r="AP209" i="13"/>
  <c r="AO209" i="13"/>
  <c r="AN209" i="13"/>
  <c r="AM209" i="13"/>
  <c r="Q209" i="13"/>
  <c r="AS209" i="13" s="1"/>
  <c r="P209" i="13"/>
  <c r="AQ208" i="13"/>
  <c r="AP208" i="13"/>
  <c r="AO208" i="13"/>
  <c r="AN208" i="13"/>
  <c r="AM208" i="13"/>
  <c r="P208" i="13"/>
  <c r="AR207" i="13"/>
  <c r="AQ207" i="13"/>
  <c r="AP207" i="13"/>
  <c r="AO207" i="13"/>
  <c r="AN207" i="13"/>
  <c r="AM207" i="13"/>
  <c r="Q207" i="13"/>
  <c r="AS207" i="13" s="1"/>
  <c r="P207" i="13"/>
  <c r="AQ206" i="13"/>
  <c r="AP206" i="13"/>
  <c r="AO206" i="13"/>
  <c r="AN206" i="13"/>
  <c r="AM206" i="13"/>
  <c r="P206" i="13"/>
  <c r="AR205" i="13"/>
  <c r="AQ205" i="13"/>
  <c r="AP205" i="13"/>
  <c r="AO205" i="13"/>
  <c r="AN205" i="13"/>
  <c r="AM205" i="13"/>
  <c r="Q205" i="13"/>
  <c r="AS205" i="13" s="1"/>
  <c r="P205" i="13"/>
  <c r="AQ204" i="13"/>
  <c r="AP204" i="13"/>
  <c r="AO204" i="13"/>
  <c r="AN204" i="13"/>
  <c r="AM204" i="13"/>
  <c r="P204" i="13"/>
  <c r="AR203" i="13"/>
  <c r="AQ203" i="13"/>
  <c r="AP203" i="13"/>
  <c r="AO203" i="13"/>
  <c r="AN203" i="13"/>
  <c r="AM203" i="13"/>
  <c r="Q203" i="13"/>
  <c r="AS203" i="13" s="1"/>
  <c r="P203" i="13"/>
  <c r="AQ202" i="13"/>
  <c r="AP202" i="13"/>
  <c r="AO202" i="13"/>
  <c r="AN202" i="13"/>
  <c r="AM202" i="13"/>
  <c r="P202" i="13"/>
  <c r="AR201" i="13"/>
  <c r="AQ201" i="13"/>
  <c r="AP201" i="13"/>
  <c r="AO201" i="13"/>
  <c r="AN201" i="13"/>
  <c r="AM201" i="13"/>
  <c r="Q201" i="13"/>
  <c r="AS201" i="13" s="1"/>
  <c r="P201" i="13"/>
  <c r="AQ200" i="13"/>
  <c r="AP200" i="13"/>
  <c r="AO200" i="13"/>
  <c r="AN200" i="13"/>
  <c r="AM200" i="13"/>
  <c r="P200" i="13"/>
  <c r="AR199" i="13"/>
  <c r="AQ199" i="13"/>
  <c r="AP199" i="13"/>
  <c r="AO199" i="13"/>
  <c r="AN199" i="13"/>
  <c r="AM199" i="13"/>
  <c r="Q199" i="13"/>
  <c r="AS199" i="13" s="1"/>
  <c r="P199" i="13"/>
  <c r="AQ198" i="13"/>
  <c r="AP198" i="13"/>
  <c r="AO198" i="13"/>
  <c r="AN198" i="13"/>
  <c r="AM198" i="13"/>
  <c r="P198" i="13"/>
  <c r="AR197" i="13"/>
  <c r="AQ197" i="13"/>
  <c r="AP197" i="13"/>
  <c r="AO197" i="13"/>
  <c r="AN197" i="13"/>
  <c r="AM197" i="13"/>
  <c r="Q197" i="13"/>
  <c r="AS197" i="13" s="1"/>
  <c r="P197" i="13"/>
  <c r="AQ196" i="13"/>
  <c r="AP196" i="13"/>
  <c r="AO196" i="13"/>
  <c r="AN196" i="13"/>
  <c r="AM196" i="13"/>
  <c r="P196" i="13"/>
  <c r="AR195" i="13"/>
  <c r="AQ195" i="13"/>
  <c r="AP195" i="13"/>
  <c r="AO195" i="13"/>
  <c r="AN195" i="13"/>
  <c r="AM195" i="13"/>
  <c r="Q195" i="13"/>
  <c r="AS195" i="13" s="1"/>
  <c r="P195" i="13"/>
  <c r="AQ194" i="13"/>
  <c r="AP194" i="13"/>
  <c r="AO194" i="13"/>
  <c r="AN194" i="13"/>
  <c r="AM194" i="13"/>
  <c r="P194" i="13"/>
  <c r="AR193" i="13"/>
  <c r="AQ193" i="13"/>
  <c r="AP193" i="13"/>
  <c r="AO193" i="13"/>
  <c r="AN193" i="13"/>
  <c r="AM193" i="13"/>
  <c r="Q193" i="13"/>
  <c r="AS193" i="13" s="1"/>
  <c r="P193" i="13"/>
  <c r="AQ192" i="13"/>
  <c r="AP192" i="13"/>
  <c r="AO192" i="13"/>
  <c r="AN192" i="13"/>
  <c r="AM192" i="13"/>
  <c r="P192" i="13"/>
  <c r="AR191" i="13"/>
  <c r="AQ191" i="13"/>
  <c r="AP191" i="13"/>
  <c r="AO191" i="13"/>
  <c r="AN191" i="13"/>
  <c r="AM191" i="13"/>
  <c r="Q191" i="13"/>
  <c r="AS191" i="13" s="1"/>
  <c r="P191" i="13"/>
  <c r="AQ190" i="13"/>
  <c r="AP190" i="13"/>
  <c r="AO190" i="13"/>
  <c r="AN190" i="13"/>
  <c r="AM190" i="13"/>
  <c r="P190" i="13"/>
  <c r="AR189" i="13"/>
  <c r="AQ189" i="13"/>
  <c r="AP189" i="13"/>
  <c r="AO189" i="13"/>
  <c r="AN189" i="13"/>
  <c r="AM189" i="13"/>
  <c r="Q189" i="13"/>
  <c r="AS189" i="13" s="1"/>
  <c r="P189" i="13"/>
  <c r="AQ188" i="13"/>
  <c r="AP188" i="13"/>
  <c r="AO188" i="13"/>
  <c r="AN188" i="13"/>
  <c r="AM188" i="13"/>
  <c r="P188" i="13"/>
  <c r="AR187" i="13"/>
  <c r="AQ187" i="13"/>
  <c r="AP187" i="13"/>
  <c r="AO187" i="13"/>
  <c r="AN187" i="13"/>
  <c r="AM187" i="13"/>
  <c r="Q187" i="13"/>
  <c r="AS187" i="13" s="1"/>
  <c r="P187" i="13"/>
  <c r="AQ186" i="13"/>
  <c r="AP186" i="13"/>
  <c r="AO186" i="13"/>
  <c r="AN186" i="13"/>
  <c r="AM186" i="13"/>
  <c r="P186" i="13"/>
  <c r="AR185" i="13"/>
  <c r="AQ185" i="13"/>
  <c r="AP185" i="13"/>
  <c r="AO185" i="13"/>
  <c r="AN185" i="13"/>
  <c r="AM185" i="13"/>
  <c r="Q185" i="13"/>
  <c r="AS185" i="13" s="1"/>
  <c r="P185" i="13"/>
  <c r="AQ184" i="13"/>
  <c r="AP184" i="13"/>
  <c r="AO184" i="13"/>
  <c r="AN184" i="13"/>
  <c r="AM184" i="13"/>
  <c r="P184" i="13"/>
  <c r="AR183" i="13"/>
  <c r="AQ183" i="13"/>
  <c r="AP183" i="13"/>
  <c r="AO183" i="13"/>
  <c r="AN183" i="13"/>
  <c r="AM183" i="13"/>
  <c r="Q183" i="13"/>
  <c r="AS183" i="13" s="1"/>
  <c r="P183" i="13"/>
  <c r="AQ182" i="13"/>
  <c r="AP182" i="13"/>
  <c r="AO182" i="13"/>
  <c r="AN182" i="13"/>
  <c r="AM182" i="13"/>
  <c r="P182" i="13"/>
  <c r="AR181" i="13"/>
  <c r="AQ181" i="13"/>
  <c r="AP181" i="13"/>
  <c r="AO181" i="13"/>
  <c r="AN181" i="13"/>
  <c r="AM181" i="13"/>
  <c r="Q181" i="13"/>
  <c r="AS181" i="13" s="1"/>
  <c r="P181" i="13"/>
  <c r="AQ180" i="13"/>
  <c r="AP180" i="13"/>
  <c r="AO180" i="13"/>
  <c r="AN180" i="13"/>
  <c r="AM180" i="13"/>
  <c r="P180" i="13"/>
  <c r="AR179" i="13"/>
  <c r="AQ179" i="13"/>
  <c r="AP179" i="13"/>
  <c r="AO179" i="13"/>
  <c r="AN179" i="13"/>
  <c r="AM179" i="13"/>
  <c r="Q179" i="13"/>
  <c r="AS179" i="13" s="1"/>
  <c r="P179" i="13"/>
  <c r="AQ178" i="13"/>
  <c r="AP178" i="13"/>
  <c r="AO178" i="13"/>
  <c r="AN178" i="13"/>
  <c r="AM178" i="13"/>
  <c r="P178" i="13"/>
  <c r="AR177" i="13"/>
  <c r="AQ177" i="13"/>
  <c r="AP177" i="13"/>
  <c r="AO177" i="13"/>
  <c r="AN177" i="13"/>
  <c r="AM177" i="13"/>
  <c r="Q177" i="13"/>
  <c r="AS177" i="13" s="1"/>
  <c r="P177" i="13"/>
  <c r="AQ176" i="13"/>
  <c r="AP176" i="13"/>
  <c r="AO176" i="13"/>
  <c r="AN176" i="13"/>
  <c r="AM176" i="13"/>
  <c r="P176" i="13"/>
  <c r="AR175" i="13"/>
  <c r="AQ175" i="13"/>
  <c r="AP175" i="13"/>
  <c r="AO175" i="13"/>
  <c r="AN175" i="13"/>
  <c r="AM175" i="13"/>
  <c r="Q175" i="13"/>
  <c r="AS175" i="13" s="1"/>
  <c r="P175" i="13"/>
  <c r="AQ174" i="13"/>
  <c r="AP174" i="13"/>
  <c r="AO174" i="13"/>
  <c r="AN174" i="13"/>
  <c r="AM174" i="13"/>
  <c r="P174" i="13"/>
  <c r="AR173" i="13"/>
  <c r="AQ173" i="13"/>
  <c r="AP173" i="13"/>
  <c r="AO173" i="13"/>
  <c r="AN173" i="13"/>
  <c r="AM173" i="13"/>
  <c r="Q173" i="13"/>
  <c r="AS173" i="13" s="1"/>
  <c r="P173" i="13"/>
  <c r="AQ172" i="13"/>
  <c r="AP172" i="13"/>
  <c r="AO172" i="13"/>
  <c r="AN172" i="13"/>
  <c r="AM172" i="13"/>
  <c r="P172" i="13"/>
  <c r="AR171" i="13"/>
  <c r="AQ171" i="13"/>
  <c r="AP171" i="13"/>
  <c r="AO171" i="13"/>
  <c r="AN171" i="13"/>
  <c r="AM171" i="13"/>
  <c r="Q171" i="13"/>
  <c r="AS171" i="13" s="1"/>
  <c r="P171" i="13"/>
  <c r="AQ170" i="13"/>
  <c r="AP170" i="13"/>
  <c r="AO170" i="13"/>
  <c r="AN170" i="13"/>
  <c r="AM170" i="13"/>
  <c r="P170" i="13"/>
  <c r="AR169" i="13"/>
  <c r="AQ169" i="13"/>
  <c r="AP169" i="13"/>
  <c r="AO169" i="13"/>
  <c r="AN169" i="13"/>
  <c r="AM169" i="13"/>
  <c r="Q169" i="13"/>
  <c r="AS169" i="13" s="1"/>
  <c r="P169" i="13"/>
  <c r="AQ168" i="13"/>
  <c r="AP168" i="13"/>
  <c r="AO168" i="13"/>
  <c r="AN168" i="13"/>
  <c r="AM168" i="13"/>
  <c r="P168" i="13"/>
  <c r="AR167" i="13"/>
  <c r="AQ167" i="13"/>
  <c r="AP167" i="13"/>
  <c r="AO167" i="13"/>
  <c r="AN167" i="13"/>
  <c r="AM167" i="13"/>
  <c r="Q167" i="13"/>
  <c r="AS167" i="13" s="1"/>
  <c r="P167" i="13"/>
  <c r="AQ166" i="13"/>
  <c r="AP166" i="13"/>
  <c r="AO166" i="13"/>
  <c r="AN166" i="13"/>
  <c r="AM166" i="13"/>
  <c r="P166" i="13"/>
  <c r="AR165" i="13"/>
  <c r="AQ165" i="13"/>
  <c r="AP165" i="13"/>
  <c r="AO165" i="13"/>
  <c r="AN165" i="13"/>
  <c r="AM165" i="13"/>
  <c r="Q165" i="13"/>
  <c r="AS165" i="13" s="1"/>
  <c r="P165" i="13"/>
  <c r="AQ164" i="13"/>
  <c r="AP164" i="13"/>
  <c r="AO164" i="13"/>
  <c r="AN164" i="13"/>
  <c r="AM164" i="13"/>
  <c r="P164" i="13"/>
  <c r="AR163" i="13"/>
  <c r="AQ163" i="13"/>
  <c r="AP163" i="13"/>
  <c r="AO163" i="13"/>
  <c r="AN163" i="13"/>
  <c r="AM163" i="13"/>
  <c r="Q163" i="13"/>
  <c r="AS163" i="13" s="1"/>
  <c r="P163" i="13"/>
  <c r="AQ162" i="13"/>
  <c r="AP162" i="13"/>
  <c r="AO162" i="13"/>
  <c r="AN162" i="13"/>
  <c r="AM162" i="13"/>
  <c r="P162" i="13"/>
  <c r="AR161" i="13"/>
  <c r="AQ161" i="13"/>
  <c r="AP161" i="13"/>
  <c r="AO161" i="13"/>
  <c r="AN161" i="13"/>
  <c r="AM161" i="13"/>
  <c r="Q161" i="13"/>
  <c r="AS161" i="13" s="1"/>
  <c r="P161" i="13"/>
  <c r="AQ160" i="13"/>
  <c r="AP160" i="13"/>
  <c r="AO160" i="13"/>
  <c r="AN160" i="13"/>
  <c r="AM160" i="13"/>
  <c r="P160" i="13"/>
  <c r="AR159" i="13"/>
  <c r="AQ159" i="13"/>
  <c r="AP159" i="13"/>
  <c r="AO159" i="13"/>
  <c r="AN159" i="13"/>
  <c r="AM159" i="13"/>
  <c r="Q159" i="13"/>
  <c r="AS159" i="13" s="1"/>
  <c r="P159" i="13"/>
  <c r="AQ158" i="13"/>
  <c r="AP158" i="13"/>
  <c r="AO158" i="13"/>
  <c r="AN158" i="13"/>
  <c r="AM158" i="13"/>
  <c r="P158" i="13"/>
  <c r="AR157" i="13"/>
  <c r="AQ157" i="13"/>
  <c r="AP157" i="13"/>
  <c r="AO157" i="13"/>
  <c r="AN157" i="13"/>
  <c r="AM157" i="13"/>
  <c r="Q157" i="13"/>
  <c r="AS157" i="13" s="1"/>
  <c r="P157" i="13"/>
  <c r="AQ156" i="13"/>
  <c r="AP156" i="13"/>
  <c r="AO156" i="13"/>
  <c r="AN156" i="13"/>
  <c r="AM156" i="13"/>
  <c r="P156" i="13"/>
  <c r="AR155" i="13"/>
  <c r="AQ155" i="13"/>
  <c r="AP155" i="13"/>
  <c r="AO155" i="13"/>
  <c r="AN155" i="13"/>
  <c r="AM155" i="13"/>
  <c r="Q155" i="13"/>
  <c r="AS155" i="13" s="1"/>
  <c r="P155" i="13"/>
  <c r="AQ154" i="13"/>
  <c r="AP154" i="13"/>
  <c r="AO154" i="13"/>
  <c r="AN154" i="13"/>
  <c r="AM154" i="13"/>
  <c r="P154" i="13"/>
  <c r="AR153" i="13"/>
  <c r="AQ153" i="13"/>
  <c r="AP153" i="13"/>
  <c r="AO153" i="13"/>
  <c r="AN153" i="13"/>
  <c r="AM153" i="13"/>
  <c r="Q153" i="13"/>
  <c r="AS153" i="13" s="1"/>
  <c r="P153" i="13"/>
  <c r="AQ152" i="13"/>
  <c r="AP152" i="13"/>
  <c r="AO152" i="13"/>
  <c r="AN152" i="13"/>
  <c r="AM152" i="13"/>
  <c r="P152" i="13"/>
  <c r="AR151" i="13"/>
  <c r="AQ151" i="13"/>
  <c r="AP151" i="13"/>
  <c r="AO151" i="13"/>
  <c r="AN151" i="13"/>
  <c r="AM151" i="13"/>
  <c r="Q151" i="13"/>
  <c r="AS151" i="13" s="1"/>
  <c r="P151" i="13"/>
  <c r="AQ150" i="13"/>
  <c r="AP150" i="13"/>
  <c r="AO150" i="13"/>
  <c r="AN150" i="13"/>
  <c r="AM150" i="13"/>
  <c r="P150" i="13"/>
  <c r="AR149" i="13"/>
  <c r="AQ149" i="13"/>
  <c r="AP149" i="13"/>
  <c r="AO149" i="13"/>
  <c r="AN149" i="13"/>
  <c r="AM149" i="13"/>
  <c r="Q149" i="13"/>
  <c r="AS149" i="13" s="1"/>
  <c r="P149" i="13"/>
  <c r="AQ148" i="13"/>
  <c r="AP148" i="13"/>
  <c r="AO148" i="13"/>
  <c r="AN148" i="13"/>
  <c r="AM148" i="13"/>
  <c r="P148" i="13"/>
  <c r="AR147" i="13"/>
  <c r="AQ147" i="13"/>
  <c r="AP147" i="13"/>
  <c r="AO147" i="13"/>
  <c r="AN147" i="13"/>
  <c r="AM147" i="13"/>
  <c r="Q147" i="13"/>
  <c r="AS147" i="13" s="1"/>
  <c r="P147" i="13"/>
  <c r="AQ146" i="13"/>
  <c r="AP146" i="13"/>
  <c r="AO146" i="13"/>
  <c r="AN146" i="13"/>
  <c r="AM146" i="13"/>
  <c r="P146" i="13"/>
  <c r="AR145" i="13"/>
  <c r="AQ145" i="13"/>
  <c r="AP145" i="13"/>
  <c r="AO145" i="13"/>
  <c r="AN145" i="13"/>
  <c r="AM145" i="13"/>
  <c r="Q145" i="13"/>
  <c r="AS145" i="13" s="1"/>
  <c r="P145" i="13"/>
  <c r="AQ144" i="13"/>
  <c r="AP144" i="13"/>
  <c r="AO144" i="13"/>
  <c r="AN144" i="13"/>
  <c r="AM144" i="13"/>
  <c r="P144" i="13"/>
  <c r="AR143" i="13"/>
  <c r="AQ143" i="13"/>
  <c r="AP143" i="13"/>
  <c r="AO143" i="13"/>
  <c r="AN143" i="13"/>
  <c r="AM143" i="13"/>
  <c r="Q143" i="13"/>
  <c r="AS143" i="13" s="1"/>
  <c r="P143" i="13"/>
  <c r="AQ142" i="13"/>
  <c r="AP142" i="13"/>
  <c r="AO142" i="13"/>
  <c r="AN142" i="13"/>
  <c r="AM142" i="13"/>
  <c r="P142" i="13"/>
  <c r="AR141" i="13"/>
  <c r="AQ141" i="13"/>
  <c r="AP141" i="13"/>
  <c r="AO141" i="13"/>
  <c r="AN141" i="13"/>
  <c r="AM141" i="13"/>
  <c r="Q141" i="13"/>
  <c r="AS141" i="13" s="1"/>
  <c r="P141" i="13"/>
  <c r="AQ140" i="13"/>
  <c r="AP140" i="13"/>
  <c r="AO140" i="13"/>
  <c r="AO12" i="13" s="1"/>
  <c r="AN140" i="13"/>
  <c r="AM140" i="13"/>
  <c r="P140" i="13"/>
  <c r="AR139" i="13"/>
  <c r="AQ139" i="13"/>
  <c r="AP139" i="13"/>
  <c r="AO139" i="13"/>
  <c r="AN139" i="13"/>
  <c r="AM139" i="13"/>
  <c r="Q139" i="13"/>
  <c r="AS139" i="13" s="1"/>
  <c r="P139" i="13"/>
  <c r="AQ138" i="13"/>
  <c r="AP138" i="13"/>
  <c r="AO138" i="13"/>
  <c r="AN138" i="13"/>
  <c r="AM138" i="13"/>
  <c r="P138" i="13"/>
  <c r="AR137" i="13"/>
  <c r="AQ137" i="13"/>
  <c r="AP137" i="13"/>
  <c r="AO137" i="13"/>
  <c r="AN137" i="13"/>
  <c r="AM137" i="13"/>
  <c r="Q137" i="13"/>
  <c r="AS137" i="13" s="1"/>
  <c r="P137" i="13"/>
  <c r="AQ136" i="13"/>
  <c r="AP136" i="13"/>
  <c r="AO136" i="13"/>
  <c r="AN136" i="13"/>
  <c r="AM136" i="13"/>
  <c r="P136" i="13"/>
  <c r="AR135" i="13"/>
  <c r="AQ135" i="13"/>
  <c r="AP135" i="13"/>
  <c r="AO135" i="13"/>
  <c r="AN135" i="13"/>
  <c r="AM135" i="13"/>
  <c r="Q135" i="13"/>
  <c r="AS135" i="13" s="1"/>
  <c r="P135" i="13"/>
  <c r="AQ134" i="13"/>
  <c r="AP134" i="13"/>
  <c r="AO134" i="13"/>
  <c r="AN134" i="13"/>
  <c r="AM134" i="13"/>
  <c r="P134" i="13"/>
  <c r="AR133" i="13"/>
  <c r="AQ133" i="13"/>
  <c r="AP133" i="13"/>
  <c r="AO133" i="13"/>
  <c r="AN133" i="13"/>
  <c r="AM133" i="13"/>
  <c r="Q133" i="13"/>
  <c r="AS133" i="13" s="1"/>
  <c r="P133" i="13"/>
  <c r="AQ132" i="13"/>
  <c r="AP132" i="13"/>
  <c r="AO132" i="13"/>
  <c r="AN132" i="13"/>
  <c r="AM132" i="13"/>
  <c r="P132" i="13"/>
  <c r="AR131" i="13"/>
  <c r="AQ131" i="13"/>
  <c r="AP131" i="13"/>
  <c r="AO131" i="13"/>
  <c r="AN131" i="13"/>
  <c r="AM131" i="13"/>
  <c r="Q131" i="13"/>
  <c r="AS131" i="13" s="1"/>
  <c r="P131" i="13"/>
  <c r="AQ130" i="13"/>
  <c r="AP130" i="13"/>
  <c r="AO130" i="13"/>
  <c r="AN130" i="13"/>
  <c r="AM130" i="13"/>
  <c r="P130" i="13"/>
  <c r="AR129" i="13"/>
  <c r="AQ129" i="13"/>
  <c r="AP129" i="13"/>
  <c r="AO129" i="13"/>
  <c r="AN129" i="13"/>
  <c r="AM129" i="13"/>
  <c r="Q129" i="13"/>
  <c r="AS129" i="13" s="1"/>
  <c r="P129" i="13"/>
  <c r="AQ128" i="13"/>
  <c r="AP128" i="13"/>
  <c r="AO128" i="13"/>
  <c r="AN128" i="13"/>
  <c r="AM128" i="13"/>
  <c r="P128" i="13"/>
  <c r="AR127" i="13"/>
  <c r="AQ127" i="13"/>
  <c r="AP127" i="13"/>
  <c r="AO127" i="13"/>
  <c r="AN127" i="13"/>
  <c r="AM127" i="13"/>
  <c r="Q127" i="13"/>
  <c r="AS127" i="13" s="1"/>
  <c r="P127" i="13"/>
  <c r="AQ126" i="13"/>
  <c r="AP126" i="13"/>
  <c r="AO126" i="13"/>
  <c r="AN126" i="13"/>
  <c r="AM126" i="13"/>
  <c r="P126" i="13"/>
  <c r="AR125" i="13"/>
  <c r="AQ125" i="13"/>
  <c r="AP125" i="13"/>
  <c r="AO125" i="13"/>
  <c r="AN125" i="13"/>
  <c r="AM125" i="13"/>
  <c r="Q125" i="13"/>
  <c r="AS125" i="13" s="1"/>
  <c r="P125" i="13"/>
  <c r="AQ124" i="13"/>
  <c r="AP124" i="13"/>
  <c r="AO124" i="13"/>
  <c r="AN124" i="13"/>
  <c r="AM124" i="13"/>
  <c r="P124" i="13"/>
  <c r="AR123" i="13"/>
  <c r="AQ123" i="13"/>
  <c r="AP123" i="13"/>
  <c r="AO123" i="13"/>
  <c r="AN123" i="13"/>
  <c r="AM123" i="13"/>
  <c r="Q123" i="13"/>
  <c r="AS123" i="13" s="1"/>
  <c r="P123" i="13"/>
  <c r="AQ122" i="13"/>
  <c r="AP122" i="13"/>
  <c r="AO122" i="13"/>
  <c r="AN122" i="13"/>
  <c r="AM122" i="13"/>
  <c r="P122" i="13"/>
  <c r="AR121" i="13"/>
  <c r="AQ121" i="13"/>
  <c r="AP121" i="13"/>
  <c r="AO121" i="13"/>
  <c r="AN121" i="13"/>
  <c r="AM121" i="13"/>
  <c r="Q121" i="13"/>
  <c r="AS121" i="13" s="1"/>
  <c r="P121" i="13"/>
  <c r="AQ120" i="13"/>
  <c r="AP120" i="13"/>
  <c r="AO120" i="13"/>
  <c r="AN120" i="13"/>
  <c r="AM120" i="13"/>
  <c r="P120" i="13"/>
  <c r="AR119" i="13"/>
  <c r="AQ119" i="13"/>
  <c r="AP119" i="13"/>
  <c r="AO119" i="13"/>
  <c r="AN119" i="13"/>
  <c r="AM119" i="13"/>
  <c r="Q119" i="13"/>
  <c r="AS119" i="13" s="1"/>
  <c r="P119" i="13"/>
  <c r="AQ118" i="13"/>
  <c r="AP118" i="13"/>
  <c r="AO118" i="13"/>
  <c r="AM118" i="13"/>
  <c r="P118" i="13"/>
  <c r="L118" i="13"/>
  <c r="AN118" i="13" s="1"/>
  <c r="K118" i="13"/>
  <c r="K117" i="13" s="1"/>
  <c r="AM117" i="13" s="1"/>
  <c r="AR117" i="13"/>
  <c r="AQ117" i="13"/>
  <c r="AP117" i="13"/>
  <c r="AO117" i="13"/>
  <c r="AN117" i="13"/>
  <c r="Q117" i="13"/>
  <c r="AS117" i="13" s="1"/>
  <c r="P117" i="13"/>
  <c r="L117" i="13"/>
  <c r="L116" i="13" s="1"/>
  <c r="AN116" i="13" s="1"/>
  <c r="AQ116" i="13"/>
  <c r="AP116" i="13"/>
  <c r="AO116" i="13"/>
  <c r="AM116" i="13"/>
  <c r="P116" i="13"/>
  <c r="K116" i="13"/>
  <c r="K115" i="13" s="1"/>
  <c r="AM115" i="13" s="1"/>
  <c r="AR115" i="13"/>
  <c r="AQ115" i="13"/>
  <c r="AP115" i="13"/>
  <c r="AO115" i="13"/>
  <c r="Q115" i="13"/>
  <c r="AS115" i="13" s="1"/>
  <c r="P115" i="13"/>
  <c r="L115" i="13"/>
  <c r="AQ114" i="13"/>
  <c r="AP114" i="13"/>
  <c r="AO114" i="13"/>
  <c r="AM114" i="13"/>
  <c r="P114" i="13"/>
  <c r="AQ113" i="13"/>
  <c r="AP113" i="13"/>
  <c r="AO113" i="13"/>
  <c r="AN113" i="13"/>
  <c r="AM113" i="13"/>
  <c r="P113" i="13"/>
  <c r="AR112" i="13"/>
  <c r="AQ112" i="13"/>
  <c r="AP112" i="13"/>
  <c r="AO112" i="13"/>
  <c r="AN112" i="13"/>
  <c r="AM112" i="13"/>
  <c r="Q112" i="13"/>
  <c r="AS112" i="13" s="1"/>
  <c r="P112" i="13"/>
  <c r="AQ111" i="13"/>
  <c r="AP111" i="13"/>
  <c r="AO111" i="13"/>
  <c r="AN111" i="13"/>
  <c r="AM111" i="13"/>
  <c r="P111" i="13"/>
  <c r="AR110" i="13"/>
  <c r="AQ110" i="13"/>
  <c r="AP110" i="13"/>
  <c r="AO110" i="13"/>
  <c r="AN110" i="13"/>
  <c r="AM110" i="13"/>
  <c r="Q110" i="13"/>
  <c r="AS110" i="13" s="1"/>
  <c r="P110" i="13"/>
  <c r="AQ109" i="13"/>
  <c r="AP109" i="13"/>
  <c r="AO109" i="13"/>
  <c r="AM109" i="13"/>
  <c r="P109" i="13"/>
  <c r="AQ108" i="13"/>
  <c r="AP108" i="13"/>
  <c r="AO108" i="13"/>
  <c r="AN108" i="13"/>
  <c r="AM108" i="13"/>
  <c r="P108" i="13"/>
  <c r="AR107" i="13"/>
  <c r="AQ107" i="13"/>
  <c r="AP107" i="13"/>
  <c r="AO107" i="13"/>
  <c r="AN107" i="13"/>
  <c r="AM107" i="13"/>
  <c r="Q107" i="13"/>
  <c r="AS107" i="13" s="1"/>
  <c r="P107" i="13"/>
  <c r="AQ106" i="13"/>
  <c r="AP106" i="13"/>
  <c r="AO106" i="13"/>
  <c r="AN106" i="13"/>
  <c r="AM106" i="13"/>
  <c r="P106" i="13"/>
  <c r="AR105" i="13"/>
  <c r="AQ105" i="13"/>
  <c r="AP105" i="13"/>
  <c r="AO105" i="13"/>
  <c r="AN105" i="13"/>
  <c r="AM105" i="13"/>
  <c r="Q105" i="13"/>
  <c r="AS105" i="13" s="1"/>
  <c r="P105" i="13"/>
  <c r="AQ104" i="13"/>
  <c r="AP104" i="13"/>
  <c r="AO104" i="13"/>
  <c r="AN104" i="13"/>
  <c r="AM104" i="13"/>
  <c r="P104" i="13"/>
  <c r="AR103" i="13"/>
  <c r="AQ103" i="13"/>
  <c r="AP103" i="13"/>
  <c r="AO103" i="13"/>
  <c r="AN103" i="13"/>
  <c r="AM103" i="13"/>
  <c r="Q103" i="13"/>
  <c r="AS103" i="13" s="1"/>
  <c r="P103" i="13"/>
  <c r="AQ102" i="13"/>
  <c r="AP102" i="13"/>
  <c r="AO102" i="13"/>
  <c r="AN102" i="13"/>
  <c r="AM102" i="13"/>
  <c r="P102" i="13"/>
  <c r="AR101" i="13"/>
  <c r="AQ101" i="13"/>
  <c r="AP101" i="13"/>
  <c r="AO101" i="13"/>
  <c r="AN101" i="13"/>
  <c r="AM101" i="13"/>
  <c r="Q101" i="13"/>
  <c r="AS101" i="13" s="1"/>
  <c r="P101" i="13"/>
  <c r="AQ100" i="13"/>
  <c r="AP100" i="13"/>
  <c r="AO100" i="13"/>
  <c r="AN100" i="13"/>
  <c r="AM100" i="13"/>
  <c r="P100" i="13"/>
  <c r="AR99" i="13"/>
  <c r="AQ99" i="13"/>
  <c r="AP99" i="13"/>
  <c r="AO99" i="13"/>
  <c r="AN99" i="13"/>
  <c r="AM99" i="13"/>
  <c r="Q99" i="13"/>
  <c r="AS99" i="13" s="1"/>
  <c r="P99" i="13"/>
  <c r="AQ98" i="13"/>
  <c r="AP98" i="13"/>
  <c r="AO98" i="13"/>
  <c r="AN98" i="13"/>
  <c r="AM98" i="13"/>
  <c r="P98" i="13"/>
  <c r="AR97" i="13"/>
  <c r="AQ97" i="13"/>
  <c r="AP97" i="13"/>
  <c r="AO97" i="13"/>
  <c r="AN97" i="13"/>
  <c r="AM97" i="13"/>
  <c r="Q97" i="13"/>
  <c r="AS97" i="13" s="1"/>
  <c r="P97" i="13"/>
  <c r="AQ96" i="13"/>
  <c r="AP96" i="13"/>
  <c r="AO96" i="13"/>
  <c r="AN96" i="13"/>
  <c r="AM96" i="13"/>
  <c r="P96" i="13"/>
  <c r="AR95" i="13"/>
  <c r="AQ95" i="13"/>
  <c r="AP95" i="13"/>
  <c r="AO95" i="13"/>
  <c r="AN95" i="13"/>
  <c r="AM95" i="13"/>
  <c r="Q95" i="13"/>
  <c r="AS95" i="13" s="1"/>
  <c r="P95" i="13"/>
  <c r="AQ94" i="13"/>
  <c r="AP94" i="13"/>
  <c r="AO94" i="13"/>
  <c r="AN94" i="13"/>
  <c r="AM94" i="13"/>
  <c r="P94" i="13"/>
  <c r="AR93" i="13"/>
  <c r="AQ93" i="13"/>
  <c r="AP93" i="13"/>
  <c r="AO93" i="13"/>
  <c r="AN93" i="13"/>
  <c r="AM93" i="13"/>
  <c r="Q93" i="13"/>
  <c r="AS93" i="13" s="1"/>
  <c r="P93" i="13"/>
  <c r="AQ92" i="13"/>
  <c r="AP92" i="13"/>
  <c r="AO92" i="13"/>
  <c r="AN92" i="13"/>
  <c r="AM92" i="13"/>
  <c r="P92" i="13"/>
  <c r="AR91" i="13"/>
  <c r="AQ91" i="13"/>
  <c r="AP91" i="13"/>
  <c r="AO91" i="13"/>
  <c r="AN91" i="13"/>
  <c r="AM91" i="13"/>
  <c r="Q91" i="13"/>
  <c r="AS91" i="13" s="1"/>
  <c r="P91" i="13"/>
  <c r="AQ90" i="13"/>
  <c r="AP90" i="13"/>
  <c r="AO90" i="13"/>
  <c r="AN90" i="13"/>
  <c r="AM90" i="13"/>
  <c r="P90" i="13"/>
  <c r="AR89" i="13"/>
  <c r="AQ89" i="13"/>
  <c r="AP89" i="13"/>
  <c r="AO89" i="13"/>
  <c r="AN89" i="13"/>
  <c r="AM89" i="13"/>
  <c r="Q89" i="13"/>
  <c r="AS89" i="13" s="1"/>
  <c r="P89" i="13"/>
  <c r="AQ88" i="13"/>
  <c r="AP88" i="13"/>
  <c r="AO88" i="13"/>
  <c r="AN88" i="13"/>
  <c r="AM88" i="13"/>
  <c r="P88" i="13"/>
  <c r="AR87" i="13"/>
  <c r="AQ87" i="13"/>
  <c r="AP87" i="13"/>
  <c r="AO87" i="13"/>
  <c r="AN87" i="13"/>
  <c r="AM87" i="13"/>
  <c r="Q87" i="13"/>
  <c r="AS87" i="13" s="1"/>
  <c r="P87" i="13"/>
  <c r="AQ86" i="13"/>
  <c r="AP86" i="13"/>
  <c r="AO86" i="13"/>
  <c r="AN86" i="13"/>
  <c r="AM86" i="13"/>
  <c r="P86" i="13"/>
  <c r="AR85" i="13"/>
  <c r="AQ85" i="13"/>
  <c r="AP85" i="13"/>
  <c r="AO85" i="13"/>
  <c r="AN85" i="13"/>
  <c r="AM85" i="13"/>
  <c r="Q85" i="13"/>
  <c r="AS85" i="13" s="1"/>
  <c r="P85" i="13"/>
  <c r="AQ84" i="13"/>
  <c r="AP84" i="13"/>
  <c r="AO84" i="13"/>
  <c r="AN84" i="13"/>
  <c r="AM84" i="13"/>
  <c r="P84" i="13"/>
  <c r="AR83" i="13"/>
  <c r="AQ83" i="13"/>
  <c r="AP83" i="13"/>
  <c r="AO83" i="13"/>
  <c r="AN83" i="13"/>
  <c r="AM83" i="13"/>
  <c r="Q83" i="13"/>
  <c r="AS83" i="13" s="1"/>
  <c r="P83" i="13"/>
  <c r="AQ82" i="13"/>
  <c r="AP82" i="13"/>
  <c r="AO82" i="13"/>
  <c r="AN82" i="13"/>
  <c r="AM82" i="13"/>
  <c r="P82" i="13"/>
  <c r="AR81" i="13"/>
  <c r="AQ81" i="13"/>
  <c r="AP81" i="13"/>
  <c r="AO81" i="13"/>
  <c r="AN81" i="13"/>
  <c r="AM81" i="13"/>
  <c r="Q81" i="13"/>
  <c r="AS81" i="13" s="1"/>
  <c r="P81" i="13"/>
  <c r="AQ80" i="13"/>
  <c r="AP80" i="13"/>
  <c r="AO80" i="13"/>
  <c r="AN80" i="13"/>
  <c r="AM80" i="13"/>
  <c r="P80" i="13"/>
  <c r="AR79" i="13"/>
  <c r="AQ79" i="13"/>
  <c r="AP79" i="13"/>
  <c r="AO79" i="13"/>
  <c r="AN79" i="13"/>
  <c r="AM79" i="13"/>
  <c r="Q79" i="13"/>
  <c r="AS79" i="13" s="1"/>
  <c r="P79" i="13"/>
  <c r="AQ78" i="13"/>
  <c r="AP78" i="13"/>
  <c r="AO78" i="13"/>
  <c r="AN78" i="13"/>
  <c r="AM78" i="13"/>
  <c r="P78" i="13"/>
  <c r="AR77" i="13"/>
  <c r="AQ77" i="13"/>
  <c r="AP77" i="13"/>
  <c r="AO77" i="13"/>
  <c r="AN77" i="13"/>
  <c r="AM77" i="13"/>
  <c r="Q77" i="13"/>
  <c r="AS77" i="13" s="1"/>
  <c r="P77" i="13"/>
  <c r="AQ76" i="13"/>
  <c r="AP76" i="13"/>
  <c r="AO76" i="13"/>
  <c r="AN76" i="13"/>
  <c r="AM76" i="13"/>
  <c r="P76" i="13"/>
  <c r="AR75" i="13"/>
  <c r="AQ75" i="13"/>
  <c r="AP75" i="13"/>
  <c r="AO75" i="13"/>
  <c r="AN75" i="13"/>
  <c r="AM75" i="13"/>
  <c r="Q75" i="13"/>
  <c r="AS75" i="13" s="1"/>
  <c r="P75" i="13"/>
  <c r="AQ74" i="13"/>
  <c r="AP74" i="13"/>
  <c r="AO74" i="13"/>
  <c r="AN74" i="13"/>
  <c r="AM74" i="13"/>
  <c r="P74" i="13"/>
  <c r="AR73" i="13"/>
  <c r="AQ73" i="13"/>
  <c r="AP73" i="13"/>
  <c r="AO73" i="13"/>
  <c r="AN73" i="13"/>
  <c r="AM73" i="13"/>
  <c r="Q73" i="13"/>
  <c r="AS73" i="13" s="1"/>
  <c r="P73" i="13"/>
  <c r="AQ72" i="13"/>
  <c r="AP72" i="13"/>
  <c r="AO72" i="13"/>
  <c r="AN72" i="13"/>
  <c r="AM72" i="13"/>
  <c r="P72" i="13"/>
  <c r="AR71" i="13"/>
  <c r="AQ71" i="13"/>
  <c r="AP71" i="13"/>
  <c r="AO71" i="13"/>
  <c r="AN71" i="13"/>
  <c r="AM71" i="13"/>
  <c r="Q71" i="13"/>
  <c r="AS71" i="13" s="1"/>
  <c r="P71" i="13"/>
  <c r="AQ70" i="13"/>
  <c r="AP70" i="13"/>
  <c r="AO70" i="13"/>
  <c r="AN70" i="13"/>
  <c r="AM70" i="13"/>
  <c r="P70" i="13"/>
  <c r="AR69" i="13"/>
  <c r="AQ69" i="13"/>
  <c r="AP69" i="13"/>
  <c r="AO69" i="13"/>
  <c r="AN69" i="13"/>
  <c r="AM69" i="13"/>
  <c r="Q69" i="13"/>
  <c r="AS69" i="13" s="1"/>
  <c r="P69" i="13"/>
  <c r="AQ68" i="13"/>
  <c r="AP68" i="13"/>
  <c r="AO68" i="13"/>
  <c r="AM68" i="13"/>
  <c r="P68" i="13"/>
  <c r="L68" i="13"/>
  <c r="AN68" i="13" s="1"/>
  <c r="AQ67" i="13"/>
  <c r="AP67" i="13"/>
  <c r="AO67" i="13"/>
  <c r="AM67" i="13"/>
  <c r="P67" i="13"/>
  <c r="L67" i="13"/>
  <c r="AN67" i="13" s="1"/>
  <c r="AQ66" i="13"/>
  <c r="AP66" i="13"/>
  <c r="AO66" i="13"/>
  <c r="AN66" i="13"/>
  <c r="AM66" i="13"/>
  <c r="P66" i="13"/>
  <c r="AR65" i="13"/>
  <c r="AQ65" i="13"/>
  <c r="AP65" i="13"/>
  <c r="AO65" i="13"/>
  <c r="AN65" i="13"/>
  <c r="AM65" i="13"/>
  <c r="Q65" i="13"/>
  <c r="AS65" i="13" s="1"/>
  <c r="P65" i="13"/>
  <c r="AQ64" i="13"/>
  <c r="AP64" i="13"/>
  <c r="AO64" i="13"/>
  <c r="AN64" i="13"/>
  <c r="AM64" i="13"/>
  <c r="P64" i="13"/>
  <c r="AR63" i="13"/>
  <c r="AQ63" i="13"/>
  <c r="AP63" i="13"/>
  <c r="AO63" i="13"/>
  <c r="AN63" i="13"/>
  <c r="AM63" i="13"/>
  <c r="Q63" i="13"/>
  <c r="AS63" i="13" s="1"/>
  <c r="P63" i="13"/>
  <c r="AQ62" i="13"/>
  <c r="AP62" i="13"/>
  <c r="AO62" i="13"/>
  <c r="AN62" i="13"/>
  <c r="AM62" i="13"/>
  <c r="P62" i="13"/>
  <c r="AR61" i="13"/>
  <c r="AQ61" i="13"/>
  <c r="AP61" i="13"/>
  <c r="AO61" i="13"/>
  <c r="AN61" i="13"/>
  <c r="AM61" i="13"/>
  <c r="Q61" i="13"/>
  <c r="AS61" i="13" s="1"/>
  <c r="P61" i="13"/>
  <c r="AQ60" i="13"/>
  <c r="AP60" i="13"/>
  <c r="AO60" i="13"/>
  <c r="AN60" i="13"/>
  <c r="AM60" i="13"/>
  <c r="P60" i="13"/>
  <c r="AR59" i="13"/>
  <c r="AQ59" i="13"/>
  <c r="AP59" i="13"/>
  <c r="AO59" i="13"/>
  <c r="AN59" i="13"/>
  <c r="AM59" i="13"/>
  <c r="Q59" i="13"/>
  <c r="AS59" i="13" s="1"/>
  <c r="P59" i="13"/>
  <c r="AQ58" i="13"/>
  <c r="AP58" i="13"/>
  <c r="AO58" i="13"/>
  <c r="AN58" i="13"/>
  <c r="AM58" i="13"/>
  <c r="P58" i="13"/>
  <c r="AR57" i="13"/>
  <c r="AQ57" i="13"/>
  <c r="AP57" i="13"/>
  <c r="AO57" i="13"/>
  <c r="AN57" i="13"/>
  <c r="AM57" i="13"/>
  <c r="Q57" i="13"/>
  <c r="AS57" i="13" s="1"/>
  <c r="P57" i="13"/>
  <c r="AQ56" i="13"/>
  <c r="AP56" i="13"/>
  <c r="AO56" i="13"/>
  <c r="AN56" i="13"/>
  <c r="AM56" i="13"/>
  <c r="P56" i="13"/>
  <c r="AR55" i="13"/>
  <c r="AQ55" i="13"/>
  <c r="AP55" i="13"/>
  <c r="AO55" i="13"/>
  <c r="AN55" i="13"/>
  <c r="AM55" i="13"/>
  <c r="Q55" i="13"/>
  <c r="AS55" i="13" s="1"/>
  <c r="P55" i="13"/>
  <c r="AQ54" i="13"/>
  <c r="AP54" i="13"/>
  <c r="AO54" i="13"/>
  <c r="AN54" i="13"/>
  <c r="AM54" i="13"/>
  <c r="P54" i="13"/>
  <c r="AR53" i="13"/>
  <c r="AQ53" i="13"/>
  <c r="AP53" i="13"/>
  <c r="AO53" i="13"/>
  <c r="AN53" i="13"/>
  <c r="AM53" i="13"/>
  <c r="Q53" i="13"/>
  <c r="AS53" i="13" s="1"/>
  <c r="P53" i="13"/>
  <c r="AQ52" i="13"/>
  <c r="AP52" i="13"/>
  <c r="AO52" i="13"/>
  <c r="AN52" i="13"/>
  <c r="AM52" i="13"/>
  <c r="P52" i="13"/>
  <c r="AR51" i="13"/>
  <c r="AQ51" i="13"/>
  <c r="AP51" i="13"/>
  <c r="AO51" i="13"/>
  <c r="AN51" i="13"/>
  <c r="AM51" i="13"/>
  <c r="Q51" i="13"/>
  <c r="AS51" i="13" s="1"/>
  <c r="P51" i="13"/>
  <c r="AQ50" i="13"/>
  <c r="AP50" i="13"/>
  <c r="AO50" i="13"/>
  <c r="AN50" i="13"/>
  <c r="AM50" i="13"/>
  <c r="P50" i="13"/>
  <c r="AR49" i="13"/>
  <c r="AQ49" i="13"/>
  <c r="AP49" i="13"/>
  <c r="AO49" i="13"/>
  <c r="AN49" i="13"/>
  <c r="AM49" i="13"/>
  <c r="Q49" i="13"/>
  <c r="AS49" i="13" s="1"/>
  <c r="P49" i="13"/>
  <c r="AQ48" i="13"/>
  <c r="AP48" i="13"/>
  <c r="AO48" i="13"/>
  <c r="AN48" i="13"/>
  <c r="AM48" i="13"/>
  <c r="P48" i="13"/>
  <c r="AR47" i="13"/>
  <c r="AQ47" i="13"/>
  <c r="AP47" i="13"/>
  <c r="AO47" i="13"/>
  <c r="AM47" i="13"/>
  <c r="Q47" i="13"/>
  <c r="AS47" i="13" s="1"/>
  <c r="P47" i="13"/>
  <c r="L47" i="13"/>
  <c r="AN47" i="13" s="1"/>
  <c r="AR46" i="13"/>
  <c r="AQ46" i="13"/>
  <c r="AP46" i="13"/>
  <c r="AO46" i="13"/>
  <c r="AM46" i="13"/>
  <c r="Q46" i="13"/>
  <c r="AS46" i="13" s="1"/>
  <c r="P46" i="13"/>
  <c r="L46" i="13"/>
  <c r="AR45" i="13"/>
  <c r="AQ45" i="13"/>
  <c r="AP45" i="13"/>
  <c r="AO45" i="13"/>
  <c r="AM45" i="13"/>
  <c r="Q45" i="13"/>
  <c r="AS45" i="13" s="1"/>
  <c r="P45" i="13"/>
  <c r="AR44" i="13"/>
  <c r="AQ44" i="13"/>
  <c r="AP44" i="13"/>
  <c r="AO44" i="13"/>
  <c r="AN44" i="13"/>
  <c r="AM44" i="13"/>
  <c r="Q44" i="13"/>
  <c r="AS44" i="13" s="1"/>
  <c r="P44" i="13"/>
  <c r="AQ43" i="13"/>
  <c r="AP43" i="13"/>
  <c r="AO43" i="13"/>
  <c r="AN43" i="13"/>
  <c r="AM43" i="13"/>
  <c r="P43" i="13"/>
  <c r="AR42" i="13"/>
  <c r="AQ42" i="13"/>
  <c r="AP42" i="13"/>
  <c r="AO42" i="13"/>
  <c r="AN42" i="13"/>
  <c r="AM42" i="13"/>
  <c r="Q42" i="13"/>
  <c r="AS42" i="13" s="1"/>
  <c r="P42" i="13"/>
  <c r="AQ41" i="13"/>
  <c r="AP41" i="13"/>
  <c r="AO41" i="13"/>
  <c r="AN41" i="13"/>
  <c r="AM41" i="13"/>
  <c r="P41" i="13"/>
  <c r="AR40" i="13"/>
  <c r="AQ40" i="13"/>
  <c r="AP40" i="13"/>
  <c r="AO40" i="13"/>
  <c r="AN40" i="13"/>
  <c r="AM40" i="13"/>
  <c r="Q40" i="13"/>
  <c r="AS40" i="13" s="1"/>
  <c r="P40" i="13"/>
  <c r="AQ39" i="13"/>
  <c r="AP39" i="13"/>
  <c r="AO39" i="13"/>
  <c r="AN39" i="13"/>
  <c r="AM39" i="13"/>
  <c r="P39" i="13"/>
  <c r="AR38" i="13"/>
  <c r="AQ38" i="13"/>
  <c r="AP38" i="13"/>
  <c r="AO38" i="13"/>
  <c r="AN38" i="13"/>
  <c r="AM38" i="13"/>
  <c r="Q38" i="13"/>
  <c r="AS38" i="13" s="1"/>
  <c r="P38" i="13"/>
  <c r="AQ37" i="13"/>
  <c r="AP37" i="13"/>
  <c r="AO37" i="13"/>
  <c r="AN37" i="13"/>
  <c r="AM37" i="13"/>
  <c r="P37" i="13"/>
  <c r="AR36" i="13"/>
  <c r="AQ36" i="13"/>
  <c r="AP36" i="13"/>
  <c r="AO36" i="13"/>
  <c r="AN36" i="13"/>
  <c r="AM36" i="13"/>
  <c r="Q36" i="13"/>
  <c r="AS36" i="13" s="1"/>
  <c r="P36" i="13"/>
  <c r="AQ35" i="13"/>
  <c r="AP35" i="13"/>
  <c r="AO35" i="13"/>
  <c r="AN35" i="13"/>
  <c r="AM35" i="13"/>
  <c r="P35" i="13"/>
  <c r="O35" i="13"/>
  <c r="AQ34" i="13"/>
  <c r="AP34" i="13"/>
  <c r="AO34" i="13"/>
  <c r="AN34" i="13"/>
  <c r="AM34" i="13"/>
  <c r="P34" i="13"/>
  <c r="AR33" i="13"/>
  <c r="AQ33" i="13"/>
  <c r="AP33" i="13"/>
  <c r="AO33" i="13"/>
  <c r="AN33" i="13"/>
  <c r="AM33" i="13"/>
  <c r="Q33" i="13"/>
  <c r="AS33" i="13" s="1"/>
  <c r="P33" i="13"/>
  <c r="AQ32" i="13"/>
  <c r="AP32" i="13"/>
  <c r="AO32" i="13"/>
  <c r="AN32" i="13"/>
  <c r="AM32" i="13"/>
  <c r="P32" i="13"/>
  <c r="AP31" i="13"/>
  <c r="AO31" i="13"/>
  <c r="AN31" i="13"/>
  <c r="AM31" i="13"/>
  <c r="O31" i="13"/>
  <c r="AP30" i="13"/>
  <c r="AO30" i="13"/>
  <c r="AN30" i="13"/>
  <c r="AM30" i="13"/>
  <c r="AR29" i="13"/>
  <c r="AQ29" i="13"/>
  <c r="AP29" i="13"/>
  <c r="AO29" i="13"/>
  <c r="AN29" i="13"/>
  <c r="AM29" i="13"/>
  <c r="Q29" i="13"/>
  <c r="AS29" i="13" s="1"/>
  <c r="P29" i="13"/>
  <c r="AQ28" i="13"/>
  <c r="AP28" i="13"/>
  <c r="AO28" i="13"/>
  <c r="AN28" i="13"/>
  <c r="AM28" i="13"/>
  <c r="P28" i="13"/>
  <c r="AR27" i="13"/>
  <c r="AQ27" i="13"/>
  <c r="AP27" i="13"/>
  <c r="AO27" i="13"/>
  <c r="AN27" i="13"/>
  <c r="AM27" i="13"/>
  <c r="Q27" i="13"/>
  <c r="AS27" i="13" s="1"/>
  <c r="P27" i="13"/>
  <c r="AQ26" i="13"/>
  <c r="AP26" i="13"/>
  <c r="AO26" i="13"/>
  <c r="AN26" i="13"/>
  <c r="AM26" i="13"/>
  <c r="P26" i="13"/>
  <c r="AR25" i="13"/>
  <c r="AQ25" i="13"/>
  <c r="AP25" i="13"/>
  <c r="AO25" i="13"/>
  <c r="AN25" i="13"/>
  <c r="AM25" i="13"/>
  <c r="Q25" i="13"/>
  <c r="AS25" i="13" s="1"/>
  <c r="P25" i="13"/>
  <c r="AQ24" i="13"/>
  <c r="AP24" i="13"/>
  <c r="AO24" i="13"/>
  <c r="AN24" i="13"/>
  <c r="AM24" i="13"/>
  <c r="P24" i="13"/>
  <c r="AR23" i="13"/>
  <c r="AQ23" i="13"/>
  <c r="AP23" i="13"/>
  <c r="AO23" i="13"/>
  <c r="AN23" i="13"/>
  <c r="AM23" i="13"/>
  <c r="Q23" i="13"/>
  <c r="AS23" i="13" s="1"/>
  <c r="P23" i="13"/>
  <c r="AQ22" i="13"/>
  <c r="AP22" i="13"/>
  <c r="AO22" i="13"/>
  <c r="AN22" i="13"/>
  <c r="AM22" i="13"/>
  <c r="P22" i="13"/>
  <c r="AR21" i="13"/>
  <c r="AQ21" i="13"/>
  <c r="AP21" i="13"/>
  <c r="AO21" i="13"/>
  <c r="AN21" i="13"/>
  <c r="AM21" i="13"/>
  <c r="Q21" i="13"/>
  <c r="AS21" i="13" s="1"/>
  <c r="P21" i="13"/>
  <c r="AQ20" i="13"/>
  <c r="AP20" i="13"/>
  <c r="AO20" i="13"/>
  <c r="AN20" i="13"/>
  <c r="AM20" i="13"/>
  <c r="P20" i="13"/>
  <c r="O20" i="13"/>
  <c r="AQ19" i="13"/>
  <c r="AP19" i="13"/>
  <c r="AO19" i="13"/>
  <c r="AN19" i="13"/>
  <c r="AM19" i="13"/>
  <c r="P19" i="13"/>
  <c r="AP18" i="13"/>
  <c r="AO18" i="13"/>
  <c r="AN18" i="13"/>
  <c r="AM18" i="13"/>
  <c r="O18" i="13"/>
  <c r="AP17" i="13"/>
  <c r="AO17" i="13"/>
  <c r="AN17" i="13"/>
  <c r="AM17" i="13"/>
  <c r="O17" i="13"/>
  <c r="AP16" i="13"/>
  <c r="AO16" i="13"/>
  <c r="AN16" i="13"/>
  <c r="AM16" i="13"/>
  <c r="AP15" i="13"/>
  <c r="AO15" i="13"/>
  <c r="AN15" i="13"/>
  <c r="AM15" i="13"/>
  <c r="AP14" i="13"/>
  <c r="AO14" i="13"/>
  <c r="AN14" i="13"/>
  <c r="AM14" i="13"/>
  <c r="AP13" i="13"/>
  <c r="AO13" i="13"/>
  <c r="AN13" i="13"/>
  <c r="AM13" i="13"/>
  <c r="AP12" i="13"/>
  <c r="AM12" i="13"/>
  <c r="N12" i="13"/>
  <c r="M12" i="13"/>
  <c r="K12" i="13"/>
  <c r="Q19" i="13" l="1"/>
  <c r="AS19" i="13" s="1"/>
  <c r="AR19" i="13"/>
  <c r="AR20" i="13"/>
  <c r="Q20" i="13"/>
  <c r="AS20" i="13" s="1"/>
  <c r="AR28" i="13"/>
  <c r="Q28" i="13"/>
  <c r="AS28" i="13" s="1"/>
  <c r="AR34" i="13"/>
  <c r="Q34" i="13"/>
  <c r="AS34" i="13" s="1"/>
  <c r="Q35" i="13"/>
  <c r="AS35" i="13" s="1"/>
  <c r="AR35" i="13"/>
  <c r="Q43" i="13"/>
  <c r="AS43" i="13" s="1"/>
  <c r="AR43" i="13"/>
  <c r="AN46" i="13"/>
  <c r="Q52" i="13"/>
  <c r="AS52" i="13" s="1"/>
  <c r="AR52" i="13"/>
  <c r="Q60" i="13"/>
  <c r="AS60" i="13" s="1"/>
  <c r="AR60" i="13"/>
  <c r="AR68" i="13"/>
  <c r="Q68" i="13"/>
  <c r="AS68" i="13" s="1"/>
  <c r="Q74" i="13"/>
  <c r="AS74" i="13" s="1"/>
  <c r="AR74" i="13"/>
  <c r="Q82" i="13"/>
  <c r="AS82" i="13" s="1"/>
  <c r="AR82" i="13"/>
  <c r="Q98" i="13"/>
  <c r="AS98" i="13" s="1"/>
  <c r="AR98" i="13"/>
  <c r="AR111" i="13"/>
  <c r="Q111" i="13"/>
  <c r="AS111" i="13" s="1"/>
  <c r="AR130" i="13"/>
  <c r="Q130" i="13"/>
  <c r="AS130" i="13" s="1"/>
  <c r="AR146" i="13"/>
  <c r="Q146" i="13"/>
  <c r="AS146" i="13" s="1"/>
  <c r="AR162" i="13"/>
  <c r="Q162" i="13"/>
  <c r="AS162" i="13" s="1"/>
  <c r="Q180" i="13"/>
  <c r="AS180" i="13" s="1"/>
  <c r="AR180" i="13"/>
  <c r="Q212" i="13"/>
  <c r="AS212" i="13" s="1"/>
  <c r="AR212" i="13"/>
  <c r="Q244" i="13"/>
  <c r="AS244" i="13" s="1"/>
  <c r="AR244" i="13"/>
  <c r="AQ18" i="13"/>
  <c r="P18" i="13"/>
  <c r="Q26" i="13"/>
  <c r="AS26" i="13" s="1"/>
  <c r="AR26" i="13"/>
  <c r="Q32" i="13"/>
  <c r="AS32" i="13" s="1"/>
  <c r="AR32" i="13"/>
  <c r="AR41" i="13"/>
  <c r="Q41" i="13"/>
  <c r="AS41" i="13" s="1"/>
  <c r="AR50" i="13"/>
  <c r="Q50" i="13"/>
  <c r="AS50" i="13" s="1"/>
  <c r="AR58" i="13"/>
  <c r="Q58" i="13"/>
  <c r="AS58" i="13" s="1"/>
  <c r="AR66" i="13"/>
  <c r="Q66" i="13"/>
  <c r="AS66" i="13" s="1"/>
  <c r="Q67" i="13"/>
  <c r="AS67" i="13" s="1"/>
  <c r="AR67" i="13"/>
  <c r="AR72" i="13"/>
  <c r="Q72" i="13"/>
  <c r="AS72" i="13" s="1"/>
  <c r="AR80" i="13"/>
  <c r="Q80" i="13"/>
  <c r="AS80" i="13" s="1"/>
  <c r="Q86" i="13"/>
  <c r="AS86" i="13" s="1"/>
  <c r="AR86" i="13"/>
  <c r="Q102" i="13"/>
  <c r="AS102" i="13" s="1"/>
  <c r="AR102" i="13"/>
  <c r="AR114" i="13"/>
  <c r="Q114" i="13"/>
  <c r="AS114" i="13" s="1"/>
  <c r="AR134" i="13"/>
  <c r="Q134" i="13"/>
  <c r="AS134" i="13" s="1"/>
  <c r="AR150" i="13"/>
  <c r="Q150" i="13"/>
  <c r="AS150" i="13" s="1"/>
  <c r="Q188" i="13"/>
  <c r="AS188" i="13" s="1"/>
  <c r="AR188" i="13"/>
  <c r="Q220" i="13"/>
  <c r="AS220" i="13" s="1"/>
  <c r="AR220" i="13"/>
  <c r="Q252" i="13"/>
  <c r="AS252" i="13" s="1"/>
  <c r="AR252" i="13"/>
  <c r="P17" i="13"/>
  <c r="AQ17" i="13"/>
  <c r="AR24" i="13"/>
  <c r="Q24" i="13"/>
  <c r="AS24" i="13" s="1"/>
  <c r="AQ31" i="13"/>
  <c r="P31" i="13"/>
  <c r="Q39" i="13"/>
  <c r="AS39" i="13" s="1"/>
  <c r="AR39" i="13"/>
  <c r="Q48" i="13"/>
  <c r="AS48" i="13" s="1"/>
  <c r="AR48" i="13"/>
  <c r="Q56" i="13"/>
  <c r="AS56" i="13" s="1"/>
  <c r="AR56" i="13"/>
  <c r="Q64" i="13"/>
  <c r="AS64" i="13" s="1"/>
  <c r="AR64" i="13"/>
  <c r="Q70" i="13"/>
  <c r="AS70" i="13" s="1"/>
  <c r="AR70" i="13"/>
  <c r="Q78" i="13"/>
  <c r="AS78" i="13" s="1"/>
  <c r="AR78" i="13"/>
  <c r="Q90" i="13"/>
  <c r="AS90" i="13" s="1"/>
  <c r="AR90" i="13"/>
  <c r="Q106" i="13"/>
  <c r="AS106" i="13" s="1"/>
  <c r="AR106" i="13"/>
  <c r="L114" i="13"/>
  <c r="AN115" i="13"/>
  <c r="AR122" i="13"/>
  <c r="Q122" i="13"/>
  <c r="AS122" i="13" s="1"/>
  <c r="AR138" i="13"/>
  <c r="Q138" i="13"/>
  <c r="AS138" i="13" s="1"/>
  <c r="AR154" i="13"/>
  <c r="Q154" i="13"/>
  <c r="AS154" i="13" s="1"/>
  <c r="Q164" i="13"/>
  <c r="AS164" i="13" s="1"/>
  <c r="AR164" i="13"/>
  <c r="Q196" i="13"/>
  <c r="AS196" i="13" s="1"/>
  <c r="AR196" i="13"/>
  <c r="Q228" i="13"/>
  <c r="AS228" i="13" s="1"/>
  <c r="AR228" i="13"/>
  <c r="Q260" i="13"/>
  <c r="AS260" i="13" s="1"/>
  <c r="AR260" i="13"/>
  <c r="O16" i="13"/>
  <c r="Q22" i="13"/>
  <c r="AS22" i="13" s="1"/>
  <c r="AR22" i="13"/>
  <c r="O30" i="13"/>
  <c r="AR37" i="13"/>
  <c r="Q37" i="13"/>
  <c r="AS37" i="13" s="1"/>
  <c r="AR54" i="13"/>
  <c r="Q54" i="13"/>
  <c r="AS54" i="13" s="1"/>
  <c r="AR62" i="13"/>
  <c r="Q62" i="13"/>
  <c r="AS62" i="13" s="1"/>
  <c r="AR76" i="13"/>
  <c r="Q76" i="13"/>
  <c r="AS76" i="13" s="1"/>
  <c r="Q94" i="13"/>
  <c r="AS94" i="13" s="1"/>
  <c r="AR94" i="13"/>
  <c r="Q109" i="13"/>
  <c r="AS109" i="13" s="1"/>
  <c r="AR109" i="13"/>
  <c r="AR126" i="13"/>
  <c r="Q126" i="13"/>
  <c r="AS126" i="13" s="1"/>
  <c r="AR142" i="13"/>
  <c r="Q142" i="13"/>
  <c r="AS142" i="13" s="1"/>
  <c r="AR158" i="13"/>
  <c r="Q158" i="13"/>
  <c r="AS158" i="13" s="1"/>
  <c r="Q172" i="13"/>
  <c r="AS172" i="13" s="1"/>
  <c r="AR172" i="13"/>
  <c r="Q204" i="13"/>
  <c r="AS204" i="13" s="1"/>
  <c r="AR204" i="13"/>
  <c r="Q236" i="13"/>
  <c r="AS236" i="13" s="1"/>
  <c r="AR236" i="13"/>
  <c r="Q268" i="13"/>
  <c r="AS268" i="13" s="1"/>
  <c r="AR268" i="13"/>
  <c r="AR88" i="13"/>
  <c r="Q88" i="13"/>
  <c r="AS88" i="13" s="1"/>
  <c r="AR96" i="13"/>
  <c r="Q96" i="13"/>
  <c r="AS96" i="13" s="1"/>
  <c r="AR104" i="13"/>
  <c r="Q104" i="13"/>
  <c r="AS104" i="13" s="1"/>
  <c r="Q116" i="13"/>
  <c r="AS116" i="13" s="1"/>
  <c r="AR116" i="13"/>
  <c r="AR118" i="13"/>
  <c r="Q118" i="13"/>
  <c r="AS118" i="13" s="1"/>
  <c r="Q124" i="13"/>
  <c r="AS124" i="13" s="1"/>
  <c r="AR124" i="13"/>
  <c r="Q132" i="13"/>
  <c r="AS132" i="13" s="1"/>
  <c r="AR132" i="13"/>
  <c r="Q140" i="13"/>
  <c r="AS140" i="13" s="1"/>
  <c r="AR140" i="13"/>
  <c r="Q148" i="13"/>
  <c r="AS148" i="13" s="1"/>
  <c r="AR148" i="13"/>
  <c r="Q156" i="13"/>
  <c r="AS156" i="13" s="1"/>
  <c r="AR156" i="13"/>
  <c r="Q168" i="13"/>
  <c r="AS168" i="13" s="1"/>
  <c r="AR168" i="13"/>
  <c r="Q184" i="13"/>
  <c r="AS184" i="13" s="1"/>
  <c r="AR184" i="13"/>
  <c r="Q200" i="13"/>
  <c r="AS200" i="13" s="1"/>
  <c r="AR200" i="13"/>
  <c r="Q216" i="13"/>
  <c r="AS216" i="13" s="1"/>
  <c r="AR216" i="13"/>
  <c r="Q232" i="13"/>
  <c r="AS232" i="13" s="1"/>
  <c r="AR232" i="13"/>
  <c r="Q248" i="13"/>
  <c r="AS248" i="13" s="1"/>
  <c r="AR248" i="13"/>
  <c r="Q264" i="13"/>
  <c r="AS264" i="13" s="1"/>
  <c r="AR264" i="13"/>
  <c r="AR84" i="13"/>
  <c r="Q84" i="13"/>
  <c r="AS84" i="13" s="1"/>
  <c r="AR92" i="13"/>
  <c r="Q92" i="13"/>
  <c r="AS92" i="13" s="1"/>
  <c r="AR100" i="13"/>
  <c r="Q100" i="13"/>
  <c r="AS100" i="13" s="1"/>
  <c r="AR108" i="13"/>
  <c r="Q108" i="13"/>
  <c r="AS108" i="13" s="1"/>
  <c r="Q113" i="13"/>
  <c r="AS113" i="13" s="1"/>
  <c r="AR113" i="13"/>
  <c r="Q120" i="13"/>
  <c r="AS120" i="13" s="1"/>
  <c r="AR120" i="13"/>
  <c r="Q128" i="13"/>
  <c r="AS128" i="13" s="1"/>
  <c r="AR128" i="13"/>
  <c r="Q136" i="13"/>
  <c r="AS136" i="13" s="1"/>
  <c r="AR136" i="13"/>
  <c r="Q144" i="13"/>
  <c r="AS144" i="13" s="1"/>
  <c r="AR144" i="13"/>
  <c r="Q152" i="13"/>
  <c r="AS152" i="13" s="1"/>
  <c r="AR152" i="13"/>
  <c r="Q160" i="13"/>
  <c r="AS160" i="13" s="1"/>
  <c r="AR160" i="13"/>
  <c r="Q176" i="13"/>
  <c r="AS176" i="13" s="1"/>
  <c r="AR176" i="13"/>
  <c r="Q192" i="13"/>
  <c r="AS192" i="13" s="1"/>
  <c r="AR192" i="13"/>
  <c r="Q208" i="13"/>
  <c r="AS208" i="13" s="1"/>
  <c r="AR208" i="13"/>
  <c r="Q224" i="13"/>
  <c r="AS224" i="13" s="1"/>
  <c r="AR224" i="13"/>
  <c r="Q240" i="13"/>
  <c r="AS240" i="13" s="1"/>
  <c r="AR240" i="13"/>
  <c r="Q256" i="13"/>
  <c r="AS256" i="13" s="1"/>
  <c r="AR256" i="13"/>
  <c r="Q272" i="13"/>
  <c r="AS272" i="13" s="1"/>
  <c r="AR272" i="13"/>
  <c r="AR170" i="13"/>
  <c r="Q170" i="13"/>
  <c r="AS170" i="13" s="1"/>
  <c r="AR178" i="13"/>
  <c r="Q178" i="13"/>
  <c r="AS178" i="13" s="1"/>
  <c r="AR186" i="13"/>
  <c r="Q186" i="13"/>
  <c r="AS186" i="13" s="1"/>
  <c r="AR194" i="13"/>
  <c r="Q194" i="13"/>
  <c r="AS194" i="13" s="1"/>
  <c r="AR202" i="13"/>
  <c r="Q202" i="13"/>
  <c r="AS202" i="13" s="1"/>
  <c r="AR210" i="13"/>
  <c r="Q210" i="13"/>
  <c r="AS210" i="13" s="1"/>
  <c r="AR218" i="13"/>
  <c r="Q218" i="13"/>
  <c r="AS218" i="13" s="1"/>
  <c r="AR226" i="13"/>
  <c r="Q226" i="13"/>
  <c r="AS226" i="13" s="1"/>
  <c r="AR234" i="13"/>
  <c r="Q234" i="13"/>
  <c r="AS234" i="13" s="1"/>
  <c r="AR242" i="13"/>
  <c r="Q242" i="13"/>
  <c r="AS242" i="13" s="1"/>
  <c r="AR250" i="13"/>
  <c r="Q250" i="13"/>
  <c r="AS250" i="13" s="1"/>
  <c r="AR258" i="13"/>
  <c r="Q258" i="13"/>
  <c r="AS258" i="13" s="1"/>
  <c r="AR266" i="13"/>
  <c r="Q266" i="13"/>
  <c r="AS266" i="13" s="1"/>
  <c r="AR274" i="13"/>
  <c r="Q274" i="13"/>
  <c r="AS274" i="13" s="1"/>
  <c r="AR166" i="13"/>
  <c r="Q166" i="13"/>
  <c r="AS166" i="13" s="1"/>
  <c r="AR174" i="13"/>
  <c r="Q174" i="13"/>
  <c r="AS174" i="13" s="1"/>
  <c r="AR182" i="13"/>
  <c r="Q182" i="13"/>
  <c r="AS182" i="13" s="1"/>
  <c r="AR190" i="13"/>
  <c r="Q190" i="13"/>
  <c r="AS190" i="13" s="1"/>
  <c r="AR198" i="13"/>
  <c r="Q198" i="13"/>
  <c r="AS198" i="13" s="1"/>
  <c r="AR206" i="13"/>
  <c r="Q206" i="13"/>
  <c r="AS206" i="13" s="1"/>
  <c r="AR214" i="13"/>
  <c r="Q214" i="13"/>
  <c r="AS214" i="13" s="1"/>
  <c r="AR222" i="13"/>
  <c r="Q222" i="13"/>
  <c r="AS222" i="13" s="1"/>
  <c r="AR230" i="13"/>
  <c r="Q230" i="13"/>
  <c r="AS230" i="13" s="1"/>
  <c r="AR238" i="13"/>
  <c r="Q238" i="13"/>
  <c r="AS238" i="13" s="1"/>
  <c r="AR246" i="13"/>
  <c r="Q246" i="13"/>
  <c r="AS246" i="13" s="1"/>
  <c r="AR254" i="13"/>
  <c r="Q254" i="13"/>
  <c r="AS254" i="13" s="1"/>
  <c r="AR262" i="13"/>
  <c r="Q262" i="13"/>
  <c r="AS262" i="13" s="1"/>
  <c r="AR270" i="13"/>
  <c r="Q270" i="13"/>
  <c r="AS270" i="13" s="1"/>
  <c r="U127" i="12"/>
  <c r="T127" i="12"/>
  <c r="S127" i="12"/>
  <c r="P127" i="12"/>
  <c r="M127" i="12"/>
  <c r="J127" i="12"/>
  <c r="G127" i="12"/>
  <c r="V127" i="12" s="1"/>
  <c r="U126" i="12"/>
  <c r="T126" i="12"/>
  <c r="S126" i="12"/>
  <c r="P126" i="12"/>
  <c r="M126" i="12"/>
  <c r="J126" i="12"/>
  <c r="G126" i="12"/>
  <c r="U125" i="12"/>
  <c r="T125" i="12"/>
  <c r="S125" i="12"/>
  <c r="S121" i="12" s="1"/>
  <c r="P125" i="12"/>
  <c r="M125" i="12"/>
  <c r="J125" i="12"/>
  <c r="G125" i="12"/>
  <c r="V125" i="12" s="1"/>
  <c r="U124" i="12"/>
  <c r="T124" i="12"/>
  <c r="S124" i="12"/>
  <c r="P124" i="12"/>
  <c r="M124" i="12"/>
  <c r="J124" i="12"/>
  <c r="G124" i="12"/>
  <c r="V124" i="12" s="1"/>
  <c r="U123" i="12"/>
  <c r="T123" i="12"/>
  <c r="S123" i="12"/>
  <c r="P123" i="12"/>
  <c r="M123" i="12"/>
  <c r="J123" i="12"/>
  <c r="G123" i="12"/>
  <c r="V123" i="12" s="1"/>
  <c r="U122" i="12"/>
  <c r="T122" i="12"/>
  <c r="S122" i="12"/>
  <c r="P122" i="12"/>
  <c r="M122" i="12"/>
  <c r="J122" i="12"/>
  <c r="J121" i="12" s="1"/>
  <c r="G122" i="12"/>
  <c r="R121" i="12"/>
  <c r="Q121" i="12"/>
  <c r="P121" i="12"/>
  <c r="O121" i="12"/>
  <c r="N121" i="12"/>
  <c r="M121" i="12"/>
  <c r="L121" i="12"/>
  <c r="K121" i="12"/>
  <c r="I121" i="12"/>
  <c r="U121" i="12" s="1"/>
  <c r="H121" i="12"/>
  <c r="T121" i="12" s="1"/>
  <c r="F121" i="12"/>
  <c r="E121" i="12"/>
  <c r="U120" i="12"/>
  <c r="T120" i="12"/>
  <c r="S120" i="12"/>
  <c r="P120" i="12"/>
  <c r="M120" i="12"/>
  <c r="V120" i="12" s="1"/>
  <c r="J120" i="12"/>
  <c r="G120" i="12"/>
  <c r="U119" i="12"/>
  <c r="T119" i="12"/>
  <c r="S119" i="12"/>
  <c r="P119" i="12"/>
  <c r="M119" i="12"/>
  <c r="V119" i="12" s="1"/>
  <c r="J119" i="12"/>
  <c r="G119" i="12"/>
  <c r="U118" i="12"/>
  <c r="T118" i="12"/>
  <c r="S118" i="12"/>
  <c r="P118" i="12"/>
  <c r="M118" i="12"/>
  <c r="V118" i="12" s="1"/>
  <c r="J118" i="12"/>
  <c r="G118" i="12"/>
  <c r="U117" i="12"/>
  <c r="T117" i="12"/>
  <c r="S117" i="12"/>
  <c r="P117" i="12"/>
  <c r="M117" i="12"/>
  <c r="V117" i="12" s="1"/>
  <c r="J117" i="12"/>
  <c r="G117" i="12"/>
  <c r="U116" i="12"/>
  <c r="T116" i="12"/>
  <c r="S116" i="12"/>
  <c r="P116" i="12"/>
  <c r="M116" i="12"/>
  <c r="V116" i="12" s="1"/>
  <c r="J116" i="12"/>
  <c r="G116" i="12"/>
  <c r="U115" i="12"/>
  <c r="T115" i="12"/>
  <c r="S115" i="12"/>
  <c r="P115" i="12"/>
  <c r="P114" i="12" s="1"/>
  <c r="M115" i="12"/>
  <c r="V115" i="12" s="1"/>
  <c r="J115" i="12"/>
  <c r="G115" i="12"/>
  <c r="S114" i="12"/>
  <c r="R114" i="12"/>
  <c r="Q114" i="12"/>
  <c r="O114" i="12"/>
  <c r="N114" i="12"/>
  <c r="M114" i="12"/>
  <c r="L114" i="12"/>
  <c r="K114" i="12"/>
  <c r="J114" i="12"/>
  <c r="V114" i="12" s="1"/>
  <c r="I114" i="12"/>
  <c r="H114" i="12"/>
  <c r="G114" i="12"/>
  <c r="F114" i="12"/>
  <c r="U114" i="12" s="1"/>
  <c r="E114" i="12"/>
  <c r="T114" i="12" s="1"/>
  <c r="U113" i="12"/>
  <c r="T113" i="12"/>
  <c r="S113" i="12"/>
  <c r="P113" i="12"/>
  <c r="M113" i="12"/>
  <c r="J113" i="12"/>
  <c r="G113" i="12"/>
  <c r="V113" i="12" s="1"/>
  <c r="U112" i="12"/>
  <c r="T112" i="12"/>
  <c r="S112" i="12"/>
  <c r="P112" i="12"/>
  <c r="M112" i="12"/>
  <c r="J112" i="12"/>
  <c r="G112" i="12"/>
  <c r="V112" i="12" s="1"/>
  <c r="U111" i="12"/>
  <c r="T111" i="12"/>
  <c r="S111" i="12"/>
  <c r="P111" i="12"/>
  <c r="M111" i="12"/>
  <c r="J111" i="12"/>
  <c r="G111" i="12"/>
  <c r="U110" i="12"/>
  <c r="T110" i="12"/>
  <c r="S110" i="12"/>
  <c r="P110" i="12"/>
  <c r="M110" i="12"/>
  <c r="J110" i="12"/>
  <c r="G110" i="12"/>
  <c r="U109" i="12"/>
  <c r="T109" i="12"/>
  <c r="S109" i="12"/>
  <c r="P109" i="12"/>
  <c r="M109" i="12"/>
  <c r="J109" i="12"/>
  <c r="G109" i="12"/>
  <c r="V109" i="12" s="1"/>
  <c r="U108" i="12"/>
  <c r="T108" i="12"/>
  <c r="S108" i="12"/>
  <c r="P108" i="12"/>
  <c r="M108" i="12"/>
  <c r="J108" i="12"/>
  <c r="G108" i="12"/>
  <c r="V108" i="12" s="1"/>
  <c r="S107" i="12"/>
  <c r="R107" i="12"/>
  <c r="Q107" i="12"/>
  <c r="P107" i="12"/>
  <c r="O107" i="12"/>
  <c r="N107" i="12"/>
  <c r="M107" i="12"/>
  <c r="L107" i="12"/>
  <c r="K107" i="12"/>
  <c r="T107" i="12" s="1"/>
  <c r="I107" i="12"/>
  <c r="H107" i="12"/>
  <c r="F107" i="12"/>
  <c r="E107" i="12"/>
  <c r="U106" i="12"/>
  <c r="T106" i="12"/>
  <c r="S106" i="12"/>
  <c r="P106" i="12"/>
  <c r="M106" i="12"/>
  <c r="V106" i="12" s="1"/>
  <c r="J106" i="12"/>
  <c r="G106" i="12"/>
  <c r="U105" i="12"/>
  <c r="T105" i="12"/>
  <c r="S105" i="12"/>
  <c r="P105" i="12"/>
  <c r="M105" i="12"/>
  <c r="V105" i="12" s="1"/>
  <c r="J105" i="12"/>
  <c r="G105" i="12"/>
  <c r="U104" i="12"/>
  <c r="T104" i="12"/>
  <c r="S104" i="12"/>
  <c r="P104" i="12"/>
  <c r="M104" i="12"/>
  <c r="V104" i="12" s="1"/>
  <c r="J104" i="12"/>
  <c r="G104" i="12"/>
  <c r="U103" i="12"/>
  <c r="T103" i="12"/>
  <c r="S103" i="12"/>
  <c r="P103" i="12"/>
  <c r="M103" i="12"/>
  <c r="V103" i="12" s="1"/>
  <c r="J103" i="12"/>
  <c r="G103" i="12"/>
  <c r="U102" i="12"/>
  <c r="T102" i="12"/>
  <c r="S102" i="12"/>
  <c r="P102" i="12"/>
  <c r="M102" i="12"/>
  <c r="V102" i="12" s="1"/>
  <c r="J102" i="12"/>
  <c r="G102" i="12"/>
  <c r="U101" i="12"/>
  <c r="T101" i="12"/>
  <c r="S101" i="12"/>
  <c r="P101" i="12"/>
  <c r="P100" i="12" s="1"/>
  <c r="M101" i="12"/>
  <c r="V101" i="12" s="1"/>
  <c r="J101" i="12"/>
  <c r="G101" i="12"/>
  <c r="S100" i="12"/>
  <c r="R100" i="12"/>
  <c r="Q100" i="12"/>
  <c r="O100" i="12"/>
  <c r="N100" i="12"/>
  <c r="L100" i="12"/>
  <c r="K100" i="12"/>
  <c r="J100" i="12"/>
  <c r="I100" i="12"/>
  <c r="H100" i="12"/>
  <c r="G100" i="12"/>
  <c r="F100" i="12"/>
  <c r="U100" i="12" s="1"/>
  <c r="E100" i="12"/>
  <c r="U99" i="12"/>
  <c r="T99" i="12"/>
  <c r="S99" i="12"/>
  <c r="P99" i="12"/>
  <c r="M99" i="12"/>
  <c r="J99" i="12"/>
  <c r="G99" i="12"/>
  <c r="V99" i="12" s="1"/>
  <c r="U98" i="12"/>
  <c r="T98" i="12"/>
  <c r="S98" i="12"/>
  <c r="P98" i="12"/>
  <c r="M98" i="12"/>
  <c r="J98" i="12"/>
  <c r="G98" i="12"/>
  <c r="V98" i="12" s="1"/>
  <c r="U97" i="12"/>
  <c r="T97" i="12"/>
  <c r="S97" i="12"/>
  <c r="P97" i="12"/>
  <c r="M97" i="12"/>
  <c r="J97" i="12"/>
  <c r="G97" i="12"/>
  <c r="V97" i="12" s="1"/>
  <c r="U96" i="12"/>
  <c r="T96" i="12"/>
  <c r="S96" i="12"/>
  <c r="P96" i="12"/>
  <c r="M96" i="12"/>
  <c r="J96" i="12"/>
  <c r="G96" i="12"/>
  <c r="U95" i="12"/>
  <c r="T95" i="12"/>
  <c r="S95" i="12"/>
  <c r="P95" i="12"/>
  <c r="M95" i="12"/>
  <c r="J95" i="12"/>
  <c r="G95" i="12"/>
  <c r="V95" i="12" s="1"/>
  <c r="U94" i="12"/>
  <c r="T94" i="12"/>
  <c r="S94" i="12"/>
  <c r="P94" i="12"/>
  <c r="M94" i="12"/>
  <c r="J94" i="12"/>
  <c r="G94" i="12"/>
  <c r="V94" i="12" s="1"/>
  <c r="T93" i="12"/>
  <c r="R93" i="12"/>
  <c r="Q93" i="12"/>
  <c r="P93" i="12"/>
  <c r="O93" i="12"/>
  <c r="N93" i="12"/>
  <c r="M93" i="12"/>
  <c r="L93" i="12"/>
  <c r="L85" i="12" s="1"/>
  <c r="K93" i="12"/>
  <c r="I93" i="12"/>
  <c r="H93" i="12"/>
  <c r="H85" i="12" s="1"/>
  <c r="G93" i="12"/>
  <c r="F93" i="12"/>
  <c r="E93" i="12"/>
  <c r="U92" i="12"/>
  <c r="T92" i="12"/>
  <c r="S92" i="12"/>
  <c r="P92" i="12"/>
  <c r="M92" i="12"/>
  <c r="V92" i="12" s="1"/>
  <c r="J92" i="12"/>
  <c r="G92" i="12"/>
  <c r="U91" i="12"/>
  <c r="T91" i="12"/>
  <c r="S91" i="12"/>
  <c r="P91" i="12"/>
  <c r="M91" i="12"/>
  <c r="V91" i="12" s="1"/>
  <c r="J91" i="12"/>
  <c r="G91" i="12"/>
  <c r="U90" i="12"/>
  <c r="T90" i="12"/>
  <c r="S90" i="12"/>
  <c r="P90" i="12"/>
  <c r="M90" i="12"/>
  <c r="V90" i="12" s="1"/>
  <c r="J90" i="12"/>
  <c r="G90" i="12"/>
  <c r="U89" i="12"/>
  <c r="T89" i="12"/>
  <c r="S89" i="12"/>
  <c r="P89" i="12"/>
  <c r="M89" i="12"/>
  <c r="V89" i="12" s="1"/>
  <c r="J89" i="12"/>
  <c r="G89" i="12"/>
  <c r="U88" i="12"/>
  <c r="T88" i="12"/>
  <c r="S88" i="12"/>
  <c r="P88" i="12"/>
  <c r="M88" i="12"/>
  <c r="V88" i="12" s="1"/>
  <c r="J88" i="12"/>
  <c r="G88" i="12"/>
  <c r="U87" i="12"/>
  <c r="T87" i="12"/>
  <c r="S87" i="12"/>
  <c r="P87" i="12"/>
  <c r="P86" i="12" s="1"/>
  <c r="P85" i="12" s="1"/>
  <c r="M87" i="12"/>
  <c r="J87" i="12"/>
  <c r="G87" i="12"/>
  <c r="U86" i="12"/>
  <c r="S86" i="12"/>
  <c r="R86" i="12"/>
  <c r="R85" i="12" s="1"/>
  <c r="Q86" i="12"/>
  <c r="Q85" i="12" s="1"/>
  <c r="O86" i="12"/>
  <c r="N86" i="12"/>
  <c r="N85" i="12" s="1"/>
  <c r="L86" i="12"/>
  <c r="K86" i="12"/>
  <c r="J86" i="12"/>
  <c r="I86" i="12"/>
  <c r="I85" i="12" s="1"/>
  <c r="H86" i="12"/>
  <c r="G86" i="12"/>
  <c r="F86" i="12"/>
  <c r="F85" i="12" s="1"/>
  <c r="E86" i="12"/>
  <c r="O85" i="12"/>
  <c r="K85" i="12"/>
  <c r="U84" i="12"/>
  <c r="T84" i="12"/>
  <c r="S84" i="12"/>
  <c r="P84" i="12"/>
  <c r="M84" i="12"/>
  <c r="V84" i="12" s="1"/>
  <c r="J84" i="12"/>
  <c r="G84" i="12"/>
  <c r="U83" i="12"/>
  <c r="T83" i="12"/>
  <c r="S83" i="12"/>
  <c r="P83" i="12"/>
  <c r="M83" i="12"/>
  <c r="V83" i="12" s="1"/>
  <c r="J83" i="12"/>
  <c r="G83" i="12"/>
  <c r="U82" i="12"/>
  <c r="T82" i="12"/>
  <c r="S82" i="12"/>
  <c r="P82" i="12"/>
  <c r="M82" i="12"/>
  <c r="V82" i="12" s="1"/>
  <c r="J82" i="12"/>
  <c r="G82" i="12"/>
  <c r="U81" i="12"/>
  <c r="T81" i="12"/>
  <c r="S81" i="12"/>
  <c r="P81" i="12"/>
  <c r="M81" i="12"/>
  <c r="V81" i="12" s="1"/>
  <c r="J81" i="12"/>
  <c r="G81" i="12"/>
  <c r="U80" i="12"/>
  <c r="T80" i="12"/>
  <c r="S80" i="12"/>
  <c r="P80" i="12"/>
  <c r="M80" i="12"/>
  <c r="V80" i="12" s="1"/>
  <c r="J80" i="12"/>
  <c r="G80" i="12"/>
  <c r="U79" i="12"/>
  <c r="T79" i="12"/>
  <c r="S79" i="12"/>
  <c r="P79" i="12"/>
  <c r="P78" i="12" s="1"/>
  <c r="M79" i="12"/>
  <c r="J79" i="12"/>
  <c r="G79" i="12"/>
  <c r="U78" i="12"/>
  <c r="S78" i="12"/>
  <c r="R78" i="12"/>
  <c r="Q78" i="12"/>
  <c r="O78" i="12"/>
  <c r="N78" i="12"/>
  <c r="L78" i="12"/>
  <c r="K78" i="12"/>
  <c r="J78" i="12"/>
  <c r="I78" i="12"/>
  <c r="H78" i="12"/>
  <c r="G78" i="12"/>
  <c r="F78" i="12"/>
  <c r="E78" i="12"/>
  <c r="U77" i="12"/>
  <c r="T77" i="12"/>
  <c r="S77" i="12"/>
  <c r="P77" i="12"/>
  <c r="M77" i="12"/>
  <c r="J77" i="12"/>
  <c r="G77" i="12"/>
  <c r="U76" i="12"/>
  <c r="T76" i="12"/>
  <c r="S76" i="12"/>
  <c r="P76" i="12"/>
  <c r="M76" i="12"/>
  <c r="J76" i="12"/>
  <c r="G76" i="12"/>
  <c r="V76" i="12" s="1"/>
  <c r="U75" i="12"/>
  <c r="T75" i="12"/>
  <c r="S75" i="12"/>
  <c r="P75" i="12"/>
  <c r="M75" i="12"/>
  <c r="J75" i="12"/>
  <c r="G75" i="12"/>
  <c r="V75" i="12" s="1"/>
  <c r="U74" i="12"/>
  <c r="T74" i="12"/>
  <c r="S74" i="12"/>
  <c r="P74" i="12"/>
  <c r="M74" i="12"/>
  <c r="J74" i="12"/>
  <c r="G74" i="12"/>
  <c r="V74" i="12" s="1"/>
  <c r="U73" i="12"/>
  <c r="T73" i="12"/>
  <c r="S73" i="12"/>
  <c r="P73" i="12"/>
  <c r="M73" i="12"/>
  <c r="J73" i="12"/>
  <c r="G73" i="12"/>
  <c r="U72" i="12"/>
  <c r="T72" i="12"/>
  <c r="S72" i="12"/>
  <c r="S71" i="12" s="1"/>
  <c r="P72" i="12"/>
  <c r="M72" i="12"/>
  <c r="J72" i="12"/>
  <c r="G72" i="12"/>
  <c r="R71" i="12"/>
  <c r="Q71" i="12"/>
  <c r="P71" i="12"/>
  <c r="O71" i="12"/>
  <c r="N71" i="12"/>
  <c r="M71" i="12"/>
  <c r="L71" i="12"/>
  <c r="K71" i="12"/>
  <c r="I71" i="12"/>
  <c r="H71" i="12"/>
  <c r="T71" i="12" s="1"/>
  <c r="F71" i="12"/>
  <c r="U71" i="12" s="1"/>
  <c r="E71" i="12"/>
  <c r="U70" i="12"/>
  <c r="T70" i="12"/>
  <c r="S70" i="12"/>
  <c r="P70" i="12"/>
  <c r="V70" i="12" s="1"/>
  <c r="M70" i="12"/>
  <c r="J70" i="12"/>
  <c r="G70" i="12"/>
  <c r="U69" i="12"/>
  <c r="T69" i="12"/>
  <c r="S69" i="12"/>
  <c r="P69" i="12"/>
  <c r="V69" i="12" s="1"/>
  <c r="M69" i="12"/>
  <c r="J69" i="12"/>
  <c r="G69" i="12"/>
  <c r="U68" i="12"/>
  <c r="T68" i="12"/>
  <c r="S68" i="12"/>
  <c r="P68" i="12"/>
  <c r="V68" i="12" s="1"/>
  <c r="M68" i="12"/>
  <c r="J68" i="12"/>
  <c r="G68" i="12"/>
  <c r="U67" i="12"/>
  <c r="T67" i="12"/>
  <c r="S67" i="12"/>
  <c r="P67" i="12"/>
  <c r="V67" i="12" s="1"/>
  <c r="M67" i="12"/>
  <c r="J67" i="12"/>
  <c r="G67" i="12"/>
  <c r="U66" i="12"/>
  <c r="T66" i="12"/>
  <c r="S66" i="12"/>
  <c r="P66" i="12"/>
  <c r="V66" i="12" s="1"/>
  <c r="M66" i="12"/>
  <c r="J66" i="12"/>
  <c r="G66" i="12"/>
  <c r="U65" i="12"/>
  <c r="T65" i="12"/>
  <c r="S65" i="12"/>
  <c r="P65" i="12"/>
  <c r="P64" i="12" s="1"/>
  <c r="M65" i="12"/>
  <c r="J65" i="12"/>
  <c r="G65" i="12"/>
  <c r="V64" i="12"/>
  <c r="S64" i="12"/>
  <c r="R64" i="12"/>
  <c r="Q64" i="12"/>
  <c r="O64" i="12"/>
  <c r="N64" i="12"/>
  <c r="M64" i="12"/>
  <c r="L64" i="12"/>
  <c r="K64" i="12"/>
  <c r="J64" i="12"/>
  <c r="I64" i="12"/>
  <c r="H64" i="12"/>
  <c r="G64" i="12"/>
  <c r="F64" i="12"/>
  <c r="U64" i="12" s="1"/>
  <c r="E64" i="12"/>
  <c r="U63" i="12"/>
  <c r="T63" i="12"/>
  <c r="S63" i="12"/>
  <c r="P63" i="12"/>
  <c r="M63" i="12"/>
  <c r="J63" i="12"/>
  <c r="G63" i="12"/>
  <c r="V63" i="12" s="1"/>
  <c r="U62" i="12"/>
  <c r="T62" i="12"/>
  <c r="S62" i="12"/>
  <c r="P62" i="12"/>
  <c r="M62" i="12"/>
  <c r="J62" i="12"/>
  <c r="G62" i="12"/>
  <c r="U61" i="12"/>
  <c r="T61" i="12"/>
  <c r="S61" i="12"/>
  <c r="S57" i="12" s="1"/>
  <c r="P61" i="12"/>
  <c r="M61" i="12"/>
  <c r="J61" i="12"/>
  <c r="G61" i="12"/>
  <c r="V61" i="12" s="1"/>
  <c r="U60" i="12"/>
  <c r="T60" i="12"/>
  <c r="S60" i="12"/>
  <c r="P60" i="12"/>
  <c r="M60" i="12"/>
  <c r="J60" i="12"/>
  <c r="G60" i="12"/>
  <c r="V60" i="12" s="1"/>
  <c r="U59" i="12"/>
  <c r="T59" i="12"/>
  <c r="S59" i="12"/>
  <c r="P59" i="12"/>
  <c r="M59" i="12"/>
  <c r="J59" i="12"/>
  <c r="G59" i="12"/>
  <c r="V59" i="12" s="1"/>
  <c r="U58" i="12"/>
  <c r="T58" i="12"/>
  <c r="S58" i="12"/>
  <c r="P58" i="12"/>
  <c r="M58" i="12"/>
  <c r="J58" i="12"/>
  <c r="J57" i="12" s="1"/>
  <c r="G58" i="12"/>
  <c r="R57" i="12"/>
  <c r="Q57" i="12"/>
  <c r="P57" i="12"/>
  <c r="O57" i="12"/>
  <c r="N57" i="12"/>
  <c r="M57" i="12"/>
  <c r="L57" i="12"/>
  <c r="K57" i="12"/>
  <c r="T57" i="12" s="1"/>
  <c r="I57" i="12"/>
  <c r="H57" i="12"/>
  <c r="F57" i="12"/>
  <c r="U57" i="12" s="1"/>
  <c r="E57" i="12"/>
  <c r="U56" i="12"/>
  <c r="T56" i="12"/>
  <c r="S56" i="12"/>
  <c r="P56" i="12"/>
  <c r="M56" i="12"/>
  <c r="V56" i="12" s="1"/>
  <c r="J56" i="12"/>
  <c r="G56" i="12"/>
  <c r="U55" i="12"/>
  <c r="T55" i="12"/>
  <c r="S55" i="12"/>
  <c r="P55" i="12"/>
  <c r="M55" i="12"/>
  <c r="V55" i="12" s="1"/>
  <c r="J55" i="12"/>
  <c r="G55" i="12"/>
  <c r="U54" i="12"/>
  <c r="T54" i="12"/>
  <c r="S54" i="12"/>
  <c r="P54" i="12"/>
  <c r="M54" i="12"/>
  <c r="V54" i="12" s="1"/>
  <c r="J54" i="12"/>
  <c r="G54" i="12"/>
  <c r="U53" i="12"/>
  <c r="T53" i="12"/>
  <c r="S53" i="12"/>
  <c r="P53" i="12"/>
  <c r="M53" i="12"/>
  <c r="V53" i="12" s="1"/>
  <c r="J53" i="12"/>
  <c r="G53" i="12"/>
  <c r="U52" i="12"/>
  <c r="T52" i="12"/>
  <c r="S52" i="12"/>
  <c r="P52" i="12"/>
  <c r="M52" i="12"/>
  <c r="V52" i="12" s="1"/>
  <c r="J52" i="12"/>
  <c r="G52" i="12"/>
  <c r="U51" i="12"/>
  <c r="T51" i="12"/>
  <c r="S51" i="12"/>
  <c r="P51" i="12"/>
  <c r="P50" i="12" s="1"/>
  <c r="M51" i="12"/>
  <c r="V51" i="12" s="1"/>
  <c r="J51" i="12"/>
  <c r="G51" i="12"/>
  <c r="S50" i="12"/>
  <c r="R50" i="12"/>
  <c r="Q50" i="12"/>
  <c r="O50" i="12"/>
  <c r="N50" i="12"/>
  <c r="N42" i="12" s="1"/>
  <c r="M50" i="12"/>
  <c r="M42" i="12" s="1"/>
  <c r="L50" i="12"/>
  <c r="K50" i="12"/>
  <c r="J50" i="12"/>
  <c r="V50" i="12" s="1"/>
  <c r="I50" i="12"/>
  <c r="I42" i="12" s="1"/>
  <c r="H50" i="12"/>
  <c r="G50" i="12"/>
  <c r="F50" i="12"/>
  <c r="U50" i="12" s="1"/>
  <c r="E50" i="12"/>
  <c r="U49" i="12"/>
  <c r="T49" i="12"/>
  <c r="S49" i="12"/>
  <c r="P49" i="12"/>
  <c r="M49" i="12"/>
  <c r="J49" i="12"/>
  <c r="G49" i="12"/>
  <c r="V49" i="12" s="1"/>
  <c r="U48" i="12"/>
  <c r="T48" i="12"/>
  <c r="S48" i="12"/>
  <c r="P48" i="12"/>
  <c r="M48" i="12"/>
  <c r="J48" i="12"/>
  <c r="G48" i="12"/>
  <c r="V48" i="12" s="1"/>
  <c r="U47" i="12"/>
  <c r="T47" i="12"/>
  <c r="S47" i="12"/>
  <c r="P47" i="12"/>
  <c r="M47" i="12"/>
  <c r="J47" i="12"/>
  <c r="G47" i="12"/>
  <c r="U46" i="12"/>
  <c r="T46" i="12"/>
  <c r="S46" i="12"/>
  <c r="P46" i="12"/>
  <c r="M46" i="12"/>
  <c r="J46" i="12"/>
  <c r="G46" i="12"/>
  <c r="U45" i="12"/>
  <c r="T45" i="12"/>
  <c r="S45" i="12"/>
  <c r="P45" i="12"/>
  <c r="M45" i="12"/>
  <c r="J45" i="12"/>
  <c r="G45" i="12"/>
  <c r="V45" i="12" s="1"/>
  <c r="U44" i="12"/>
  <c r="T44" i="12"/>
  <c r="S44" i="12"/>
  <c r="P44" i="12"/>
  <c r="M44" i="12"/>
  <c r="J44" i="12"/>
  <c r="G44" i="12"/>
  <c r="V44" i="12" s="1"/>
  <c r="S43" i="12"/>
  <c r="S42" i="12" s="1"/>
  <c r="R43" i="12"/>
  <c r="Q43" i="12"/>
  <c r="P43" i="12"/>
  <c r="P42" i="12" s="1"/>
  <c r="O43" i="12"/>
  <c r="O42" i="12" s="1"/>
  <c r="N43" i="12"/>
  <c r="M43" i="12"/>
  <c r="L43" i="12"/>
  <c r="L42" i="12" s="1"/>
  <c r="K43" i="12"/>
  <c r="I43" i="12"/>
  <c r="H43" i="12"/>
  <c r="H42" i="12" s="1"/>
  <c r="F43" i="12"/>
  <c r="E43" i="12"/>
  <c r="R42" i="12"/>
  <c r="Q42" i="12"/>
  <c r="U41" i="12"/>
  <c r="T41" i="12"/>
  <c r="S41" i="12"/>
  <c r="P41" i="12"/>
  <c r="M41" i="12"/>
  <c r="J41" i="12"/>
  <c r="G41" i="12"/>
  <c r="V41" i="12" s="1"/>
  <c r="U40" i="12"/>
  <c r="T40" i="12"/>
  <c r="S40" i="12"/>
  <c r="P40" i="12"/>
  <c r="M40" i="12"/>
  <c r="J40" i="12"/>
  <c r="G40" i="12"/>
  <c r="U39" i="12"/>
  <c r="T39" i="12"/>
  <c r="S39" i="12"/>
  <c r="S35" i="12" s="1"/>
  <c r="S27" i="12" s="1"/>
  <c r="P39" i="12"/>
  <c r="M39" i="12"/>
  <c r="J39" i="12"/>
  <c r="G39" i="12"/>
  <c r="V39" i="12" s="1"/>
  <c r="U38" i="12"/>
  <c r="T38" i="12"/>
  <c r="S38" i="12"/>
  <c r="P38" i="12"/>
  <c r="M38" i="12"/>
  <c r="J38" i="12"/>
  <c r="G38" i="12"/>
  <c r="V38" i="12" s="1"/>
  <c r="U37" i="12"/>
  <c r="T37" i="12"/>
  <c r="S37" i="12"/>
  <c r="P37" i="12"/>
  <c r="M37" i="12"/>
  <c r="J37" i="12"/>
  <c r="G37" i="12"/>
  <c r="V37" i="12" s="1"/>
  <c r="U36" i="12"/>
  <c r="T36" i="12"/>
  <c r="S36" i="12"/>
  <c r="P36" i="12"/>
  <c r="M36" i="12"/>
  <c r="J36" i="12"/>
  <c r="J35" i="12" s="1"/>
  <c r="G36" i="12"/>
  <c r="R35" i="12"/>
  <c r="Q35" i="12"/>
  <c r="P35" i="12"/>
  <c r="O35" i="12"/>
  <c r="O27" i="12" s="1"/>
  <c r="N35" i="12"/>
  <c r="M35" i="12"/>
  <c r="L35" i="12"/>
  <c r="K35" i="12"/>
  <c r="T35" i="12" s="1"/>
  <c r="I35" i="12"/>
  <c r="U35" i="12" s="1"/>
  <c r="H35" i="12"/>
  <c r="F35" i="12"/>
  <c r="E35" i="12"/>
  <c r="U34" i="12"/>
  <c r="T34" i="12"/>
  <c r="S34" i="12"/>
  <c r="P34" i="12"/>
  <c r="M34" i="12"/>
  <c r="V34" i="12" s="1"/>
  <c r="J34" i="12"/>
  <c r="G34" i="12"/>
  <c r="U33" i="12"/>
  <c r="T33" i="12"/>
  <c r="S33" i="12"/>
  <c r="P33" i="12"/>
  <c r="M33" i="12"/>
  <c r="V33" i="12" s="1"/>
  <c r="J33" i="12"/>
  <c r="G33" i="12"/>
  <c r="U32" i="12"/>
  <c r="T32" i="12"/>
  <c r="S32" i="12"/>
  <c r="P32" i="12"/>
  <c r="M32" i="12"/>
  <c r="V32" i="12" s="1"/>
  <c r="J32" i="12"/>
  <c r="G32" i="12"/>
  <c r="U31" i="12"/>
  <c r="T31" i="12"/>
  <c r="S31" i="12"/>
  <c r="P31" i="12"/>
  <c r="M31" i="12"/>
  <c r="V31" i="12" s="1"/>
  <c r="J31" i="12"/>
  <c r="G31" i="12"/>
  <c r="U30" i="12"/>
  <c r="T30" i="12"/>
  <c r="S30" i="12"/>
  <c r="P30" i="12"/>
  <c r="J30" i="12"/>
  <c r="V30" i="12" s="1"/>
  <c r="G30" i="12"/>
  <c r="U29" i="12"/>
  <c r="T29" i="12"/>
  <c r="S29" i="12"/>
  <c r="P29" i="12"/>
  <c r="M29" i="12"/>
  <c r="M28" i="12" s="1"/>
  <c r="M27" i="12" s="1"/>
  <c r="J29" i="12"/>
  <c r="G29" i="12"/>
  <c r="T28" i="12"/>
  <c r="S28" i="12"/>
  <c r="R28" i="12"/>
  <c r="Q28" i="12"/>
  <c r="Q27" i="12" s="1"/>
  <c r="P28" i="12"/>
  <c r="P27" i="12" s="1"/>
  <c r="O28" i="12"/>
  <c r="N28" i="12"/>
  <c r="L28" i="12"/>
  <c r="U28" i="12" s="1"/>
  <c r="K28" i="12"/>
  <c r="I28" i="12"/>
  <c r="I27" i="12" s="1"/>
  <c r="H28" i="12"/>
  <c r="H27" i="12" s="1"/>
  <c r="G28" i="12"/>
  <c r="F28" i="12"/>
  <c r="E28" i="12"/>
  <c r="E27" i="12" s="1"/>
  <c r="R27" i="12"/>
  <c r="N27" i="12"/>
  <c r="K27" i="12"/>
  <c r="F27" i="12"/>
  <c r="U26" i="12"/>
  <c r="T26" i="12"/>
  <c r="S26" i="12"/>
  <c r="P26" i="12"/>
  <c r="M26" i="12"/>
  <c r="J26" i="12"/>
  <c r="V26" i="12" s="1"/>
  <c r="G26" i="12"/>
  <c r="U25" i="12"/>
  <c r="T25" i="12"/>
  <c r="S25" i="12"/>
  <c r="P25" i="12"/>
  <c r="M25" i="12"/>
  <c r="J25" i="12"/>
  <c r="V25" i="12" s="1"/>
  <c r="G25" i="12"/>
  <c r="U24" i="12"/>
  <c r="T24" i="12"/>
  <c r="S24" i="12"/>
  <c r="P24" i="12"/>
  <c r="M24" i="12"/>
  <c r="J24" i="12"/>
  <c r="V24" i="12" s="1"/>
  <c r="G24" i="12"/>
  <c r="U23" i="12"/>
  <c r="T23" i="12"/>
  <c r="S23" i="12"/>
  <c r="P23" i="12"/>
  <c r="M23" i="12"/>
  <c r="J23" i="12"/>
  <c r="V23" i="12" s="1"/>
  <c r="G23" i="12"/>
  <c r="U22" i="12"/>
  <c r="T22" i="12"/>
  <c r="S22" i="12"/>
  <c r="P22" i="12"/>
  <c r="M22" i="12"/>
  <c r="J22" i="12"/>
  <c r="V22" i="12" s="1"/>
  <c r="G22" i="12"/>
  <c r="U21" i="12"/>
  <c r="T21" i="12"/>
  <c r="S21" i="12"/>
  <c r="P21" i="12"/>
  <c r="M21" i="12"/>
  <c r="J21" i="12"/>
  <c r="G21" i="12"/>
  <c r="T20" i="12"/>
  <c r="S20" i="12"/>
  <c r="R20" i="12"/>
  <c r="Q20" i="12"/>
  <c r="P20" i="12"/>
  <c r="O20" i="12"/>
  <c r="N20" i="12"/>
  <c r="M20" i="12"/>
  <c r="L20" i="12"/>
  <c r="L12" i="12" s="1"/>
  <c r="K20" i="12"/>
  <c r="I20" i="12"/>
  <c r="H20" i="12"/>
  <c r="G20" i="12"/>
  <c r="F20" i="12"/>
  <c r="E20" i="12"/>
  <c r="U19" i="12"/>
  <c r="T19" i="12"/>
  <c r="S19" i="12"/>
  <c r="P19" i="12"/>
  <c r="V19" i="12" s="1"/>
  <c r="M19" i="12"/>
  <c r="J19" i="12"/>
  <c r="G19" i="12"/>
  <c r="U18" i="12"/>
  <c r="T18" i="12"/>
  <c r="S18" i="12"/>
  <c r="P18" i="12"/>
  <c r="V18" i="12" s="1"/>
  <c r="M18" i="12"/>
  <c r="J18" i="12"/>
  <c r="G18" i="12"/>
  <c r="U17" i="12"/>
  <c r="T17" i="12"/>
  <c r="S17" i="12"/>
  <c r="P17" i="12"/>
  <c r="V17" i="12" s="1"/>
  <c r="M17" i="12"/>
  <c r="J17" i="12"/>
  <c r="G17" i="12"/>
  <c r="U16" i="12"/>
  <c r="T16" i="12"/>
  <c r="S16" i="12"/>
  <c r="P16" i="12"/>
  <c r="V16" i="12" s="1"/>
  <c r="M16" i="12"/>
  <c r="J16" i="12"/>
  <c r="G16" i="12"/>
  <c r="U15" i="12"/>
  <c r="T15" i="12"/>
  <c r="S15" i="12"/>
  <c r="P15" i="12"/>
  <c r="V15" i="12" s="1"/>
  <c r="M15" i="12"/>
  <c r="J15" i="12"/>
  <c r="G15" i="12"/>
  <c r="U14" i="12"/>
  <c r="T14" i="12"/>
  <c r="S14" i="12"/>
  <c r="P14" i="12"/>
  <c r="P13" i="12" s="1"/>
  <c r="M14" i="12"/>
  <c r="J14" i="12"/>
  <c r="G14" i="12"/>
  <c r="S13" i="12"/>
  <c r="S12" i="12" s="1"/>
  <c r="R13" i="12"/>
  <c r="R12" i="12" s="1"/>
  <c r="R128" i="12" s="1"/>
  <c r="Q13" i="12"/>
  <c r="O13" i="12"/>
  <c r="O12" i="12" s="1"/>
  <c r="N13" i="12"/>
  <c r="N12" i="12" s="1"/>
  <c r="N128" i="12" s="1"/>
  <c r="M13" i="12"/>
  <c r="L13" i="12"/>
  <c r="K13" i="12"/>
  <c r="K12" i="12" s="1"/>
  <c r="J13" i="12"/>
  <c r="I13" i="12"/>
  <c r="H13" i="12"/>
  <c r="G13" i="12"/>
  <c r="G12" i="12" s="1"/>
  <c r="F13" i="12"/>
  <c r="E13" i="12"/>
  <c r="Q12" i="12"/>
  <c r="P12" i="12"/>
  <c r="P128" i="12" s="1"/>
  <c r="M12" i="12"/>
  <c r="I12" i="12"/>
  <c r="I128" i="12" s="1"/>
  <c r="H12" i="12"/>
  <c r="H128" i="12" s="1"/>
  <c r="E12" i="12"/>
  <c r="AN114" i="13" l="1"/>
  <c r="L109" i="13"/>
  <c r="Q17" i="13"/>
  <c r="AS17" i="13" s="1"/>
  <c r="AR17" i="13"/>
  <c r="AQ16" i="13"/>
  <c r="P16" i="13"/>
  <c r="O15" i="13"/>
  <c r="P30" i="13"/>
  <c r="AQ30" i="13"/>
  <c r="Q31" i="13"/>
  <c r="AS31" i="13" s="1"/>
  <c r="AR31" i="13"/>
  <c r="AR18" i="13"/>
  <c r="Q18" i="13"/>
  <c r="AS18" i="13" s="1"/>
  <c r="T27" i="12"/>
  <c r="K42" i="12"/>
  <c r="K128" i="12" s="1"/>
  <c r="T43" i="12"/>
  <c r="V72" i="12"/>
  <c r="G71" i="12"/>
  <c r="V71" i="12" s="1"/>
  <c r="U43" i="12"/>
  <c r="M86" i="12"/>
  <c r="V87" i="12"/>
  <c r="V46" i="12"/>
  <c r="G43" i="12"/>
  <c r="T50" i="12"/>
  <c r="E42" i="12"/>
  <c r="T42" i="12" s="1"/>
  <c r="V65" i="12"/>
  <c r="G85" i="12"/>
  <c r="S93" i="12"/>
  <c r="S85" i="12" s="1"/>
  <c r="S128" i="12" s="1"/>
  <c r="V110" i="12"/>
  <c r="G107" i="12"/>
  <c r="U13" i="12"/>
  <c r="F12" i="12"/>
  <c r="Q128" i="12"/>
  <c r="O128" i="12"/>
  <c r="V13" i="12"/>
  <c r="V14" i="12"/>
  <c r="T12" i="12"/>
  <c r="T13" i="12"/>
  <c r="U20" i="12"/>
  <c r="V21" i="12"/>
  <c r="J20" i="12"/>
  <c r="V20" i="12" s="1"/>
  <c r="V28" i="12"/>
  <c r="M78" i="12"/>
  <c r="V78" i="12" s="1"/>
  <c r="V79" i="12"/>
  <c r="T64" i="12"/>
  <c r="J71" i="12"/>
  <c r="J28" i="12"/>
  <c r="J27" i="12" s="1"/>
  <c r="V36" i="12"/>
  <c r="V40" i="12"/>
  <c r="J43" i="12"/>
  <c r="J42" i="12" s="1"/>
  <c r="V47" i="12"/>
  <c r="V58" i="12"/>
  <c r="V62" i="12"/>
  <c r="V73" i="12"/>
  <c r="V77" i="12"/>
  <c r="U85" i="12"/>
  <c r="J85" i="12"/>
  <c r="U93" i="12"/>
  <c r="V96" i="12"/>
  <c r="T100" i="12"/>
  <c r="M100" i="12"/>
  <c r="V100" i="12" s="1"/>
  <c r="U107" i="12"/>
  <c r="J107" i="12"/>
  <c r="V111" i="12"/>
  <c r="V122" i="12"/>
  <c r="V126" i="12"/>
  <c r="V29" i="12"/>
  <c r="G35" i="12"/>
  <c r="L27" i="12"/>
  <c r="L128" i="12" s="1"/>
  <c r="F42" i="12"/>
  <c r="U42" i="12" s="1"/>
  <c r="G57" i="12"/>
  <c r="V57" i="12" s="1"/>
  <c r="T78" i="12"/>
  <c r="T86" i="12"/>
  <c r="E85" i="12"/>
  <c r="T85" i="12" s="1"/>
  <c r="J93" i="12"/>
  <c r="V93" i="12" s="1"/>
  <c r="G121" i="12"/>
  <c r="V121" i="12" s="1"/>
  <c r="P15" i="13" l="1"/>
  <c r="AQ15" i="13"/>
  <c r="O14" i="13"/>
  <c r="AR16" i="13"/>
  <c r="Q16" i="13"/>
  <c r="AS16" i="13" s="1"/>
  <c r="AN109" i="13"/>
  <c r="L45" i="13"/>
  <c r="AR30" i="13"/>
  <c r="Q30" i="13"/>
  <c r="AS30" i="13" s="1"/>
  <c r="F128" i="12"/>
  <c r="U128" i="12" s="1"/>
  <c r="U12" i="12"/>
  <c r="U27" i="12"/>
  <c r="J12" i="12"/>
  <c r="M85" i="12"/>
  <c r="M128" i="12" s="1"/>
  <c r="V86" i="12"/>
  <c r="V35" i="12"/>
  <c r="G27" i="12"/>
  <c r="V107" i="12"/>
  <c r="V43" i="12"/>
  <c r="G42" i="12"/>
  <c r="V42" i="12" s="1"/>
  <c r="E128" i="12"/>
  <c r="T128" i="12" s="1"/>
  <c r="AN45" i="13" l="1"/>
  <c r="AN12" i="13" s="1"/>
  <c r="L12" i="13"/>
  <c r="AQ14" i="13"/>
  <c r="P14" i="13"/>
  <c r="O13" i="13"/>
  <c r="AR15" i="13"/>
  <c r="Q15" i="13"/>
  <c r="AS15" i="13" s="1"/>
  <c r="V27" i="12"/>
  <c r="G128" i="12"/>
  <c r="V128" i="12" s="1"/>
  <c r="J128" i="12"/>
  <c r="V12" i="12"/>
  <c r="V85" i="12"/>
  <c r="P13" i="13" l="1"/>
  <c r="AQ13" i="13"/>
  <c r="AQ12" i="13" s="1"/>
  <c r="O12" i="13"/>
  <c r="AR14" i="13"/>
  <c r="Q14" i="13"/>
  <c r="AS14" i="13" s="1"/>
  <c r="AM113" i="11"/>
  <c r="AQ113" i="11" s="1"/>
  <c r="AK113" i="11"/>
  <c r="AK112" i="11"/>
  <c r="AM112" i="11" s="1"/>
  <c r="AQ112" i="11" s="1"/>
  <c r="AK111" i="11"/>
  <c r="AM111" i="11" s="1"/>
  <c r="AQ111" i="11" s="1"/>
  <c r="AK110" i="11"/>
  <c r="AM110" i="11" s="1"/>
  <c r="AQ110" i="11" s="1"/>
  <c r="AM11" i="11"/>
  <c r="AQ11" i="11" s="1"/>
  <c r="AK11" i="11"/>
  <c r="AK10" i="11"/>
  <c r="AM10" i="11" s="1"/>
  <c r="AQ10" i="11" s="1"/>
  <c r="Q13" i="13" l="1"/>
  <c r="AR13" i="13"/>
  <c r="AR12" i="13" s="1"/>
  <c r="P12" i="13"/>
  <c r="P11" i="6"/>
  <c r="R11" i="6" s="1"/>
  <c r="P12" i="6"/>
  <c r="R12" i="6" s="1"/>
  <c r="AS13" i="13" l="1"/>
  <c r="AS12" i="13" s="1"/>
  <c r="Q12" i="13"/>
  <c r="P16" i="6"/>
  <c r="R16" i="6" s="1"/>
</calcChain>
</file>

<file path=xl/sharedStrings.xml><?xml version="1.0" encoding="utf-8"?>
<sst xmlns="http://schemas.openxmlformats.org/spreadsheetml/2006/main" count="859" uniqueCount="292">
  <si>
    <t>AÑO</t>
  </si>
  <si>
    <t>ENTIDAD</t>
  </si>
  <si>
    <t>PROGRAMA</t>
  </si>
  <si>
    <t>PROGRAMAS CON PRIORIDAD NACIONAL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</si>
  <si>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</si>
  <si>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</si>
  <si>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</si>
  <si>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</si>
  <si>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</si>
  <si>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</si>
  <si>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</si>
  <si>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CAPÍTULO</t>
  </si>
  <si>
    <t>CONCEPTO</t>
  </si>
  <si>
    <t>PARTIDA GENÉRICA</t>
  </si>
  <si>
    <t>PARTIDA ESPECÍFICA</t>
  </si>
  <si>
    <t>METAS</t>
  </si>
  <si>
    <t>APLICACIÓN DE RECURSOS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</si>
  <si>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</si>
  <si>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</si>
  <si>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</si>
  <si>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</si>
  <si>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</si>
  <si>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</si>
  <si>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SERVICIOS PERSONALES</t>
  </si>
  <si>
    <t>Remuneraciones al Personal de Carácter Transitorio</t>
  </si>
  <si>
    <t>Honorarios asimilables a salarios</t>
  </si>
  <si>
    <t>01</t>
  </si>
  <si>
    <t>Honorarios</t>
  </si>
  <si>
    <t>Sueldos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</si>
  <si>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</si>
  <si>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</si>
  <si>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</si>
  <si>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</si>
  <si>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</si>
  <si>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</si>
  <si>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</si>
  <si>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</si>
  <si>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informátivo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</si>
  <si>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</si>
  <si>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</si>
  <si>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</si>
  <si>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</si>
  <si>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</si>
  <si>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</si>
  <si>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</si>
  <si>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</si>
  <si>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</si>
  <si>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</si>
  <si>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Productos Químicos, Farmacéuticos y de Laboratorio</t>
  </si>
  <si>
    <t>Fibras sintéticas, hules, plásticos y derivados</t>
  </si>
  <si>
    <t>00</t>
  </si>
  <si>
    <t>Combustibles, lubricantes y aditivos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</si>
  <si>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</si>
  <si>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</si>
  <si>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</si>
  <si>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</si>
  <si>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</si>
  <si>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</si>
  <si>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</si>
  <si>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</si>
  <si>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</si>
  <si>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</si>
  <si>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equipo de cómputo y tecnologías de la información</t>
  </si>
  <si>
    <t>Refacciones y accesorios para equipo de cómputo</t>
  </si>
  <si>
    <t>Refacciones y accesorios menores de equipo de transporte</t>
  </si>
  <si>
    <t>Refacciones y accesorios menores otros bienes muebles</t>
  </si>
  <si>
    <t>SERVICIOS GENERALES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</si>
  <si>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</si>
  <si>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</si>
  <si>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</si>
  <si>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</si>
  <si>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</si>
  <si>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</si>
  <si>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</si>
  <si>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</si>
  <si>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</si>
  <si>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Profesionales, Científicos, Técnicos y Otros Servicios</t>
  </si>
  <si>
    <t>Servicios legales, de contabilidad, auditoría y relacionados</t>
  </si>
  <si>
    <t>04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</si>
  <si>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</si>
  <si>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</si>
  <si>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</si>
  <si>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</si>
  <si>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</si>
  <si>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</si>
  <si>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</si>
  <si>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</si>
  <si>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</si>
  <si>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</si>
  <si>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</si>
  <si>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</si>
  <si>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</si>
  <si>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</si>
  <si>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</si>
  <si>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</si>
  <si>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</si>
  <si>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</si>
  <si>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</si>
  <si>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</si>
  <si>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</si>
  <si>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>02</t>
  </si>
  <si>
    <t>Pasajes aéreos nacionales asociados a los programas de seguridad pública y nacional</t>
  </si>
  <si>
    <t>Pasajes terrestres</t>
  </si>
  <si>
    <t>Pasajes terrestres nacionales asociados a los programas de seguridad pública y nacional</t>
  </si>
  <si>
    <t>Viáticos en el país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</si>
  <si>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</si>
  <si>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</si>
  <si>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</si>
  <si>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</si>
  <si>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</si>
  <si>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</si>
  <si>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</si>
  <si>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</si>
  <si>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BIENES MUEBLES, INMUEBLES E INTANGIBLES</t>
  </si>
  <si>
    <t>Mobiliario y Equipo de Administración</t>
  </si>
  <si>
    <t>Muebles de oficina y estantería</t>
  </si>
  <si>
    <t>Mobiliario</t>
  </si>
  <si>
    <t>Muebles, excepto de oficina y estantería</t>
  </si>
  <si>
    <t>Equipo de cómputo y de tecnologías de la información</t>
  </si>
  <si>
    <t>Bienes informáticos</t>
  </si>
  <si>
    <t>Otros mobiliarios y equipos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</si>
  <si>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</si>
  <si>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</si>
  <si>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</si>
  <si>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</si>
  <si>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</si>
  <si>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Vehículos y equipo de transporte</t>
  </si>
  <si>
    <t>Vehículos y equipo terrestre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</si>
  <si>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</si>
  <si>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</si>
  <si>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</si>
  <si>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</si>
  <si>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</si>
  <si>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y aparatos de comunicaciones y telecomunicaciones</t>
  </si>
  <si>
    <t>Activos intangibles</t>
  </si>
  <si>
    <t>Software</t>
  </si>
  <si>
    <t>Licencias informáticas e intelectuales</t>
  </si>
  <si>
    <t>Consejo Estatal de Consulta y Participación Ciudadana</t>
  </si>
  <si>
    <t>INVERSION PÚBLICA</t>
  </si>
  <si>
    <t>Obra pública en bienes propios</t>
  </si>
  <si>
    <t>Edificación no habitacional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</si>
  <si>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</si>
  <si>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</si>
  <si>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</si>
  <si>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</si>
  <si>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</si>
  <si>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</si>
  <si>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</si>
  <si>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</si>
  <si>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</si>
  <si>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PRESUPUESTO MODIFICADO</t>
  </si>
  <si>
    <t>FORMATO ESPECIFICO</t>
  </si>
  <si>
    <t>FINANCIAMIENTO CONJUNTO</t>
  </si>
  <si>
    <t>IMPORTE CONVENIDO</t>
  </si>
  <si>
    <t>COMPROMETIDO</t>
  </si>
  <si>
    <t>DEVENGADO</t>
  </si>
  <si>
    <t>PAGADO</t>
  </si>
  <si>
    <t>SALDO POR EJERCER</t>
  </si>
  <si>
    <t>FORMATO GENERAL</t>
  </si>
  <si>
    <t>SISTEMA NACIONAL DE SEGURIDAD PÚBLICA</t>
  </si>
  <si>
    <t>(PESOS)</t>
  </si>
  <si>
    <t>GUANAJUATO</t>
  </si>
  <si>
    <t>TRANSFERENCIAS, ASIGNACIONES, SUBSIDIOS y OTRAS AYUDAS</t>
  </si>
  <si>
    <t>Transferencias al Resto del Sector Público</t>
  </si>
  <si>
    <t>Transferencias otorgadas a entidades federativas y municipios</t>
  </si>
  <si>
    <t>APORTACIONES FEDERALES</t>
  </si>
  <si>
    <t>Totalidad del recurso ministrado entregado a los municipios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</si>
  <si>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</si>
  <si>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SUBSIDIO A LOS MUNICIPIOS Y DEMARCACIONES TERRITORIALES DEL DISTRITO FEDERAL Y, EN SU CASO, A LAS ENTIDADES FEDERATIVAS QUE EJERZAN DE MANERA DIRECTA O COORDINADA LA FUNCIÓN DE SEGURIDAD PÚBLICA (FORTASEG 2016)</t>
  </si>
  <si>
    <t>Se recibió el 50% de los recursos federales convenidos, se radicó a los municipios la totalidad de dichos recursos dentro del tiempo establecido en la normatividad aplicable.</t>
  </si>
  <si>
    <t>(CIFRAS AL 30 DE JUNIO DE 2016)</t>
  </si>
  <si>
    <t xml:space="preserve"> AVANCE EN LA APLICACION DE LOS RECURSOS ASIGNADOS A LOS PROGRAMAS CON PRIORIDAD NACIONAL EN MATERIA DE SEGURIDAD PUBLICA, 2016
(cifras marzo 2016)</t>
  </si>
  <si>
    <t xml:space="preserve"> ENTIDAD FEDERATIVA: GUANAJUATO </t>
  </si>
  <si>
    <t>SUBPROGRAMA</t>
  </si>
  <si>
    <t>Anexo Técnico
Programa con Prioridad Nacional y Subprograma</t>
  </si>
  <si>
    <t>PRESUPUESTO CONVENIDO</t>
  </si>
  <si>
    <t>EJERCIDO</t>
  </si>
  <si>
    <t>SALDO</t>
  </si>
  <si>
    <t>Desarrollo de Capacidades en las Instituciones Locales para el Diseño de Políticas Públicas Destinadas a la Prevención Social de la Violencia y la Delincuencia con Participación Ciudadana en Temas de Seguridad Pública</t>
  </si>
  <si>
    <t>Prevención social de la violencia y la delincuencia con participación ciudadana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</si>
  <si>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</si>
  <si>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</si>
  <si>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</si>
  <si>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</si>
  <si>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</si>
  <si>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</si>
  <si>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Acceso a la Justicia para las Mujeres</t>
  </si>
  <si>
    <t>Desarrollo, Profesionalización y Certificación Policial</t>
  </si>
  <si>
    <t>Profesionalización de las Instituciones de Seguridad Pública</t>
  </si>
  <si>
    <t>Fortalecimiento de las Capacidades de Evaluación en Control de Confianza</t>
  </si>
  <si>
    <t>Tecnologías, Infraestructura y Equipamiento de Apoyo a la Operación Policial</t>
  </si>
  <si>
    <t>Red Nacional de Radiocomunicación</t>
  </si>
  <si>
    <t>Sistema de Videovigilancia</t>
  </si>
  <si>
    <t>Fortalecimiento de Programas Prioritarios Locales de las Instituciones  de Seguridad Pública e Impartición de Justicia</t>
  </si>
  <si>
    <t>Implementación y Desarrollo del Sistema de Justicia Penal y Sistemas Complementarios</t>
  </si>
  <si>
    <t>Fortalecimiento al Sistema Penitenciario Nacional y de Ejecución de Medidas para Adolescentes</t>
  </si>
  <si>
    <t>Desarrollo de las Ciencias Forenses en la Investigación de Hechos Delictivos</t>
  </si>
  <si>
    <t>Sistema Nacional de Información para la Seguridad Pública</t>
  </si>
  <si>
    <t>Sistema Nacional de Información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</si>
  <si>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</si>
  <si>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</si>
  <si>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</si>
  <si>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Especialización de las Instancias Responsables de la Búsqueda de Personas</t>
  </si>
  <si>
    <t>Seguimiento y Evaluación</t>
  </si>
  <si>
    <t>T O T A L E S</t>
  </si>
  <si>
    <t>FINANCIAMIENTO CONJUNTO PARA LA SEGURIDAD PÚBLICA</t>
  </si>
  <si>
    <t>ESTRUCTURA PROGRAMÁTICA PARA EL SEGUIMIENTO DE LOS RECURSOS 2016</t>
  </si>
  <si>
    <t>ENTIDAD FEDERATIVA: GUANAJUATO</t>
  </si>
  <si>
    <t>EJE</t>
  </si>
  <si>
    <t>PARTIDA ESPECIFICA</t>
  </si>
  <si>
    <t xml:space="preserve">ORIGEN DE LOS RECURSOS </t>
  </si>
  <si>
    <t>RECURSOS EJERCIDOS</t>
  </si>
  <si>
    <t>META CONVENIDA Y MODIFCADA</t>
  </si>
  <si>
    <t>MATA ALCANZADA</t>
  </si>
  <si>
    <t>META POR</t>
  </si>
  <si>
    <t>APORTACIONES FEDERALES (FASP)</t>
  </si>
  <si>
    <t>FINANCIAMIENTO</t>
  </si>
  <si>
    <t>SUB TOTAL</t>
  </si>
  <si>
    <t xml:space="preserve"> </t>
  </si>
  <si>
    <t>PREVENCIÓN SOCIAL DE LA VIOLENCIA Y LA DELINCUENCIA CON PARTICIPACIÓN CIUDADANA</t>
  </si>
  <si>
    <t>Vestuarios y uniformes</t>
  </si>
  <si>
    <t>Vestuarlios y uniformes</t>
  </si>
  <si>
    <t>Servicios profesionales, científicos y técnicos integrales</t>
  </si>
  <si>
    <t>Servicios de instalación reparación, mantenimiento y conservación</t>
  </si>
  <si>
    <t>Instalación, reparación y mantenimiento de equipo de computo y tecnologias de la información</t>
  </si>
  <si>
    <t>Servicios de comunicación social y publicidad</t>
  </si>
  <si>
    <t>Servicio de creación y difusión de contenido exclusivamente a través de Internet</t>
  </si>
  <si>
    <t>Servicios Oficiales</t>
  </si>
  <si>
    <t>Congresos y convenciones</t>
  </si>
  <si>
    <t>Activos Intangibles</t>
  </si>
  <si>
    <t>DESARROLLO Y OPERACIÓN POLICIAL</t>
  </si>
  <si>
    <t>Materiales de Administración, Emisión de Documentos y Artículos Oficiales</t>
  </si>
  <si>
    <t xml:space="preserve"> Materiales complementarios</t>
  </si>
  <si>
    <t>Materiales, accesorios y suministros médicos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</si>
  <si>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</si>
  <si>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</si>
  <si>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</si>
  <si>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</si>
  <si>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Refacciones y accesorios menores de mobiliario y equipo de administración, educacional y recreativo</t>
  </si>
  <si>
    <t>Servicios de Traslado y Viáticos</t>
  </si>
  <si>
    <t>Viáticos en el extranjero</t>
  </si>
  <si>
    <t xml:space="preserve">Otros mobiliarios y equipos de administración </t>
  </si>
  <si>
    <t>Mobiliario y Equipo Educacional y Recreativo</t>
  </si>
  <si>
    <t>Aparatos deportivos</t>
  </si>
  <si>
    <t>Equipo e Instrumental Médico y de Laboratorio</t>
  </si>
  <si>
    <t>Equipo médico y de laboratorio</t>
  </si>
  <si>
    <t>Equipo de Defensa y Seguridad</t>
  </si>
  <si>
    <t>Equipo de defensa y seguridad</t>
  </si>
  <si>
    <t>Maquinaria y equipo industrial</t>
  </si>
  <si>
    <t>Otros equipos</t>
  </si>
  <si>
    <t>Productos químicos básicos</t>
  </si>
  <si>
    <t>Materiales, accesorios y suministros de laboratorio</t>
  </si>
  <si>
    <t>Otros productos químicos</t>
  </si>
  <si>
    <t>Servicios de Instalación, Reparación, Mantenimiento y Conservación</t>
  </si>
  <si>
    <t>Instalación, reparación y mantenimiento de maquinaria, otros equipos y herramienta</t>
  </si>
  <si>
    <t>Fortalecimiento de Programas Prioritarios Locales de las Instituciones de Seguridad Pública e Impartición de Justicia</t>
  </si>
  <si>
    <t>1</t>
  </si>
  <si>
    <t>Infraestructura</t>
  </si>
  <si>
    <t>Secretaría de Seguridad Pública</t>
  </si>
  <si>
    <t>INVERSIÓN PÚBLICA</t>
  </si>
  <si>
    <t>Equipamiento de Apoyo a la Operación Policial</t>
  </si>
  <si>
    <t xml:space="preserve">Vestuario y uniformes </t>
  </si>
  <si>
    <t>Vestuario y uniformes para Secretaría de Seguridad Pública Estatal</t>
  </si>
  <si>
    <t>Pieza/Par</t>
  </si>
  <si>
    <t xml:space="preserve">Materiales de seguridad </t>
  </si>
  <si>
    <t xml:space="preserve">Prendas de protección </t>
  </si>
  <si>
    <t>Vehículos y Equipo de Transporte</t>
  </si>
  <si>
    <t>Procuración de Justicia</t>
  </si>
  <si>
    <t>Gestión de Capacidades Institucionales para el Servicio de Seguridad Pública y la Aplicación de la Ley Penal</t>
  </si>
  <si>
    <t>Gastos de representación</t>
  </si>
  <si>
    <t>Gastos para alimentación de servidores públicos</t>
  </si>
  <si>
    <t>Instrumental médico y de laboratorio</t>
  </si>
  <si>
    <t>Materiales de seguridad pública</t>
  </si>
  <si>
    <t>Instalación, reparación y mantenimiento de equipo de cómputo y tecnología de la información</t>
  </si>
  <si>
    <t>Instalación, reparación y mantenimiento de maquinaria, otros equipos y herramientas</t>
  </si>
  <si>
    <t>Equipos de generación eléctrica, aparatos y accesorios eléctricos</t>
  </si>
  <si>
    <t>Herramientas y Máquinas Herramientas</t>
  </si>
  <si>
    <t>Obra Pública en Bienes Propios</t>
  </si>
  <si>
    <t xml:space="preserve"> Muebles de oficina y estantería</t>
  </si>
  <si>
    <t>Vehiculo y Equipo de Transporte</t>
  </si>
  <si>
    <t>Unidad móvil</t>
  </si>
  <si>
    <t>Pieza</t>
  </si>
  <si>
    <t>Maquinaria, Otros Equipos y Herramientas</t>
  </si>
  <si>
    <t xml:space="preserve"> Activos Intangibles</t>
  </si>
  <si>
    <t>ADMINISTRACIÓN DE LA INFORMACIÓN PARA LA SEGURIDAD PÚBLICA</t>
  </si>
  <si>
    <t xml:space="preserve">Aire acondicionado </t>
  </si>
  <si>
    <t>Servicio de Instalación, Reparación, mantenimiento y conservación</t>
  </si>
  <si>
    <t>Refacciones y Aceesorios menores de equipo de cómputo y tecnologías de la información</t>
  </si>
  <si>
    <t>Cámaras Fotográficas y de Video</t>
  </si>
  <si>
    <t xml:space="preserve"> FORMATO GENERAL </t>
  </si>
  <si>
    <t xml:space="preserve"> SISTEMA NACIONAL DE SEGURIDAD PÚBLICA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</si>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</sst>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  <numFmt numFmtId="167" formatCode="0_ ;\-0\ 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</cellStyleXfs>
  <cellXfs count="202">
    <xf numFmtId="0" fontId="0" fillId="0" borderId="0" xfId="0"/>
    <xf numFmtId="43" fontId="3" fillId="0" borderId="10" xfId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43" fontId="2" fillId="0" borderId="0" xfId="1" applyFont="1" applyFill="1" applyBorder="1"/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vertical="center" wrapText="1"/>
    </xf>
    <xf numFmtId="9" fontId="3" fillId="0" borderId="10" xfId="5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1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 wrapText="1"/>
    </xf>
    <xf numFmtId="9" fontId="7" fillId="0" borderId="10" xfId="5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41" fontId="11" fillId="2" borderId="13" xfId="6" applyNumberFormat="1" applyFont="1" applyFill="1" applyBorder="1" applyAlignment="1">
      <alignment horizontal="center" vertical="center" wrapText="1"/>
    </xf>
    <xf numFmtId="4" fontId="11" fillId="2" borderId="18" xfId="6" applyNumberFormat="1" applyFont="1" applyFill="1" applyBorder="1" applyAlignment="1">
      <alignment horizontal="right" vertical="center" wrapText="1"/>
    </xf>
    <xf numFmtId="4" fontId="11" fillId="2" borderId="19" xfId="6" applyNumberFormat="1" applyFont="1" applyFill="1" applyBorder="1" applyAlignment="1">
      <alignment horizontal="right" vertical="center" wrapText="1"/>
    </xf>
    <xf numFmtId="4" fontId="11" fillId="2" borderId="20" xfId="6" applyNumberFormat="1" applyFont="1" applyFill="1" applyBorder="1" applyAlignment="1">
      <alignment horizontal="right" vertical="center" wrapText="1"/>
    </xf>
    <xf numFmtId="4" fontId="11" fillId="2" borderId="21" xfId="6" applyNumberFormat="1" applyFont="1" applyFill="1" applyBorder="1" applyAlignment="1">
      <alignment horizontal="right" vertical="center" wrapText="1"/>
    </xf>
    <xf numFmtId="4" fontId="11" fillId="2" borderId="10" xfId="6" applyNumberFormat="1" applyFont="1" applyFill="1" applyBorder="1" applyAlignment="1">
      <alignment horizontal="right" vertical="center" wrapText="1"/>
    </xf>
    <xf numFmtId="4" fontId="11" fillId="2" borderId="22" xfId="6" applyNumberFormat="1" applyFont="1" applyFill="1" applyBorder="1" applyAlignment="1">
      <alignment horizontal="right" vertical="center" wrapText="1"/>
    </xf>
    <xf numFmtId="0" fontId="13" fillId="2" borderId="10" xfId="6" applyFont="1" applyFill="1" applyBorder="1" applyAlignment="1">
      <alignment horizontal="center" vertical="center"/>
    </xf>
    <xf numFmtId="165" fontId="14" fillId="2" borderId="11" xfId="6" applyNumberFormat="1" applyFont="1" applyFill="1" applyBorder="1" applyAlignment="1">
      <alignment horizontal="left" vertical="center" wrapText="1"/>
    </xf>
    <xf numFmtId="4" fontId="14" fillId="2" borderId="21" xfId="6" applyNumberFormat="1" applyFont="1" applyFill="1" applyBorder="1" applyAlignment="1">
      <alignment horizontal="right" vertical="center" wrapText="1"/>
    </xf>
    <xf numFmtId="4" fontId="14" fillId="2" borderId="10" xfId="6" applyNumberFormat="1" applyFont="1" applyFill="1" applyBorder="1" applyAlignment="1">
      <alignment horizontal="right" vertical="center" wrapText="1"/>
    </xf>
    <xf numFmtId="4" fontId="14" fillId="2" borderId="12" xfId="6" applyNumberFormat="1" applyFont="1" applyFill="1" applyBorder="1" applyAlignment="1">
      <alignment horizontal="right" vertical="center" wrapText="1"/>
    </xf>
    <xf numFmtId="4" fontId="14" fillId="2" borderId="22" xfId="6" applyNumberFormat="1" applyFont="1" applyFill="1" applyBorder="1" applyAlignment="1">
      <alignment horizontal="right" vertical="center" wrapText="1"/>
    </xf>
    <xf numFmtId="0" fontId="13" fillId="2" borderId="12" xfId="6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vertical="center"/>
    </xf>
    <xf numFmtId="0" fontId="12" fillId="2" borderId="26" xfId="6" applyFont="1" applyFill="1" applyBorder="1" applyAlignment="1">
      <alignment vertical="center"/>
    </xf>
    <xf numFmtId="0" fontId="12" fillId="2" borderId="19" xfId="6" applyFont="1" applyFill="1" applyBorder="1" applyAlignment="1">
      <alignment vertical="center"/>
    </xf>
    <xf numFmtId="0" fontId="12" fillId="2" borderId="23" xfId="6" applyFont="1" applyFill="1" applyBorder="1" applyAlignment="1">
      <alignment vertical="center"/>
    </xf>
    <xf numFmtId="0" fontId="13" fillId="2" borderId="19" xfId="6" applyFont="1" applyFill="1" applyBorder="1" applyAlignment="1">
      <alignment horizontal="center" vertical="center"/>
    </xf>
    <xf numFmtId="165" fontId="14" fillId="2" borderId="30" xfId="6" applyNumberFormat="1" applyFont="1" applyFill="1" applyBorder="1" applyAlignment="1">
      <alignment horizontal="left" vertical="center" wrapText="1"/>
    </xf>
    <xf numFmtId="0" fontId="12" fillId="2" borderId="29" xfId="6" applyFont="1" applyFill="1" applyBorder="1" applyAlignment="1">
      <alignment vertical="center"/>
    </xf>
    <xf numFmtId="0" fontId="15" fillId="2" borderId="0" xfId="6" applyFont="1" applyFill="1" applyBorder="1" applyAlignment="1">
      <alignment vertical="center"/>
    </xf>
    <xf numFmtId="41" fontId="16" fillId="2" borderId="13" xfId="6" applyNumberFormat="1" applyFont="1" applyFill="1" applyBorder="1" applyAlignment="1">
      <alignment horizontal="center" vertical="center" wrapText="1"/>
    </xf>
    <xf numFmtId="4" fontId="17" fillId="2" borderId="1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/>
    <xf numFmtId="2" fontId="0" fillId="4" borderId="10" xfId="0" applyNumberFormat="1" applyFill="1" applyBorder="1"/>
    <xf numFmtId="2" fontId="0" fillId="5" borderId="10" xfId="0" applyNumberFormat="1" applyFill="1" applyBorder="1"/>
    <xf numFmtId="2" fontId="0" fillId="6" borderId="10" xfId="0" applyNumberFormat="1" applyFill="1" applyBorder="1"/>
    <xf numFmtId="2" fontId="0" fillId="7" borderId="10" xfId="0" applyNumberFormat="1" applyFill="1" applyBorder="1"/>
    <xf numFmtId="2" fontId="0" fillId="8" borderId="10" xfId="0" applyNumberFormat="1" applyFill="1" applyBorder="1"/>
    <xf numFmtId="0" fontId="0" fillId="4" borderId="10" xfId="0" applyFill="1" applyBorder="1"/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justify" wrapText="1"/>
    </xf>
    <xf numFmtId="2" fontId="0" fillId="0" borderId="10" xfId="0" applyNumberFormat="1" applyBorder="1"/>
    <xf numFmtId="0" fontId="0" fillId="0" borderId="10" xfId="0" applyBorder="1"/>
    <xf numFmtId="2" fontId="0" fillId="0" borderId="10" xfId="0" applyNumberFormat="1" applyFill="1" applyBorder="1"/>
    <xf numFmtId="0" fontId="18" fillId="4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8" fillId="6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0" xfId="0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0" borderId="6" xfId="0" applyNumberFormat="1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 vertical="center" textRotation="90" wrapText="1"/>
    </xf>
    <xf numFmtId="164" fontId="3" fillId="0" borderId="6" xfId="0" applyNumberFormat="1" applyFont="1" applyFill="1" applyBorder="1" applyAlignment="1">
      <alignment horizontal="center" vertical="center" textRotation="90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5" xfId="0" applyNumberFormat="1" applyFont="1" applyFill="1" applyBorder="1" applyAlignment="1">
      <alignment horizontal="center" vertical="center" textRotation="90" wrapText="1"/>
    </xf>
    <xf numFmtId="0" fontId="3" fillId="0" borderId="6" xfId="0" applyNumberFormat="1" applyFont="1" applyFill="1" applyBorder="1" applyAlignment="1">
      <alignment horizontal="center" vertical="center" textRotation="90" wrapText="1"/>
    </xf>
    <xf numFmtId="0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5" xfId="1" applyNumberFormat="1" applyFont="1" applyFill="1" applyBorder="1" applyAlignment="1">
      <alignment horizontal="center" vertical="center" textRotation="90" wrapText="1"/>
    </xf>
    <xf numFmtId="0" fontId="3" fillId="0" borderId="6" xfId="1" applyNumberFormat="1" applyFont="1" applyFill="1" applyBorder="1" applyAlignment="1">
      <alignment horizontal="center" vertical="center" textRotation="90" wrapText="1"/>
    </xf>
    <xf numFmtId="165" fontId="11" fillId="2" borderId="11" xfId="6" applyNumberFormat="1" applyFont="1" applyFill="1" applyBorder="1" applyAlignment="1">
      <alignment horizontal="center" vertical="center" wrapText="1"/>
    </xf>
    <xf numFmtId="165" fontId="11" fillId="2" borderId="32" xfId="6" applyNumberFormat="1" applyFont="1" applyFill="1" applyBorder="1" applyAlignment="1">
      <alignment horizontal="center" vertical="center" wrapText="1"/>
    </xf>
    <xf numFmtId="165" fontId="11" fillId="2" borderId="25" xfId="6" applyNumberFormat="1" applyFont="1" applyFill="1" applyBorder="1" applyAlignment="1">
      <alignment horizontal="center" vertical="center" wrapText="1"/>
    </xf>
    <xf numFmtId="0" fontId="12" fillId="2" borderId="21" xfId="6" applyFont="1" applyFill="1" applyBorder="1" applyAlignment="1">
      <alignment horizontal="center" vertical="center"/>
    </xf>
    <xf numFmtId="0" fontId="12" fillId="2" borderId="31" xfId="6" applyFont="1" applyFill="1" applyBorder="1" applyAlignment="1">
      <alignment horizontal="center" vertical="center"/>
    </xf>
    <xf numFmtId="0" fontId="12" fillId="2" borderId="23" xfId="6" applyFont="1" applyFill="1" applyBorder="1" applyAlignment="1">
      <alignment horizontal="center" vertical="center"/>
    </xf>
    <xf numFmtId="0" fontId="12" fillId="2" borderId="29" xfId="6" applyFont="1" applyFill="1" applyBorder="1" applyAlignment="1">
      <alignment horizontal="center" vertical="center"/>
    </xf>
    <xf numFmtId="165" fontId="11" fillId="2" borderId="12" xfId="6" applyNumberFormat="1" applyFont="1" applyFill="1" applyBorder="1" applyAlignment="1">
      <alignment horizontal="center" vertical="center" wrapText="1"/>
    </xf>
    <xf numFmtId="165" fontId="11" fillId="2" borderId="33" xfId="6" applyNumberFormat="1" applyFont="1" applyFill="1" applyBorder="1" applyAlignment="1">
      <alignment horizontal="center" vertical="center" wrapText="1"/>
    </xf>
    <xf numFmtId="165" fontId="11" fillId="2" borderId="26" xfId="6" applyNumberFormat="1" applyFont="1" applyFill="1" applyBorder="1" applyAlignment="1">
      <alignment horizontal="center" vertical="center" wrapText="1"/>
    </xf>
    <xf numFmtId="165" fontId="11" fillId="2" borderId="19" xfId="6" applyNumberFormat="1" applyFont="1" applyFill="1" applyBorder="1" applyAlignment="1">
      <alignment horizontal="center" vertical="center" wrapText="1"/>
    </xf>
    <xf numFmtId="165" fontId="11" fillId="2" borderId="27" xfId="6" applyNumberFormat="1" applyFont="1" applyFill="1" applyBorder="1" applyAlignment="1">
      <alignment horizontal="center" vertical="center" wrapText="1"/>
    </xf>
    <xf numFmtId="165" fontId="11" fillId="2" borderId="34" xfId="6" applyNumberFormat="1" applyFont="1" applyFill="1" applyBorder="1" applyAlignment="1">
      <alignment horizontal="center" vertical="center" wrapText="1"/>
    </xf>
    <xf numFmtId="165" fontId="11" fillId="2" borderId="35" xfId="6" applyNumberFormat="1" applyFont="1" applyFill="1" applyBorder="1" applyAlignment="1">
      <alignment horizontal="center" vertical="center" wrapText="1"/>
    </xf>
    <xf numFmtId="0" fontId="12" fillId="2" borderId="33" xfId="6" applyFont="1" applyFill="1" applyBorder="1" applyAlignment="1">
      <alignment horizontal="center" vertical="center"/>
    </xf>
    <xf numFmtId="0" fontId="12" fillId="2" borderId="26" xfId="6" applyFont="1" applyFill="1" applyBorder="1" applyAlignment="1">
      <alignment horizontal="center" vertical="center"/>
    </xf>
    <xf numFmtId="0" fontId="12" fillId="2" borderId="19" xfId="6" applyFont="1" applyFill="1" applyBorder="1" applyAlignment="1">
      <alignment horizontal="center" vertical="center"/>
    </xf>
    <xf numFmtId="165" fontId="11" fillId="2" borderId="11" xfId="6" applyNumberFormat="1" applyFont="1" applyFill="1" applyBorder="1" applyAlignment="1">
      <alignment horizontal="left" vertical="center" wrapText="1"/>
    </xf>
    <xf numFmtId="165" fontId="11" fillId="2" borderId="25" xfId="6" applyNumberFormat="1" applyFont="1" applyFill="1" applyBorder="1" applyAlignment="1">
      <alignment horizontal="left" vertical="center" wrapText="1"/>
    </xf>
    <xf numFmtId="165" fontId="11" fillId="2" borderId="11" xfId="6" applyNumberFormat="1" applyFont="1" applyFill="1" applyBorder="1" applyAlignment="1">
      <alignment horizontal="justify" vertical="center" wrapText="1"/>
    </xf>
    <xf numFmtId="165" fontId="11" fillId="2" borderId="25" xfId="6" applyNumberFormat="1" applyFont="1" applyFill="1" applyBorder="1" applyAlignment="1">
      <alignment horizontal="justify" vertical="center" wrapText="1"/>
    </xf>
    <xf numFmtId="165" fontId="11" fillId="2" borderId="28" xfId="6" applyNumberFormat="1" applyFont="1" applyFill="1" applyBorder="1" applyAlignment="1">
      <alignment horizontal="center" vertical="center" wrapText="1"/>
    </xf>
    <xf numFmtId="165" fontId="11" fillId="2" borderId="30" xfId="6" applyNumberFormat="1" applyFont="1" applyFill="1" applyBorder="1" applyAlignment="1">
      <alignment horizontal="center" vertical="center" wrapText="1"/>
    </xf>
    <xf numFmtId="41" fontId="11" fillId="2" borderId="2" xfId="6" applyNumberFormat="1" applyFont="1" applyFill="1" applyBorder="1" applyAlignment="1">
      <alignment horizontal="center" vertical="center" wrapText="1"/>
    </xf>
    <xf numFmtId="41" fontId="11" fillId="2" borderId="3" xfId="6" applyNumberFormat="1" applyFont="1" applyFill="1" applyBorder="1" applyAlignment="1">
      <alignment horizontal="center" vertical="center" wrapText="1"/>
    </xf>
    <xf numFmtId="41" fontId="11" fillId="2" borderId="4" xfId="6" applyNumberFormat="1" applyFont="1" applyFill="1" applyBorder="1" applyAlignment="1">
      <alignment horizontal="center" vertical="center" wrapText="1"/>
    </xf>
    <xf numFmtId="0" fontId="12" fillId="2" borderId="14" xfId="6" applyFont="1" applyFill="1" applyBorder="1" applyAlignment="1">
      <alignment horizontal="center" vertical="center"/>
    </xf>
    <xf numFmtId="165" fontId="11" fillId="2" borderId="15" xfId="6" applyNumberFormat="1" applyFont="1" applyFill="1" applyBorder="1" applyAlignment="1">
      <alignment horizontal="justify" vertical="center" wrapText="1"/>
    </xf>
    <xf numFmtId="165" fontId="11" fillId="2" borderId="16" xfId="6" applyNumberFormat="1" applyFont="1" applyFill="1" applyBorder="1" applyAlignment="1">
      <alignment horizontal="justify" vertical="center" wrapText="1"/>
    </xf>
    <xf numFmtId="165" fontId="11" fillId="2" borderId="17" xfId="6" applyNumberFormat="1" applyFont="1" applyFill="1" applyBorder="1" applyAlignment="1">
      <alignment horizontal="justify" vertical="center" wrapText="1"/>
    </xf>
    <xf numFmtId="165" fontId="11" fillId="2" borderId="24" xfId="6" applyNumberFormat="1" applyFont="1" applyFill="1" applyBorder="1" applyAlignment="1">
      <alignment horizontal="center" vertical="center" wrapText="1"/>
    </xf>
    <xf numFmtId="167" fontId="11" fillId="2" borderId="13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2" borderId="13" xfId="6" applyFont="1" applyFill="1" applyBorder="1" applyAlignment="1">
      <alignment horizontal="center" vertical="center" textRotation="90"/>
    </xf>
    <xf numFmtId="41" fontId="11" fillId="2" borderId="13" xfId="6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18" fillId="4" borderId="10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8" fillId="6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 textRotation="90" wrapText="1"/>
    </xf>
    <xf numFmtId="0" fontId="18" fillId="3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textRotation="90" wrapText="1"/>
    </xf>
    <xf numFmtId="0" fontId="18" fillId="3" borderId="26" xfId="0" applyFont="1" applyFill="1" applyBorder="1" applyAlignment="1">
      <alignment horizontal="center" vertical="center" textRotation="90" wrapText="1"/>
    </xf>
    <xf numFmtId="0" fontId="18" fillId="3" borderId="19" xfId="0" applyFont="1" applyFill="1" applyBorder="1" applyAlignment="1">
      <alignment horizontal="center" vertical="center" textRotation="90" wrapText="1"/>
    </xf>
    <xf numFmtId="49" fontId="18" fillId="3" borderId="10" xfId="0" applyNumberFormat="1" applyFont="1" applyFill="1" applyBorder="1" applyAlignment="1">
      <alignment horizontal="center" vertical="center" textRotation="90" wrapText="1"/>
    </xf>
    <xf numFmtId="49" fontId="18" fillId="3" borderId="33" xfId="0" applyNumberFormat="1" applyFont="1" applyFill="1" applyBorder="1" applyAlignment="1">
      <alignment horizontal="center" vertical="center" textRotation="90" wrapText="1"/>
    </xf>
    <xf numFmtId="49" fontId="18" fillId="3" borderId="26" xfId="0" applyNumberFormat="1" applyFont="1" applyFill="1" applyBorder="1" applyAlignment="1">
      <alignment horizontal="center" vertical="center" textRotation="90" wrapText="1"/>
    </xf>
    <xf numFmtId="49" fontId="18" fillId="3" borderId="19" xfId="0" applyNumberFormat="1" applyFont="1" applyFill="1" applyBorder="1" applyAlignment="1">
      <alignment horizontal="center" vertical="center" textRotation="90" wrapText="1"/>
    </xf>
    <xf numFmtId="0" fontId="0" fillId="8" borderId="11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0" fillId="0" borderId="0" xfId="0" applyBorder="1"/>
    <xf numFmtId="2" fontId="0" fillId="0" borderId="0" xfId="0" applyNumberFormat="1"/>
  </cellXfs>
  <cellStyles count="7">
    <cellStyle name="Millares" xfId="1" builtinId="3"/>
    <cellStyle name="Millares 2" xfId="2"/>
    <cellStyle name="Normal" xfId="0" builtinId="0"/>
    <cellStyle name="Normal 2" xfId="3"/>
    <cellStyle name="Normal 2 2" xfId="4"/>
    <cellStyle name="Normal 2 2 2" xfId="6"/>
    <cellStyle name="Porcentaje" xfId="5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0"/>
  <sheetViews>
    <sheetView tabSelected="1" zoomScale="60" zoomScaleNormal="60" zoomScaleSheetLayoutView="57" workbookViewId="0"/>
  </sheetViews>
  <sheetFormatPr baseColWidth="10" defaultColWidth="11.42578125" defaultRowHeight="12.75"/>
  <cols>
    <col min="1" max="1" width="6.42578125" style="12" customWidth="1"/>
    <col min="2" max="2" width="8.5703125" style="10" customWidth="1"/>
    <col min="3" max="3" width="67.7109375" style="11" customWidth="1"/>
    <col min="4" max="4" width="23" style="12" bestFit="1" customWidth="1"/>
    <col min="5" max="5" width="22.5703125" style="12" customWidth="1"/>
    <col min="6" max="6" width="23" style="12" bestFit="1" customWidth="1"/>
    <col min="7" max="7" width="20.85546875" style="12" customWidth="1"/>
    <col min="8" max="8" width="19.28515625" style="12" customWidth="1"/>
    <col min="9" max="9" width="21.140625" style="12" customWidth="1"/>
    <col min="10" max="10" width="23" style="12" bestFit="1" customWidth="1"/>
    <col min="11" max="11" width="19.28515625" style="12" customWidth="1"/>
    <col min="12" max="12" width="22.5703125" style="12" bestFit="1" customWidth="1"/>
    <col min="13" max="13" width="20.85546875" style="12" customWidth="1"/>
    <col min="14" max="14" width="21.42578125" style="12" bestFit="1" customWidth="1"/>
    <col min="15" max="15" width="21.140625" style="12" customWidth="1"/>
    <col min="16" max="16" width="24.140625" style="12" customWidth="1"/>
    <col min="17" max="17" width="23.28515625" style="12" customWidth="1"/>
    <col min="18" max="18" width="22.5703125" style="12" bestFit="1" customWidth="1"/>
    <col min="19" max="16384" width="11.42578125" style="12"/>
  </cols>
  <sheetData>
    <row r="1" spans="1:18">
      <c r="A1" s="9" t="s">
        <v>158</v>
      </c>
    </row>
    <row r="2" spans="1:18">
      <c r="A2" s="9" t="s">
        <v>159</v>
      </c>
    </row>
    <row r="3" spans="1:18">
      <c r="A3" s="9" t="s">
        <v>168</v>
      </c>
    </row>
    <row r="4" spans="1:18">
      <c r="A4" s="9" t="s">
        <v>170</v>
      </c>
    </row>
    <row r="5" spans="1:18">
      <c r="A5" s="9" t="s">
        <v>160</v>
      </c>
    </row>
    <row r="6" spans="1:18">
      <c r="A6" s="9" t="s">
        <v>161</v>
      </c>
    </row>
    <row r="8" spans="1:18" ht="34.5" customHeight="1">
      <c r="A8" s="103" t="s">
        <v>2</v>
      </c>
      <c r="B8" s="104" t="s">
        <v>11</v>
      </c>
      <c r="C8" s="102" t="s">
        <v>3</v>
      </c>
      <c r="D8" s="101" t="s">
        <v>152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18" ht="55.5" customHeight="1">
      <c r="A9" s="103"/>
      <c r="B9" s="104"/>
      <c r="C9" s="102"/>
      <c r="D9" s="101" t="s">
        <v>153</v>
      </c>
      <c r="E9" s="101"/>
      <c r="F9" s="101"/>
      <c r="G9" s="101" t="s">
        <v>154</v>
      </c>
      <c r="H9" s="101"/>
      <c r="I9" s="101"/>
      <c r="J9" s="101" t="s">
        <v>155</v>
      </c>
      <c r="K9" s="101"/>
      <c r="L9" s="101"/>
      <c r="M9" s="101" t="s">
        <v>156</v>
      </c>
      <c r="N9" s="101"/>
      <c r="O9" s="101"/>
      <c r="P9" s="101" t="s">
        <v>157</v>
      </c>
      <c r="Q9" s="101"/>
      <c r="R9" s="101"/>
    </row>
    <row r="10" spans="1:18" ht="45" customHeight="1">
      <c r="A10" s="103"/>
      <c r="B10" s="104"/>
      <c r="C10" s="102"/>
      <c r="D10" s="3" t="s">
        <v>6</v>
      </c>
      <c r="E10" s="3" t="s">
        <v>9</v>
      </c>
      <c r="F10" s="3" t="s">
        <v>10</v>
      </c>
      <c r="G10" s="3" t="s">
        <v>6</v>
      </c>
      <c r="H10" s="3" t="s">
        <v>9</v>
      </c>
      <c r="I10" s="3" t="s">
        <v>10</v>
      </c>
      <c r="J10" s="3" t="s">
        <v>6</v>
      </c>
      <c r="K10" s="3" t="s">
        <v>9</v>
      </c>
      <c r="L10" s="3" t="s">
        <v>10</v>
      </c>
      <c r="M10" s="3" t="s">
        <v>6</v>
      </c>
      <c r="N10" s="3" t="s">
        <v>9</v>
      </c>
      <c r="O10" s="3" t="s">
        <v>10</v>
      </c>
      <c r="P10" s="3" t="s">
        <v>6</v>
      </c>
      <c r="Q10" s="3" t="s">
        <v>9</v>
      </c>
      <c r="R10" s="3" t="s">
        <v>10</v>
      </c>
    </row>
    <row r="11" spans="1:18" s="13" customFormat="1" ht="63.6" customHeight="1">
      <c r="A11" s="1"/>
      <c r="B11" s="1"/>
      <c r="C11" s="2" t="s">
        <v>10</v>
      </c>
      <c r="D11" s="4">
        <v>359110132</v>
      </c>
      <c r="E11" s="4">
        <v>0</v>
      </c>
      <c r="F11" s="4">
        <v>359110132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179555066</v>
      </c>
      <c r="N11" s="4">
        <v>0</v>
      </c>
      <c r="O11" s="4">
        <v>179555066</v>
      </c>
      <c r="P11" s="4">
        <f>+D11-M11</f>
        <v>179555066</v>
      </c>
      <c r="Q11" s="4">
        <v>0</v>
      </c>
      <c r="R11" s="4">
        <f>P11</f>
        <v>179555066</v>
      </c>
    </row>
    <row r="12" spans="1:18" ht="122.25" customHeight="1">
      <c r="A12" s="100">
        <v>1</v>
      </c>
      <c r="B12" s="5"/>
      <c r="C12" s="6" t="s">
        <v>168</v>
      </c>
      <c r="D12" s="4">
        <v>359110132</v>
      </c>
      <c r="E12" s="4">
        <v>0</v>
      </c>
      <c r="F12" s="4">
        <v>359110132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179555066</v>
      </c>
      <c r="N12" s="4">
        <v>0</v>
      </c>
      <c r="O12" s="4">
        <v>179555066</v>
      </c>
      <c r="P12" s="4">
        <f>+D12-M12</f>
        <v>179555066</v>
      </c>
      <c r="Q12" s="4">
        <v>0</v>
      </c>
      <c r="R12" s="4">
        <f>P12</f>
        <v>179555066</v>
      </c>
    </row>
    <row r="13" spans="1:18" ht="31.15" customHeight="1">
      <c r="A13" s="100"/>
      <c r="B13" s="5">
        <v>1</v>
      </c>
      <c r="C13" s="7" t="s">
        <v>23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ht="31.15" customHeight="1">
      <c r="A14" s="100"/>
      <c r="B14" s="5">
        <v>2</v>
      </c>
      <c r="C14" s="7" t="s">
        <v>29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ht="31.15" customHeight="1">
      <c r="A15" s="100"/>
      <c r="B15" s="5">
        <v>3</v>
      </c>
      <c r="C15" s="7" t="s">
        <v>66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ht="49.5" customHeight="1">
      <c r="A16" s="100"/>
      <c r="B16" s="5">
        <v>4</v>
      </c>
      <c r="C16" s="8" t="s">
        <v>162</v>
      </c>
      <c r="D16" s="4">
        <v>359110132</v>
      </c>
      <c r="E16" s="4">
        <v>0</v>
      </c>
      <c r="F16" s="4">
        <v>359110132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179555066</v>
      </c>
      <c r="N16" s="4">
        <v>0</v>
      </c>
      <c r="O16" s="4">
        <v>179555066</v>
      </c>
      <c r="P16" s="4">
        <f>+D16-M16</f>
        <v>179555066</v>
      </c>
      <c r="Q16" s="4">
        <v>0</v>
      </c>
      <c r="R16" s="4">
        <f>P16</f>
        <v>179555066</v>
      </c>
    </row>
    <row r="17" spans="1:18" ht="31.15" customHeight="1">
      <c r="A17" s="100"/>
      <c r="B17" s="5">
        <v>5</v>
      </c>
      <c r="C17" s="7" t="s">
        <v>113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ht="31.15" customHeight="1">
      <c r="A18" s="100"/>
      <c r="B18" s="5">
        <v>6</v>
      </c>
      <c r="C18" s="7" t="s">
        <v>138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20" spans="1:18" ht="77.45" customHeight="1">
      <c r="A20" s="99" t="s">
        <v>169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</sheetData>
  <mergeCells count="11">
    <mergeCell ref="A20:O20"/>
    <mergeCell ref="A12:A18"/>
    <mergeCell ref="D8:R8"/>
    <mergeCell ref="D9:F9"/>
    <mergeCell ref="G9:I9"/>
    <mergeCell ref="J9:L9"/>
    <mergeCell ref="P9:R9"/>
    <mergeCell ref="C8:C10"/>
    <mergeCell ref="M9:O9"/>
    <mergeCell ref="A8:A10"/>
    <mergeCell ref="B8:B10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58"/>
  <sheetViews>
    <sheetView zoomScale="60" zoomScaleNormal="60" workbookViewId="0">
      <selection sqref="A1:AZ158"/>
    </sheetView>
  </sheetViews>
  <sheetFormatPr baseColWidth="10" defaultRowHeight="15"/>
  <cols>
    <col min="8" max="8" width="45.7109375" customWidth="1"/>
    <col min="9" max="9" width="18.28515625" bestFit="1" customWidth="1"/>
    <col min="10" max="10" width="14.85546875" bestFit="1" customWidth="1"/>
    <col min="11" max="11" width="18.28515625" bestFit="1" customWidth="1"/>
    <col min="12" max="12" width="11.7109375" customWidth="1"/>
    <col min="13" max="13" width="14.85546875" bestFit="1" customWidth="1"/>
    <col min="15" max="15" width="19.140625" bestFit="1" customWidth="1"/>
    <col min="16" max="16" width="18.42578125" bestFit="1" customWidth="1"/>
    <col min="18" max="18" width="18.42578125" bestFit="1" customWidth="1"/>
    <col min="22" max="22" width="19.140625" bestFit="1" customWidth="1"/>
    <col min="23" max="23" width="12.5703125" bestFit="1" customWidth="1"/>
    <col min="24" max="24" width="14.85546875" bestFit="1" customWidth="1"/>
    <col min="26" max="26" width="12.28515625" bestFit="1" customWidth="1"/>
    <col min="27" max="27" width="14.85546875" bestFit="1" customWidth="1"/>
    <col min="30" max="30" width="12.5703125" bestFit="1" customWidth="1"/>
    <col min="31" max="31" width="14.85546875" bestFit="1" customWidth="1"/>
    <col min="32" max="32" width="9.42578125" bestFit="1" customWidth="1"/>
    <col min="33" max="33" width="12.28515625" bestFit="1" customWidth="1"/>
    <col min="34" max="34" width="15.5703125" customWidth="1"/>
    <col min="37" max="37" width="18.42578125" bestFit="1" customWidth="1"/>
    <col min="38" max="38" width="14.85546875" bestFit="1" customWidth="1"/>
    <col min="39" max="39" width="18.42578125" bestFit="1" customWidth="1"/>
    <col min="40" max="40" width="12.28515625" bestFit="1" customWidth="1"/>
    <col min="41" max="41" width="14.85546875" bestFit="1" customWidth="1"/>
    <col min="42" max="42" width="9.42578125" bestFit="1" customWidth="1"/>
    <col min="43" max="43" width="19.140625" bestFit="1" customWidth="1"/>
    <col min="44" max="44" width="18.85546875" customWidth="1"/>
    <col min="47" max="47" width="18.85546875" customWidth="1"/>
    <col min="50" max="50" width="16" customWidth="1"/>
  </cols>
  <sheetData>
    <row r="1" spans="1:52">
      <c r="A1" s="27"/>
      <c r="B1" s="27"/>
      <c r="C1" s="27"/>
      <c r="D1" s="36"/>
      <c r="E1" s="37"/>
      <c r="F1" s="36"/>
      <c r="G1" s="27"/>
      <c r="H1" s="3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34"/>
      <c r="AT1" s="35"/>
      <c r="AU1" s="27"/>
      <c r="AV1" s="34"/>
      <c r="AW1" s="27"/>
      <c r="AX1" s="27"/>
      <c r="AY1" s="27"/>
      <c r="AZ1" s="27"/>
    </row>
    <row r="2" spans="1:52">
      <c r="A2" s="124" t="s">
        <v>151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</row>
    <row r="3" spans="1:52" ht="55.5" customHeight="1">
      <c r="A3" s="125" t="s">
        <v>168</v>
      </c>
      <c r="B3" s="125"/>
      <c r="C3" s="125"/>
      <c r="D3" s="125"/>
      <c r="E3" s="125"/>
      <c r="F3" s="125"/>
      <c r="G3" s="125"/>
      <c r="H3" s="125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>
      <c r="A4" s="124" t="s">
        <v>170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</row>
    <row r="5" spans="1:52">
      <c r="A5" s="124" t="s">
        <v>167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</row>
    <row r="6" spans="1:52" ht="15.75" thickBot="1">
      <c r="A6" s="21"/>
      <c r="B6" s="21"/>
      <c r="C6" s="21"/>
      <c r="D6" s="22"/>
      <c r="E6" s="23"/>
      <c r="F6" s="22"/>
      <c r="G6" s="21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5"/>
      <c r="AV6" s="25"/>
      <c r="AW6" s="25"/>
      <c r="AX6" s="25"/>
      <c r="AY6" s="25"/>
      <c r="AZ6" s="25"/>
    </row>
    <row r="7" spans="1:52" ht="15.75" thickBot="1">
      <c r="A7" s="112" t="s">
        <v>0</v>
      </c>
      <c r="B7" s="112" t="s">
        <v>1</v>
      </c>
      <c r="C7" s="112" t="s">
        <v>2</v>
      </c>
      <c r="D7" s="126" t="s">
        <v>11</v>
      </c>
      <c r="E7" s="129" t="s">
        <v>12</v>
      </c>
      <c r="F7" s="126" t="s">
        <v>13</v>
      </c>
      <c r="G7" s="112" t="s">
        <v>14</v>
      </c>
      <c r="H7" s="115" t="s">
        <v>3</v>
      </c>
      <c r="I7" s="118" t="s">
        <v>150</v>
      </c>
      <c r="J7" s="118"/>
      <c r="K7" s="118"/>
      <c r="L7" s="118"/>
      <c r="M7" s="118"/>
      <c r="N7" s="118"/>
      <c r="O7" s="119"/>
      <c r="P7" s="118" t="s">
        <v>16</v>
      </c>
      <c r="Q7" s="118"/>
      <c r="R7" s="118"/>
      <c r="S7" s="118"/>
      <c r="T7" s="118"/>
      <c r="U7" s="118"/>
      <c r="V7" s="119"/>
      <c r="W7" s="118" t="s">
        <v>17</v>
      </c>
      <c r="X7" s="118"/>
      <c r="Y7" s="118"/>
      <c r="Z7" s="118"/>
      <c r="AA7" s="118"/>
      <c r="AB7" s="118"/>
      <c r="AC7" s="119"/>
      <c r="AD7" s="118" t="s">
        <v>18</v>
      </c>
      <c r="AE7" s="118"/>
      <c r="AF7" s="118"/>
      <c r="AG7" s="118"/>
      <c r="AH7" s="118"/>
      <c r="AI7" s="118"/>
      <c r="AJ7" s="119"/>
      <c r="AK7" s="118" t="s">
        <v>19</v>
      </c>
      <c r="AL7" s="118"/>
      <c r="AM7" s="118"/>
      <c r="AN7" s="118"/>
      <c r="AO7" s="118"/>
      <c r="AP7" s="118"/>
      <c r="AQ7" s="119"/>
      <c r="AR7" s="120" t="s">
        <v>15</v>
      </c>
      <c r="AS7" s="121"/>
      <c r="AT7" s="122"/>
      <c r="AU7" s="123" t="s">
        <v>15</v>
      </c>
      <c r="AV7" s="118"/>
      <c r="AW7" s="119"/>
      <c r="AX7" s="123" t="s">
        <v>15</v>
      </c>
      <c r="AY7" s="118"/>
      <c r="AZ7" s="119"/>
    </row>
    <row r="8" spans="1:52" ht="69" customHeight="1" thickBot="1">
      <c r="A8" s="113"/>
      <c r="B8" s="113"/>
      <c r="C8" s="113"/>
      <c r="D8" s="127"/>
      <c r="E8" s="130"/>
      <c r="F8" s="127"/>
      <c r="G8" s="113"/>
      <c r="H8" s="116"/>
      <c r="I8" s="109" t="s">
        <v>165</v>
      </c>
      <c r="J8" s="110"/>
      <c r="K8" s="111"/>
      <c r="L8" s="109" t="s">
        <v>4</v>
      </c>
      <c r="M8" s="110"/>
      <c r="N8" s="111"/>
      <c r="O8" s="14" t="s">
        <v>5</v>
      </c>
      <c r="P8" s="109" t="s">
        <v>165</v>
      </c>
      <c r="Q8" s="110"/>
      <c r="R8" s="111"/>
      <c r="S8" s="109" t="s">
        <v>4</v>
      </c>
      <c r="T8" s="110"/>
      <c r="U8" s="111"/>
      <c r="V8" s="14" t="s">
        <v>5</v>
      </c>
      <c r="W8" s="109" t="s">
        <v>165</v>
      </c>
      <c r="X8" s="110"/>
      <c r="Y8" s="111"/>
      <c r="Z8" s="109" t="s">
        <v>4</v>
      </c>
      <c r="AA8" s="110"/>
      <c r="AB8" s="111"/>
      <c r="AC8" s="14" t="s">
        <v>5</v>
      </c>
      <c r="AD8" s="109" t="s">
        <v>165</v>
      </c>
      <c r="AE8" s="110"/>
      <c r="AF8" s="111"/>
      <c r="AG8" s="109" t="s">
        <v>4</v>
      </c>
      <c r="AH8" s="110"/>
      <c r="AI8" s="111"/>
      <c r="AJ8" s="14" t="s">
        <v>5</v>
      </c>
      <c r="AK8" s="109" t="s">
        <v>165</v>
      </c>
      <c r="AL8" s="110"/>
      <c r="AM8" s="111"/>
      <c r="AN8" s="109" t="s">
        <v>4</v>
      </c>
      <c r="AO8" s="110"/>
      <c r="AP8" s="111"/>
      <c r="AQ8" s="14" t="s">
        <v>5</v>
      </c>
      <c r="AR8" s="112" t="s">
        <v>20</v>
      </c>
      <c r="AS8" s="112" t="s">
        <v>21</v>
      </c>
      <c r="AT8" s="112" t="s">
        <v>22</v>
      </c>
      <c r="AU8" s="105" t="s">
        <v>20</v>
      </c>
      <c r="AV8" s="107" t="s">
        <v>21</v>
      </c>
      <c r="AW8" s="105" t="s">
        <v>22</v>
      </c>
      <c r="AX8" s="105" t="s">
        <v>20</v>
      </c>
      <c r="AY8" s="107" t="s">
        <v>21</v>
      </c>
      <c r="AZ8" s="105" t="s">
        <v>22</v>
      </c>
    </row>
    <row r="9" spans="1:52" ht="40.5" customHeight="1" thickBot="1">
      <c r="A9" s="114"/>
      <c r="B9" s="114"/>
      <c r="C9" s="114"/>
      <c r="D9" s="128"/>
      <c r="E9" s="131"/>
      <c r="F9" s="128"/>
      <c r="G9" s="114"/>
      <c r="H9" s="117"/>
      <c r="I9" s="15" t="s">
        <v>6</v>
      </c>
      <c r="J9" s="15" t="s">
        <v>7</v>
      </c>
      <c r="K9" s="15" t="s">
        <v>8</v>
      </c>
      <c r="L9" s="15" t="s">
        <v>9</v>
      </c>
      <c r="M9" s="15" t="s">
        <v>7</v>
      </c>
      <c r="N9" s="15" t="s">
        <v>8</v>
      </c>
      <c r="O9" s="16" t="s">
        <v>10</v>
      </c>
      <c r="P9" s="15" t="s">
        <v>6</v>
      </c>
      <c r="Q9" s="15" t="s">
        <v>7</v>
      </c>
      <c r="R9" s="15" t="s">
        <v>8</v>
      </c>
      <c r="S9" s="15" t="s">
        <v>9</v>
      </c>
      <c r="T9" s="15" t="s">
        <v>7</v>
      </c>
      <c r="U9" s="15" t="s">
        <v>8</v>
      </c>
      <c r="V9" s="16" t="s">
        <v>10</v>
      </c>
      <c r="W9" s="15" t="s">
        <v>6</v>
      </c>
      <c r="X9" s="15" t="s">
        <v>7</v>
      </c>
      <c r="Y9" s="15" t="s">
        <v>8</v>
      </c>
      <c r="Z9" s="15" t="s">
        <v>9</v>
      </c>
      <c r="AA9" s="15" t="s">
        <v>7</v>
      </c>
      <c r="AB9" s="15" t="s">
        <v>8</v>
      </c>
      <c r="AC9" s="16" t="s">
        <v>10</v>
      </c>
      <c r="AD9" s="15" t="s">
        <v>6</v>
      </c>
      <c r="AE9" s="15" t="s">
        <v>7</v>
      </c>
      <c r="AF9" s="15" t="s">
        <v>8</v>
      </c>
      <c r="AG9" s="15" t="s">
        <v>9</v>
      </c>
      <c r="AH9" s="15" t="s">
        <v>7</v>
      </c>
      <c r="AI9" s="15" t="s">
        <v>8</v>
      </c>
      <c r="AJ9" s="16" t="s">
        <v>10</v>
      </c>
      <c r="AK9" s="15" t="s">
        <v>6</v>
      </c>
      <c r="AL9" s="15" t="s">
        <v>7</v>
      </c>
      <c r="AM9" s="15" t="s">
        <v>8</v>
      </c>
      <c r="AN9" s="15" t="s">
        <v>9</v>
      </c>
      <c r="AO9" s="15" t="s">
        <v>7</v>
      </c>
      <c r="AP9" s="15" t="s">
        <v>8</v>
      </c>
      <c r="AQ9" s="16" t="s">
        <v>10</v>
      </c>
      <c r="AR9" s="113"/>
      <c r="AS9" s="113"/>
      <c r="AT9" s="113"/>
      <c r="AU9" s="106"/>
      <c r="AV9" s="108"/>
      <c r="AW9" s="106"/>
      <c r="AX9" s="106"/>
      <c r="AY9" s="108"/>
      <c r="AZ9" s="106"/>
    </row>
    <row r="10" spans="1:52" ht="84" customHeight="1">
      <c r="A10" s="17"/>
      <c r="B10" s="17"/>
      <c r="C10" s="2"/>
      <c r="D10" s="2"/>
      <c r="E10" s="2"/>
      <c r="F10" s="2"/>
      <c r="G10" s="2"/>
      <c r="H10" s="18" t="s">
        <v>10</v>
      </c>
      <c r="I10" s="4">
        <v>359110132</v>
      </c>
      <c r="J10" s="4">
        <v>0</v>
      </c>
      <c r="K10" s="4">
        <v>359110132</v>
      </c>
      <c r="L10" s="19">
        <v>0</v>
      </c>
      <c r="M10" s="19">
        <v>0</v>
      </c>
      <c r="N10" s="19">
        <v>0</v>
      </c>
      <c r="O10" s="4">
        <v>359110132</v>
      </c>
      <c r="P10" s="4">
        <v>179555066</v>
      </c>
      <c r="Q10" s="4">
        <v>0</v>
      </c>
      <c r="R10" s="4">
        <v>179555066</v>
      </c>
      <c r="S10" s="4">
        <v>0</v>
      </c>
      <c r="T10" s="4">
        <v>0</v>
      </c>
      <c r="U10" s="4">
        <v>0</v>
      </c>
      <c r="V10" s="4">
        <v>179555066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4">
        <f>+I10-P10-W10-AD10</f>
        <v>179555066</v>
      </c>
      <c r="AL10" s="4">
        <v>0</v>
      </c>
      <c r="AM10" s="4">
        <f>AK10</f>
        <v>179555066</v>
      </c>
      <c r="AN10" s="4">
        <v>0</v>
      </c>
      <c r="AO10" s="4">
        <v>0</v>
      </c>
      <c r="AP10" s="4">
        <v>0</v>
      </c>
      <c r="AQ10" s="4">
        <f>AM10</f>
        <v>179555066</v>
      </c>
      <c r="AR10" s="19" t="s">
        <v>166</v>
      </c>
      <c r="AS10" s="20">
        <v>1</v>
      </c>
      <c r="AT10" s="19">
        <v>0</v>
      </c>
      <c r="AU10" s="19" t="s">
        <v>166</v>
      </c>
      <c r="AV10" s="20">
        <v>1</v>
      </c>
      <c r="AW10" s="19">
        <v>0</v>
      </c>
      <c r="AX10" s="19" t="s">
        <v>166</v>
      </c>
      <c r="AY10" s="20">
        <v>1</v>
      </c>
      <c r="AZ10" s="19">
        <v>0</v>
      </c>
    </row>
    <row r="11" spans="1:52" ht="90" customHeight="1">
      <c r="A11" s="40">
        <v>2016</v>
      </c>
      <c r="B11" s="40">
        <v>8311</v>
      </c>
      <c r="C11" s="40">
        <v>1</v>
      </c>
      <c r="D11" s="5"/>
      <c r="E11" s="28"/>
      <c r="F11" s="5"/>
      <c r="G11" s="40"/>
      <c r="H11" s="39" t="s">
        <v>168</v>
      </c>
      <c r="I11" s="4">
        <v>359110132</v>
      </c>
      <c r="J11" s="4">
        <v>0</v>
      </c>
      <c r="K11" s="4">
        <v>359110132</v>
      </c>
      <c r="L11" s="4">
        <v>0</v>
      </c>
      <c r="M11" s="4">
        <v>0</v>
      </c>
      <c r="N11" s="4">
        <v>0</v>
      </c>
      <c r="O11" s="4">
        <v>359110132</v>
      </c>
      <c r="P11" s="4">
        <v>179555066</v>
      </c>
      <c r="Q11" s="4">
        <v>0</v>
      </c>
      <c r="R11" s="4">
        <v>179555066</v>
      </c>
      <c r="S11" s="4">
        <v>0</v>
      </c>
      <c r="T11" s="4">
        <v>0</v>
      </c>
      <c r="U11" s="4">
        <v>0</v>
      </c>
      <c r="V11" s="4">
        <v>179555066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f>+I11-P11-W11-AD11</f>
        <v>179555066</v>
      </c>
      <c r="AL11" s="4">
        <v>0</v>
      </c>
      <c r="AM11" s="4">
        <f>AK11</f>
        <v>179555066</v>
      </c>
      <c r="AN11" s="4">
        <v>0</v>
      </c>
      <c r="AO11" s="4">
        <v>0</v>
      </c>
      <c r="AP11" s="4">
        <v>0</v>
      </c>
      <c r="AQ11" s="4">
        <f>AM11</f>
        <v>179555066</v>
      </c>
      <c r="AR11" s="29" t="s">
        <v>166</v>
      </c>
      <c r="AS11" s="30">
        <v>1</v>
      </c>
      <c r="AT11" s="31">
        <v>0</v>
      </c>
      <c r="AU11" s="32" t="s">
        <v>166</v>
      </c>
      <c r="AV11" s="30">
        <v>1</v>
      </c>
      <c r="AW11" s="4">
        <v>0</v>
      </c>
      <c r="AX11" s="32" t="s">
        <v>166</v>
      </c>
      <c r="AY11" s="30">
        <v>1</v>
      </c>
      <c r="AZ11" s="4">
        <v>0</v>
      </c>
    </row>
    <row r="12" spans="1:52" ht="60" customHeight="1">
      <c r="A12" s="40">
        <v>2014</v>
      </c>
      <c r="B12" s="40">
        <v>8311</v>
      </c>
      <c r="C12" s="40">
        <v>1</v>
      </c>
      <c r="D12" s="5">
        <v>1</v>
      </c>
      <c r="E12" s="28"/>
      <c r="F12" s="5"/>
      <c r="G12" s="40"/>
      <c r="H12" s="8" t="s">
        <v>23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</row>
    <row r="13" spans="1:52" ht="60" customHeight="1">
      <c r="A13" s="40">
        <v>2014</v>
      </c>
      <c r="B13" s="41">
        <v>8311</v>
      </c>
      <c r="C13" s="40">
        <v>1</v>
      </c>
      <c r="D13" s="5">
        <v>1</v>
      </c>
      <c r="E13" s="28">
        <v>2</v>
      </c>
      <c r="F13" s="5"/>
      <c r="G13" s="40"/>
      <c r="H13" s="8" t="s">
        <v>24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</row>
    <row r="14" spans="1:52" ht="60" customHeight="1">
      <c r="A14" s="40">
        <v>2014</v>
      </c>
      <c r="B14" s="41">
        <v>8311</v>
      </c>
      <c r="C14" s="40">
        <v>1</v>
      </c>
      <c r="D14" s="5">
        <v>1</v>
      </c>
      <c r="E14" s="28">
        <v>2</v>
      </c>
      <c r="F14" s="5">
        <v>1</v>
      </c>
      <c r="G14" s="40"/>
      <c r="H14" s="8" t="s">
        <v>25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</row>
    <row r="15" spans="1:52" ht="60" customHeight="1">
      <c r="A15" s="40">
        <v>2014</v>
      </c>
      <c r="B15" s="41">
        <v>8311</v>
      </c>
      <c r="C15" s="40">
        <v>1</v>
      </c>
      <c r="D15" s="5">
        <v>1</v>
      </c>
      <c r="E15" s="28">
        <v>2</v>
      </c>
      <c r="F15" s="5">
        <v>1</v>
      </c>
      <c r="G15" s="33" t="s">
        <v>26</v>
      </c>
      <c r="H15" s="8" t="s">
        <v>27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</row>
    <row r="16" spans="1:52" ht="60" customHeight="1">
      <c r="A16" s="40">
        <v>2014</v>
      </c>
      <c r="B16" s="41">
        <v>8311</v>
      </c>
      <c r="C16" s="40">
        <v>1</v>
      </c>
      <c r="D16" s="5">
        <v>1</v>
      </c>
      <c r="E16" s="28">
        <v>2</v>
      </c>
      <c r="F16" s="5">
        <v>2</v>
      </c>
      <c r="G16" s="40"/>
      <c r="H16" s="8" t="s">
        <v>28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</row>
    <row r="17" spans="1:52" ht="60" customHeight="1">
      <c r="A17" s="40">
        <v>2014</v>
      </c>
      <c r="B17" s="41">
        <v>8311</v>
      </c>
      <c r="C17" s="40">
        <v>1</v>
      </c>
      <c r="D17" s="5">
        <v>1</v>
      </c>
      <c r="E17" s="28">
        <v>2</v>
      </c>
      <c r="F17" s="5">
        <v>2</v>
      </c>
      <c r="G17" s="33" t="s">
        <v>26</v>
      </c>
      <c r="H17" s="8" t="s">
        <v>28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</row>
    <row r="18" spans="1:52" ht="60" customHeight="1">
      <c r="A18" s="40">
        <v>2014</v>
      </c>
      <c r="B18" s="41">
        <v>8311</v>
      </c>
      <c r="C18" s="40">
        <v>1</v>
      </c>
      <c r="D18" s="5">
        <v>2</v>
      </c>
      <c r="E18" s="28"/>
      <c r="F18" s="5"/>
      <c r="G18" s="40"/>
      <c r="H18" s="8" t="s">
        <v>29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</row>
    <row r="19" spans="1:52" ht="60" customHeight="1">
      <c r="A19" s="40">
        <v>2014</v>
      </c>
      <c r="B19" s="41">
        <v>8311</v>
      </c>
      <c r="C19" s="40">
        <v>1</v>
      </c>
      <c r="D19" s="5">
        <v>2</v>
      </c>
      <c r="E19" s="28">
        <v>1</v>
      </c>
      <c r="F19" s="5"/>
      <c r="G19" s="40"/>
      <c r="H19" s="8" t="s">
        <v>30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</row>
    <row r="20" spans="1:52" ht="60" customHeight="1">
      <c r="A20" s="40">
        <v>2014</v>
      </c>
      <c r="B20" s="41">
        <v>8311</v>
      </c>
      <c r="C20" s="40">
        <v>1</v>
      </c>
      <c r="D20" s="5">
        <v>2</v>
      </c>
      <c r="E20" s="28">
        <v>1</v>
      </c>
      <c r="F20" s="5">
        <v>1</v>
      </c>
      <c r="G20" s="40"/>
      <c r="H20" s="8" t="s">
        <v>31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</row>
    <row r="21" spans="1:52" ht="60" customHeight="1">
      <c r="A21" s="40">
        <v>2014</v>
      </c>
      <c r="B21" s="41">
        <v>8311</v>
      </c>
      <c r="C21" s="40">
        <v>1</v>
      </c>
      <c r="D21" s="5">
        <v>2</v>
      </c>
      <c r="E21" s="28">
        <v>1</v>
      </c>
      <c r="F21" s="5">
        <v>1</v>
      </c>
      <c r="G21" s="33" t="s">
        <v>26</v>
      </c>
      <c r="H21" s="8" t="s">
        <v>32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</row>
    <row r="22" spans="1:52" ht="60" customHeight="1">
      <c r="A22" s="40">
        <v>2014</v>
      </c>
      <c r="B22" s="41">
        <v>8311</v>
      </c>
      <c r="C22" s="40">
        <v>1</v>
      </c>
      <c r="D22" s="5">
        <v>2</v>
      </c>
      <c r="E22" s="28">
        <v>1</v>
      </c>
      <c r="F22" s="5">
        <v>2</v>
      </c>
      <c r="G22" s="40"/>
      <c r="H22" s="8" t="s">
        <v>33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</row>
    <row r="23" spans="1:52" ht="60" customHeight="1">
      <c r="A23" s="40">
        <v>2014</v>
      </c>
      <c r="B23" s="41">
        <v>8311</v>
      </c>
      <c r="C23" s="40">
        <v>1</v>
      </c>
      <c r="D23" s="5">
        <v>2</v>
      </c>
      <c r="E23" s="28">
        <v>1</v>
      </c>
      <c r="F23" s="5">
        <v>2</v>
      </c>
      <c r="G23" s="33" t="s">
        <v>26</v>
      </c>
      <c r="H23" s="8" t="s">
        <v>33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</row>
    <row r="24" spans="1:52" ht="60" customHeight="1">
      <c r="A24" s="40">
        <v>2014</v>
      </c>
      <c r="B24" s="41">
        <v>8311</v>
      </c>
      <c r="C24" s="40">
        <v>1</v>
      </c>
      <c r="D24" s="5">
        <v>2</v>
      </c>
      <c r="E24" s="28">
        <v>1</v>
      </c>
      <c r="F24" s="5">
        <v>4</v>
      </c>
      <c r="G24" s="40"/>
      <c r="H24" s="8" t="s">
        <v>34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</row>
    <row r="25" spans="1:52" ht="60" customHeight="1">
      <c r="A25" s="40">
        <v>2014</v>
      </c>
      <c r="B25" s="41">
        <v>8311</v>
      </c>
      <c r="C25" s="40">
        <v>1</v>
      </c>
      <c r="D25" s="5">
        <v>2</v>
      </c>
      <c r="E25" s="28">
        <v>1</v>
      </c>
      <c r="F25" s="5">
        <v>4</v>
      </c>
      <c r="G25" s="33" t="s">
        <v>26</v>
      </c>
      <c r="H25" s="8" t="s">
        <v>35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</row>
    <row r="26" spans="1:52" ht="60" customHeight="1">
      <c r="A26" s="40">
        <v>2014</v>
      </c>
      <c r="B26" s="41">
        <v>8311</v>
      </c>
      <c r="C26" s="40">
        <v>1</v>
      </c>
      <c r="D26" s="5">
        <v>2</v>
      </c>
      <c r="E26" s="28">
        <v>1</v>
      </c>
      <c r="F26" s="5">
        <v>5</v>
      </c>
      <c r="G26" s="40"/>
      <c r="H26" s="8" t="s">
        <v>36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</row>
    <row r="27" spans="1:52" ht="60" customHeight="1">
      <c r="A27" s="40">
        <v>2014</v>
      </c>
      <c r="B27" s="41">
        <v>8311</v>
      </c>
      <c r="C27" s="40">
        <v>1</v>
      </c>
      <c r="D27" s="5">
        <v>2</v>
      </c>
      <c r="E27" s="28">
        <v>1</v>
      </c>
      <c r="F27" s="5">
        <v>5</v>
      </c>
      <c r="G27" s="33" t="s">
        <v>26</v>
      </c>
      <c r="H27" s="8" t="s">
        <v>37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</row>
    <row r="28" spans="1:52" ht="60" customHeight="1">
      <c r="A28" s="40">
        <v>2014</v>
      </c>
      <c r="B28" s="41">
        <v>8311</v>
      </c>
      <c r="C28" s="40">
        <v>1</v>
      </c>
      <c r="D28" s="5">
        <v>2</v>
      </c>
      <c r="E28" s="28">
        <v>1</v>
      </c>
      <c r="F28" s="5">
        <v>6</v>
      </c>
      <c r="G28" s="40"/>
      <c r="H28" s="8" t="s">
        <v>38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</row>
    <row r="29" spans="1:52" ht="60" customHeight="1">
      <c r="A29" s="40">
        <v>2014</v>
      </c>
      <c r="B29" s="41">
        <v>8311</v>
      </c>
      <c r="C29" s="40">
        <v>1</v>
      </c>
      <c r="D29" s="5">
        <v>2</v>
      </c>
      <c r="E29" s="28">
        <v>1</v>
      </c>
      <c r="F29" s="5">
        <v>6</v>
      </c>
      <c r="G29" s="33" t="s">
        <v>26</v>
      </c>
      <c r="H29" s="8" t="s">
        <v>38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</row>
    <row r="30" spans="1:52" ht="60" customHeight="1">
      <c r="A30" s="40">
        <v>2014</v>
      </c>
      <c r="B30" s="41">
        <v>8311</v>
      </c>
      <c r="C30" s="40">
        <v>1</v>
      </c>
      <c r="D30" s="5">
        <v>2</v>
      </c>
      <c r="E30" s="28">
        <v>1</v>
      </c>
      <c r="F30" s="5">
        <v>7</v>
      </c>
      <c r="G30" s="40"/>
      <c r="H30" s="8" t="s">
        <v>39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</row>
    <row r="31" spans="1:52" ht="60" customHeight="1">
      <c r="A31" s="40">
        <v>2014</v>
      </c>
      <c r="B31" s="41">
        <v>8311</v>
      </c>
      <c r="C31" s="40">
        <v>1</v>
      </c>
      <c r="D31" s="5">
        <v>2</v>
      </c>
      <c r="E31" s="28">
        <v>1</v>
      </c>
      <c r="F31" s="5">
        <v>7</v>
      </c>
      <c r="G31" s="33" t="s">
        <v>26</v>
      </c>
      <c r="H31" s="8" t="s">
        <v>40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</row>
    <row r="32" spans="1:52" ht="60" customHeight="1">
      <c r="A32" s="40">
        <v>2014</v>
      </c>
      <c r="B32" s="41">
        <v>8311</v>
      </c>
      <c r="C32" s="40">
        <v>1</v>
      </c>
      <c r="D32" s="5">
        <v>2</v>
      </c>
      <c r="E32" s="28">
        <v>2</v>
      </c>
      <c r="F32" s="5"/>
      <c r="G32" s="40"/>
      <c r="H32" s="8" t="s">
        <v>41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</row>
    <row r="33" spans="1:52" ht="60" customHeight="1">
      <c r="A33" s="40">
        <v>2014</v>
      </c>
      <c r="B33" s="41">
        <v>8311</v>
      </c>
      <c r="C33" s="40">
        <v>1</v>
      </c>
      <c r="D33" s="5">
        <v>2</v>
      </c>
      <c r="E33" s="28">
        <v>2</v>
      </c>
      <c r="F33" s="5">
        <v>1</v>
      </c>
      <c r="G33" s="40"/>
      <c r="H33" s="8" t="s">
        <v>42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</row>
    <row r="34" spans="1:52" ht="60" customHeight="1">
      <c r="A34" s="40">
        <v>2014</v>
      </c>
      <c r="B34" s="40">
        <v>8311</v>
      </c>
      <c r="C34" s="40">
        <v>1</v>
      </c>
      <c r="D34" s="5">
        <v>2</v>
      </c>
      <c r="E34" s="28">
        <v>2</v>
      </c>
      <c r="F34" s="5">
        <v>1</v>
      </c>
      <c r="G34" s="33" t="s">
        <v>26</v>
      </c>
      <c r="H34" s="8" t="s">
        <v>43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</row>
    <row r="35" spans="1:52" ht="60" customHeight="1">
      <c r="A35" s="40">
        <v>2014</v>
      </c>
      <c r="B35" s="41">
        <v>8311</v>
      </c>
      <c r="C35" s="40">
        <v>1</v>
      </c>
      <c r="D35" s="5">
        <v>2</v>
      </c>
      <c r="E35" s="28">
        <v>2</v>
      </c>
      <c r="F35" s="5">
        <v>3</v>
      </c>
      <c r="G35" s="40"/>
      <c r="H35" s="8" t="s">
        <v>44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</row>
    <row r="36" spans="1:52" ht="60" customHeight="1">
      <c r="A36" s="40">
        <v>2014</v>
      </c>
      <c r="B36" s="41">
        <v>8311</v>
      </c>
      <c r="C36" s="40">
        <v>1</v>
      </c>
      <c r="D36" s="5">
        <v>2</v>
      </c>
      <c r="E36" s="28">
        <v>2</v>
      </c>
      <c r="F36" s="5">
        <v>3</v>
      </c>
      <c r="G36" s="33" t="s">
        <v>26</v>
      </c>
      <c r="H36" s="8" t="s">
        <v>44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</row>
    <row r="37" spans="1:52" ht="60" customHeight="1">
      <c r="A37" s="40">
        <v>2014</v>
      </c>
      <c r="B37" s="41">
        <v>8311</v>
      </c>
      <c r="C37" s="40">
        <v>1</v>
      </c>
      <c r="D37" s="5">
        <v>2</v>
      </c>
      <c r="E37" s="28">
        <v>4</v>
      </c>
      <c r="F37" s="5"/>
      <c r="G37" s="40"/>
      <c r="H37" s="8" t="s">
        <v>45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</row>
    <row r="38" spans="1:52" ht="60" customHeight="1">
      <c r="A38" s="40">
        <v>2014</v>
      </c>
      <c r="B38" s="41">
        <v>8311</v>
      </c>
      <c r="C38" s="40">
        <v>1</v>
      </c>
      <c r="D38" s="5">
        <v>2</v>
      </c>
      <c r="E38" s="28">
        <v>4</v>
      </c>
      <c r="F38" s="5">
        <v>6</v>
      </c>
      <c r="G38" s="40"/>
      <c r="H38" s="8" t="s">
        <v>46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</row>
    <row r="39" spans="1:52" ht="60" customHeight="1">
      <c r="A39" s="40">
        <v>2014</v>
      </c>
      <c r="B39" s="40">
        <v>8311</v>
      </c>
      <c r="C39" s="40">
        <v>1</v>
      </c>
      <c r="D39" s="5">
        <v>2</v>
      </c>
      <c r="E39" s="28">
        <v>4</v>
      </c>
      <c r="F39" s="5">
        <v>6</v>
      </c>
      <c r="G39" s="33" t="s">
        <v>26</v>
      </c>
      <c r="H39" s="8" t="s">
        <v>46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</row>
    <row r="40" spans="1:52" ht="60" customHeight="1">
      <c r="A40" s="40">
        <v>2014</v>
      </c>
      <c r="B40" s="41">
        <v>8311</v>
      </c>
      <c r="C40" s="40">
        <v>1</v>
      </c>
      <c r="D40" s="5">
        <v>2</v>
      </c>
      <c r="E40" s="28">
        <v>4</v>
      </c>
      <c r="F40" s="5">
        <v>9</v>
      </c>
      <c r="G40" s="40"/>
      <c r="H40" s="8" t="s">
        <v>47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</row>
    <row r="41" spans="1:52" ht="60" customHeight="1">
      <c r="A41" s="40">
        <v>2014</v>
      </c>
      <c r="B41" s="40">
        <v>8311</v>
      </c>
      <c r="C41" s="40">
        <v>1</v>
      </c>
      <c r="D41" s="5">
        <v>2</v>
      </c>
      <c r="E41" s="28">
        <v>4</v>
      </c>
      <c r="F41" s="5">
        <v>9</v>
      </c>
      <c r="G41" s="33" t="s">
        <v>26</v>
      </c>
      <c r="H41" s="8" t="s">
        <v>47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</row>
    <row r="42" spans="1:52" ht="60" customHeight="1">
      <c r="A42" s="40">
        <v>2014</v>
      </c>
      <c r="B42" s="41">
        <v>8311</v>
      </c>
      <c r="C42" s="40">
        <v>1</v>
      </c>
      <c r="D42" s="5">
        <v>2</v>
      </c>
      <c r="E42" s="28">
        <v>5</v>
      </c>
      <c r="F42" s="5"/>
      <c r="G42" s="40"/>
      <c r="H42" s="8" t="s">
        <v>48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</row>
    <row r="43" spans="1:52" ht="60" customHeight="1">
      <c r="A43" s="40">
        <v>2014</v>
      </c>
      <c r="B43" s="41">
        <v>8311</v>
      </c>
      <c r="C43" s="40">
        <v>1</v>
      </c>
      <c r="D43" s="5">
        <v>2</v>
      </c>
      <c r="E43" s="28">
        <v>5</v>
      </c>
      <c r="F43" s="5">
        <v>6</v>
      </c>
      <c r="G43" s="40"/>
      <c r="H43" s="8" t="s">
        <v>49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</row>
    <row r="44" spans="1:52" ht="60" customHeight="1">
      <c r="A44" s="40">
        <v>2014</v>
      </c>
      <c r="B44" s="41">
        <v>8311</v>
      </c>
      <c r="C44" s="40">
        <v>1</v>
      </c>
      <c r="D44" s="5">
        <v>2</v>
      </c>
      <c r="E44" s="28">
        <v>5</v>
      </c>
      <c r="F44" s="5">
        <v>6</v>
      </c>
      <c r="G44" s="33" t="s">
        <v>50</v>
      </c>
      <c r="H44" s="8" t="s">
        <v>49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</row>
    <row r="45" spans="1:52" ht="60" customHeight="1">
      <c r="A45" s="40">
        <v>2014</v>
      </c>
      <c r="B45" s="41">
        <v>8311</v>
      </c>
      <c r="C45" s="40">
        <v>1</v>
      </c>
      <c r="D45" s="5">
        <v>2</v>
      </c>
      <c r="E45" s="28">
        <v>6</v>
      </c>
      <c r="F45" s="5"/>
      <c r="G45" s="40"/>
      <c r="H45" s="8" t="s">
        <v>51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</row>
    <row r="46" spans="1:52" ht="60" customHeight="1">
      <c r="A46" s="40">
        <v>2014</v>
      </c>
      <c r="B46" s="41">
        <v>8311</v>
      </c>
      <c r="C46" s="40">
        <v>1</v>
      </c>
      <c r="D46" s="5">
        <v>2</v>
      </c>
      <c r="E46" s="28">
        <v>6</v>
      </c>
      <c r="F46" s="5">
        <v>1</v>
      </c>
      <c r="G46" s="40"/>
      <c r="H46" s="8" t="s">
        <v>51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</row>
    <row r="47" spans="1:52" ht="60" customHeight="1">
      <c r="A47" s="40">
        <v>2014</v>
      </c>
      <c r="B47" s="41">
        <v>8311</v>
      </c>
      <c r="C47" s="40">
        <v>1</v>
      </c>
      <c r="D47" s="5">
        <v>2</v>
      </c>
      <c r="E47" s="28">
        <v>6</v>
      </c>
      <c r="F47" s="5">
        <v>1</v>
      </c>
      <c r="G47" s="33" t="s">
        <v>26</v>
      </c>
      <c r="H47" s="8" t="s">
        <v>52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</row>
    <row r="48" spans="1:52" ht="60" customHeight="1">
      <c r="A48" s="40">
        <v>2014</v>
      </c>
      <c r="B48" s="41">
        <v>8311</v>
      </c>
      <c r="C48" s="40">
        <v>1</v>
      </c>
      <c r="D48" s="5">
        <v>2</v>
      </c>
      <c r="E48" s="28">
        <v>6</v>
      </c>
      <c r="F48" s="5">
        <v>1</v>
      </c>
      <c r="G48" s="33" t="s">
        <v>53</v>
      </c>
      <c r="H48" s="8" t="s">
        <v>54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</row>
    <row r="49" spans="1:52" ht="60" customHeight="1">
      <c r="A49" s="40">
        <v>2014</v>
      </c>
      <c r="B49" s="41">
        <v>8311</v>
      </c>
      <c r="C49" s="40">
        <v>1</v>
      </c>
      <c r="D49" s="5">
        <v>2</v>
      </c>
      <c r="E49" s="28">
        <v>7</v>
      </c>
      <c r="F49" s="5"/>
      <c r="G49" s="40"/>
      <c r="H49" s="8" t="s">
        <v>55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</row>
    <row r="50" spans="1:52" ht="60" customHeight="1">
      <c r="A50" s="40">
        <v>2014</v>
      </c>
      <c r="B50" s="41">
        <v>8311</v>
      </c>
      <c r="C50" s="40">
        <v>1</v>
      </c>
      <c r="D50" s="5">
        <v>2</v>
      </c>
      <c r="E50" s="28">
        <v>7</v>
      </c>
      <c r="F50" s="5">
        <v>1</v>
      </c>
      <c r="G50" s="40"/>
      <c r="H50" s="8" t="s">
        <v>56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</row>
    <row r="51" spans="1:52" ht="60" customHeight="1">
      <c r="A51" s="40">
        <v>2014</v>
      </c>
      <c r="B51" s="41">
        <v>8311</v>
      </c>
      <c r="C51" s="40">
        <v>1</v>
      </c>
      <c r="D51" s="5">
        <v>2</v>
      </c>
      <c r="E51" s="28">
        <v>7</v>
      </c>
      <c r="F51" s="5">
        <v>1</v>
      </c>
      <c r="G51" s="33" t="s">
        <v>26</v>
      </c>
      <c r="H51" s="8" t="s">
        <v>56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</row>
    <row r="52" spans="1:52" ht="60" customHeight="1">
      <c r="A52" s="40">
        <v>2014</v>
      </c>
      <c r="B52" s="41">
        <v>8311</v>
      </c>
      <c r="C52" s="40">
        <v>1</v>
      </c>
      <c r="D52" s="5">
        <v>2</v>
      </c>
      <c r="E52" s="28">
        <v>7</v>
      </c>
      <c r="F52" s="5">
        <v>2</v>
      </c>
      <c r="G52" s="40"/>
      <c r="H52" s="8" t="s">
        <v>57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</row>
    <row r="53" spans="1:52" ht="60" customHeight="1">
      <c r="A53" s="40">
        <v>2014</v>
      </c>
      <c r="B53" s="41">
        <v>8311</v>
      </c>
      <c r="C53" s="40">
        <v>1</v>
      </c>
      <c r="D53" s="5">
        <v>2</v>
      </c>
      <c r="E53" s="28">
        <v>7</v>
      </c>
      <c r="F53" s="5">
        <v>2</v>
      </c>
      <c r="G53" s="33" t="s">
        <v>26</v>
      </c>
      <c r="H53" s="8" t="s">
        <v>58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</row>
    <row r="54" spans="1:52" ht="60" customHeight="1">
      <c r="A54" s="40">
        <v>2014</v>
      </c>
      <c r="B54" s="41">
        <v>8311</v>
      </c>
      <c r="C54" s="40">
        <v>1</v>
      </c>
      <c r="D54" s="5">
        <v>2</v>
      </c>
      <c r="E54" s="28">
        <v>7</v>
      </c>
      <c r="F54" s="5">
        <v>3</v>
      </c>
      <c r="G54" s="40"/>
      <c r="H54" s="8" t="s">
        <v>59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</row>
    <row r="55" spans="1:52" ht="60" customHeight="1">
      <c r="A55" s="40">
        <v>2014</v>
      </c>
      <c r="B55" s="41">
        <v>8311</v>
      </c>
      <c r="C55" s="40">
        <v>1</v>
      </c>
      <c r="D55" s="5">
        <v>2</v>
      </c>
      <c r="E55" s="28">
        <v>7</v>
      </c>
      <c r="F55" s="5">
        <v>3</v>
      </c>
      <c r="G55" s="33" t="s">
        <v>26</v>
      </c>
      <c r="H55" s="8" t="s">
        <v>59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</row>
    <row r="56" spans="1:52" ht="60" customHeight="1">
      <c r="A56" s="40">
        <v>2014</v>
      </c>
      <c r="B56" s="41">
        <v>8311</v>
      </c>
      <c r="C56" s="40">
        <v>1</v>
      </c>
      <c r="D56" s="5">
        <v>2</v>
      </c>
      <c r="E56" s="28">
        <v>9</v>
      </c>
      <c r="F56" s="5"/>
      <c r="G56" s="40"/>
      <c r="H56" s="8" t="s">
        <v>60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</row>
    <row r="57" spans="1:52" ht="60" customHeight="1">
      <c r="A57" s="40">
        <v>2014</v>
      </c>
      <c r="B57" s="41">
        <v>8311</v>
      </c>
      <c r="C57" s="40">
        <v>1</v>
      </c>
      <c r="D57" s="5">
        <v>2</v>
      </c>
      <c r="E57" s="28">
        <v>9</v>
      </c>
      <c r="F57" s="5">
        <v>1</v>
      </c>
      <c r="G57" s="40"/>
      <c r="H57" s="8" t="s">
        <v>61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</row>
    <row r="58" spans="1:52" ht="60" customHeight="1">
      <c r="A58" s="40">
        <v>2014</v>
      </c>
      <c r="B58" s="41">
        <v>8311</v>
      </c>
      <c r="C58" s="40">
        <v>1</v>
      </c>
      <c r="D58" s="5">
        <v>2</v>
      </c>
      <c r="E58" s="28">
        <v>9</v>
      </c>
      <c r="F58" s="5">
        <v>1</v>
      </c>
      <c r="G58" s="33" t="s">
        <v>26</v>
      </c>
      <c r="H58" s="8" t="s">
        <v>61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</row>
    <row r="59" spans="1:52" ht="60" customHeight="1">
      <c r="A59" s="40">
        <v>2014</v>
      </c>
      <c r="B59" s="41">
        <v>8311</v>
      </c>
      <c r="C59" s="40">
        <v>1</v>
      </c>
      <c r="D59" s="5">
        <v>2</v>
      </c>
      <c r="E59" s="28">
        <v>9</v>
      </c>
      <c r="F59" s="5">
        <v>4</v>
      </c>
      <c r="G59" s="40"/>
      <c r="H59" s="8" t="s">
        <v>62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</row>
    <row r="60" spans="1:52" ht="60" customHeight="1">
      <c r="A60" s="40">
        <v>2014</v>
      </c>
      <c r="B60" s="41">
        <v>8311</v>
      </c>
      <c r="C60" s="40">
        <v>1</v>
      </c>
      <c r="D60" s="5">
        <v>2</v>
      </c>
      <c r="E60" s="28">
        <v>9</v>
      </c>
      <c r="F60" s="5">
        <v>4</v>
      </c>
      <c r="G60" s="33" t="s">
        <v>26</v>
      </c>
      <c r="H60" s="8" t="s">
        <v>63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</row>
    <row r="61" spans="1:52" ht="60" customHeight="1">
      <c r="A61" s="40">
        <v>2014</v>
      </c>
      <c r="B61" s="41">
        <v>8311</v>
      </c>
      <c r="C61" s="40">
        <v>1</v>
      </c>
      <c r="D61" s="5">
        <v>2</v>
      </c>
      <c r="E61" s="28">
        <v>9</v>
      </c>
      <c r="F61" s="5">
        <v>6</v>
      </c>
      <c r="G61" s="40"/>
      <c r="H61" s="8" t="s">
        <v>64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</row>
    <row r="62" spans="1:52" ht="60" customHeight="1">
      <c r="A62" s="40">
        <v>2014</v>
      </c>
      <c r="B62" s="41">
        <v>8311</v>
      </c>
      <c r="C62" s="40">
        <v>1</v>
      </c>
      <c r="D62" s="5">
        <v>2</v>
      </c>
      <c r="E62" s="28">
        <v>9</v>
      </c>
      <c r="F62" s="5">
        <v>6</v>
      </c>
      <c r="G62" s="33" t="s">
        <v>26</v>
      </c>
      <c r="H62" s="8" t="s">
        <v>64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</row>
    <row r="63" spans="1:52" ht="60" customHeight="1">
      <c r="A63" s="40">
        <v>2014</v>
      </c>
      <c r="B63" s="41">
        <v>8311</v>
      </c>
      <c r="C63" s="40">
        <v>1</v>
      </c>
      <c r="D63" s="5">
        <v>2</v>
      </c>
      <c r="E63" s="28">
        <v>9</v>
      </c>
      <c r="F63" s="5">
        <v>9</v>
      </c>
      <c r="G63" s="40"/>
      <c r="H63" s="8" t="s">
        <v>65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</row>
    <row r="64" spans="1:52" ht="60" customHeight="1">
      <c r="A64" s="40">
        <v>2014</v>
      </c>
      <c r="B64" s="41">
        <v>8311</v>
      </c>
      <c r="C64" s="40">
        <v>1</v>
      </c>
      <c r="D64" s="5">
        <v>2</v>
      </c>
      <c r="E64" s="28">
        <v>9</v>
      </c>
      <c r="F64" s="5">
        <v>9</v>
      </c>
      <c r="G64" s="33" t="s">
        <v>26</v>
      </c>
      <c r="H64" s="8" t="s">
        <v>65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</row>
    <row r="65" spans="1:52" ht="60" customHeight="1">
      <c r="A65" s="40">
        <v>2014</v>
      </c>
      <c r="B65" s="41">
        <v>8311</v>
      </c>
      <c r="C65" s="40">
        <v>1</v>
      </c>
      <c r="D65" s="5">
        <v>3</v>
      </c>
      <c r="E65" s="28"/>
      <c r="F65" s="5"/>
      <c r="G65" s="40"/>
      <c r="H65" s="8" t="s">
        <v>66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</row>
    <row r="66" spans="1:52" ht="60" customHeight="1">
      <c r="A66" s="40">
        <v>2014</v>
      </c>
      <c r="B66" s="41">
        <v>8311</v>
      </c>
      <c r="C66" s="40">
        <v>1</v>
      </c>
      <c r="D66" s="5">
        <v>3</v>
      </c>
      <c r="E66" s="28">
        <v>1</v>
      </c>
      <c r="F66" s="5"/>
      <c r="G66" s="40"/>
      <c r="H66" s="8" t="s">
        <v>67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</row>
    <row r="67" spans="1:52" ht="60" customHeight="1">
      <c r="A67" s="40">
        <v>2014</v>
      </c>
      <c r="B67" s="41">
        <v>8311</v>
      </c>
      <c r="C67" s="40">
        <v>1</v>
      </c>
      <c r="D67" s="5">
        <v>3</v>
      </c>
      <c r="E67" s="28">
        <v>1</v>
      </c>
      <c r="F67" s="5">
        <v>1</v>
      </c>
      <c r="G67" s="40"/>
      <c r="H67" s="8" t="s">
        <v>68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</row>
    <row r="68" spans="1:52" ht="60" customHeight="1">
      <c r="A68" s="40">
        <v>2014</v>
      </c>
      <c r="B68" s="41">
        <v>8311</v>
      </c>
      <c r="C68" s="40">
        <v>1</v>
      </c>
      <c r="D68" s="5">
        <v>3</v>
      </c>
      <c r="E68" s="28">
        <v>1</v>
      </c>
      <c r="F68" s="5">
        <v>1</v>
      </c>
      <c r="G68" s="33" t="s">
        <v>26</v>
      </c>
      <c r="H68" s="8" t="s">
        <v>69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</row>
    <row r="69" spans="1:52" ht="60" customHeight="1">
      <c r="A69" s="40">
        <v>2014</v>
      </c>
      <c r="B69" s="41">
        <v>8311</v>
      </c>
      <c r="C69" s="40">
        <v>1</v>
      </c>
      <c r="D69" s="5">
        <v>3</v>
      </c>
      <c r="E69" s="28">
        <v>1</v>
      </c>
      <c r="F69" s="5">
        <v>4</v>
      </c>
      <c r="G69" s="40"/>
      <c r="H69" s="8" t="s">
        <v>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</row>
    <row r="70" spans="1:52" ht="60" customHeight="1">
      <c r="A70" s="40">
        <v>2014</v>
      </c>
      <c r="B70" s="41">
        <v>8311</v>
      </c>
      <c r="C70" s="40">
        <v>1</v>
      </c>
      <c r="D70" s="5">
        <v>3</v>
      </c>
      <c r="E70" s="28">
        <v>1</v>
      </c>
      <c r="F70" s="5">
        <v>4</v>
      </c>
      <c r="G70" s="33" t="s">
        <v>26</v>
      </c>
      <c r="H70" s="8" t="s">
        <v>71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</row>
    <row r="71" spans="1:52" ht="60" customHeight="1">
      <c r="A71" s="40">
        <v>2014</v>
      </c>
      <c r="B71" s="41">
        <v>8311</v>
      </c>
      <c r="C71" s="40">
        <v>1</v>
      </c>
      <c r="D71" s="5">
        <v>3</v>
      </c>
      <c r="E71" s="28">
        <v>1</v>
      </c>
      <c r="F71" s="5">
        <v>5</v>
      </c>
      <c r="G71" s="40"/>
      <c r="H71" s="8" t="s">
        <v>72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</row>
    <row r="72" spans="1:52" ht="60" customHeight="1">
      <c r="A72" s="40">
        <v>2014</v>
      </c>
      <c r="B72" s="41">
        <v>8311</v>
      </c>
      <c r="C72" s="40">
        <v>1</v>
      </c>
      <c r="D72" s="5">
        <v>3</v>
      </c>
      <c r="E72" s="28">
        <v>1</v>
      </c>
      <c r="F72" s="5">
        <v>5</v>
      </c>
      <c r="G72" s="33" t="s">
        <v>26</v>
      </c>
      <c r="H72" s="8" t="s">
        <v>73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</row>
    <row r="73" spans="1:52" ht="60" customHeight="1">
      <c r="A73" s="40">
        <v>2014</v>
      </c>
      <c r="B73" s="41">
        <v>8311</v>
      </c>
      <c r="C73" s="40">
        <v>1</v>
      </c>
      <c r="D73" s="5">
        <v>3</v>
      </c>
      <c r="E73" s="28">
        <v>1</v>
      </c>
      <c r="F73" s="5">
        <v>7</v>
      </c>
      <c r="G73" s="40"/>
      <c r="H73" s="8" t="s">
        <v>74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</row>
    <row r="74" spans="1:52" ht="60" customHeight="1">
      <c r="A74" s="40">
        <v>2014</v>
      </c>
      <c r="B74" s="41">
        <v>8311</v>
      </c>
      <c r="C74" s="40">
        <v>1</v>
      </c>
      <c r="D74" s="5">
        <v>3</v>
      </c>
      <c r="E74" s="28">
        <v>1</v>
      </c>
      <c r="F74" s="5">
        <v>7</v>
      </c>
      <c r="G74" s="33" t="s">
        <v>26</v>
      </c>
      <c r="H74" s="8" t="s">
        <v>75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</row>
    <row r="75" spans="1:52" ht="60" customHeight="1">
      <c r="A75" s="40">
        <v>2014</v>
      </c>
      <c r="B75" s="41">
        <v>8311</v>
      </c>
      <c r="C75" s="40">
        <v>1</v>
      </c>
      <c r="D75" s="5">
        <v>3</v>
      </c>
      <c r="E75" s="28">
        <v>3</v>
      </c>
      <c r="F75" s="5"/>
      <c r="G75" s="40"/>
      <c r="H75" s="8" t="s">
        <v>76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</row>
    <row r="76" spans="1:52" ht="60" customHeight="1">
      <c r="A76" s="40">
        <v>2014</v>
      </c>
      <c r="B76" s="41">
        <v>8311</v>
      </c>
      <c r="C76" s="40">
        <v>1</v>
      </c>
      <c r="D76" s="5">
        <v>3</v>
      </c>
      <c r="E76" s="28">
        <v>3</v>
      </c>
      <c r="F76" s="5">
        <v>1</v>
      </c>
      <c r="G76" s="40"/>
      <c r="H76" s="8" t="s">
        <v>77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</row>
    <row r="77" spans="1:52" ht="60" customHeight="1">
      <c r="A77" s="40">
        <v>2014</v>
      </c>
      <c r="B77" s="41">
        <v>8311</v>
      </c>
      <c r="C77" s="40">
        <v>1</v>
      </c>
      <c r="D77" s="5">
        <v>3</v>
      </c>
      <c r="E77" s="28">
        <v>3</v>
      </c>
      <c r="F77" s="5">
        <v>1</v>
      </c>
      <c r="G77" s="33" t="s">
        <v>78</v>
      </c>
      <c r="H77" s="8" t="s">
        <v>79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</row>
    <row r="78" spans="1:52" ht="60" customHeight="1">
      <c r="A78" s="40">
        <v>2014</v>
      </c>
      <c r="B78" s="41">
        <v>8311</v>
      </c>
      <c r="C78" s="40">
        <v>1</v>
      </c>
      <c r="D78" s="5">
        <v>3</v>
      </c>
      <c r="E78" s="28">
        <v>3</v>
      </c>
      <c r="F78" s="5">
        <v>3</v>
      </c>
      <c r="G78" s="40"/>
      <c r="H78" s="8" t="s">
        <v>80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</row>
    <row r="79" spans="1:52" ht="60" customHeight="1">
      <c r="A79" s="40">
        <v>2014</v>
      </c>
      <c r="B79" s="41">
        <v>8311</v>
      </c>
      <c r="C79" s="40">
        <v>1</v>
      </c>
      <c r="D79" s="5">
        <v>3</v>
      </c>
      <c r="E79" s="28">
        <v>3</v>
      </c>
      <c r="F79" s="5">
        <v>3</v>
      </c>
      <c r="G79" s="33" t="s">
        <v>26</v>
      </c>
      <c r="H79" s="8" t="s">
        <v>81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</row>
    <row r="80" spans="1:52" ht="60" customHeight="1">
      <c r="A80" s="40">
        <v>2014</v>
      </c>
      <c r="B80" s="41">
        <v>8311</v>
      </c>
      <c r="C80" s="40">
        <v>1</v>
      </c>
      <c r="D80" s="5">
        <v>3</v>
      </c>
      <c r="E80" s="28">
        <v>3</v>
      </c>
      <c r="F80" s="5">
        <v>4</v>
      </c>
      <c r="G80" s="40"/>
      <c r="H80" s="8" t="s">
        <v>82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</row>
    <row r="81" spans="1:52" ht="60" customHeight="1">
      <c r="A81" s="40">
        <v>2014</v>
      </c>
      <c r="B81" s="41">
        <v>8311</v>
      </c>
      <c r="C81" s="40">
        <v>1</v>
      </c>
      <c r="D81" s="5">
        <v>3</v>
      </c>
      <c r="E81" s="28">
        <v>3</v>
      </c>
      <c r="F81" s="5">
        <v>4</v>
      </c>
      <c r="G81" s="33" t="s">
        <v>26</v>
      </c>
      <c r="H81" s="8" t="s">
        <v>83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</row>
    <row r="82" spans="1:52" ht="60" customHeight="1">
      <c r="A82" s="40">
        <v>2014</v>
      </c>
      <c r="B82" s="41">
        <v>8311</v>
      </c>
      <c r="C82" s="40">
        <v>1</v>
      </c>
      <c r="D82" s="5">
        <v>3</v>
      </c>
      <c r="E82" s="28">
        <v>3</v>
      </c>
      <c r="F82" s="5">
        <v>5</v>
      </c>
      <c r="G82" s="40"/>
      <c r="H82" s="8" t="s">
        <v>84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</row>
    <row r="83" spans="1:52" ht="60" customHeight="1">
      <c r="A83" s="40">
        <v>2014</v>
      </c>
      <c r="B83" s="41">
        <v>8311</v>
      </c>
      <c r="C83" s="40">
        <v>1</v>
      </c>
      <c r="D83" s="5">
        <v>3</v>
      </c>
      <c r="E83" s="28">
        <v>3</v>
      </c>
      <c r="F83" s="5">
        <v>5</v>
      </c>
      <c r="G83" s="33" t="s">
        <v>26</v>
      </c>
      <c r="H83" s="8" t="s">
        <v>85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</row>
    <row r="84" spans="1:52" ht="60" customHeight="1">
      <c r="A84" s="40">
        <v>2014</v>
      </c>
      <c r="B84" s="41">
        <v>8311</v>
      </c>
      <c r="C84" s="40">
        <v>1</v>
      </c>
      <c r="D84" s="5">
        <v>3</v>
      </c>
      <c r="E84" s="28">
        <v>3</v>
      </c>
      <c r="F84" s="5">
        <v>6</v>
      </c>
      <c r="G84" s="40"/>
      <c r="H84" s="8" t="s">
        <v>86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</row>
    <row r="85" spans="1:52" ht="60" customHeight="1">
      <c r="A85" s="40">
        <v>2014</v>
      </c>
      <c r="B85" s="41">
        <v>8311</v>
      </c>
      <c r="C85" s="40">
        <v>1</v>
      </c>
      <c r="D85" s="5">
        <v>3</v>
      </c>
      <c r="E85" s="28">
        <v>3</v>
      </c>
      <c r="F85" s="5">
        <v>6</v>
      </c>
      <c r="G85" s="33" t="s">
        <v>78</v>
      </c>
      <c r="H85" s="8" t="s">
        <v>87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</row>
    <row r="86" spans="1:52" ht="60" customHeight="1">
      <c r="A86" s="40">
        <v>2014</v>
      </c>
      <c r="B86" s="41">
        <v>8311</v>
      </c>
      <c r="C86" s="40">
        <v>1</v>
      </c>
      <c r="D86" s="5">
        <v>3</v>
      </c>
      <c r="E86" s="28">
        <v>5</v>
      </c>
      <c r="F86" s="5"/>
      <c r="G86" s="40"/>
      <c r="H86" s="8" t="s">
        <v>88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</row>
    <row r="87" spans="1:52" ht="60" customHeight="1">
      <c r="A87" s="40">
        <v>2014</v>
      </c>
      <c r="B87" s="41">
        <v>8311</v>
      </c>
      <c r="C87" s="40">
        <v>1</v>
      </c>
      <c r="D87" s="5">
        <v>3</v>
      </c>
      <c r="E87" s="28">
        <v>5</v>
      </c>
      <c r="F87" s="5">
        <v>1</v>
      </c>
      <c r="G87" s="40"/>
      <c r="H87" s="8" t="s">
        <v>89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</row>
    <row r="88" spans="1:52" ht="60" customHeight="1">
      <c r="A88" s="40">
        <v>2014</v>
      </c>
      <c r="B88" s="41">
        <v>8311</v>
      </c>
      <c r="C88" s="40">
        <v>1</v>
      </c>
      <c r="D88" s="5">
        <v>3</v>
      </c>
      <c r="E88" s="28">
        <v>5</v>
      </c>
      <c r="F88" s="5">
        <v>1</v>
      </c>
      <c r="G88" s="33" t="s">
        <v>26</v>
      </c>
      <c r="H88" s="8" t="s">
        <v>90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</row>
    <row r="89" spans="1:52" ht="60" customHeight="1">
      <c r="A89" s="40">
        <v>2014</v>
      </c>
      <c r="B89" s="41">
        <v>8311</v>
      </c>
      <c r="C89" s="40">
        <v>1</v>
      </c>
      <c r="D89" s="5">
        <v>3</v>
      </c>
      <c r="E89" s="28">
        <v>5</v>
      </c>
      <c r="F89" s="5">
        <v>3</v>
      </c>
      <c r="G89" s="40"/>
      <c r="H89" s="8" t="s">
        <v>91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</row>
    <row r="90" spans="1:52" ht="60" customHeight="1">
      <c r="A90" s="40">
        <v>2014</v>
      </c>
      <c r="B90" s="41">
        <v>8311</v>
      </c>
      <c r="C90" s="40">
        <v>1</v>
      </c>
      <c r="D90" s="5">
        <v>3</v>
      </c>
      <c r="E90" s="28">
        <v>5</v>
      </c>
      <c r="F90" s="5">
        <v>3</v>
      </c>
      <c r="G90" s="33" t="s">
        <v>26</v>
      </c>
      <c r="H90" s="8" t="s">
        <v>92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</row>
    <row r="91" spans="1:52" ht="60" customHeight="1">
      <c r="A91" s="40">
        <v>2014</v>
      </c>
      <c r="B91" s="41">
        <v>8311</v>
      </c>
      <c r="C91" s="40">
        <v>1</v>
      </c>
      <c r="D91" s="5">
        <v>3</v>
      </c>
      <c r="E91" s="28">
        <v>5</v>
      </c>
      <c r="F91" s="5">
        <v>5</v>
      </c>
      <c r="G91" s="40"/>
      <c r="H91" s="8" t="s">
        <v>93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</row>
    <row r="92" spans="1:52" ht="60" customHeight="1">
      <c r="A92" s="40">
        <v>2014</v>
      </c>
      <c r="B92" s="41">
        <v>8311</v>
      </c>
      <c r="C92" s="40">
        <v>1</v>
      </c>
      <c r="D92" s="5">
        <v>3</v>
      </c>
      <c r="E92" s="28">
        <v>5</v>
      </c>
      <c r="F92" s="5">
        <v>5</v>
      </c>
      <c r="G92" s="33" t="s">
        <v>26</v>
      </c>
      <c r="H92" s="8" t="s">
        <v>94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</row>
    <row r="93" spans="1:52" ht="60" customHeight="1">
      <c r="A93" s="40">
        <v>2014</v>
      </c>
      <c r="B93" s="41">
        <v>8311</v>
      </c>
      <c r="C93" s="40">
        <v>1</v>
      </c>
      <c r="D93" s="5">
        <v>3</v>
      </c>
      <c r="E93" s="28">
        <v>6</v>
      </c>
      <c r="F93" s="5"/>
      <c r="G93" s="40"/>
      <c r="H93" s="8" t="s">
        <v>95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</row>
    <row r="94" spans="1:52" ht="60" customHeight="1">
      <c r="A94" s="40">
        <v>2014</v>
      </c>
      <c r="B94" s="41">
        <v>8311</v>
      </c>
      <c r="C94" s="40">
        <v>1</v>
      </c>
      <c r="D94" s="5">
        <v>3</v>
      </c>
      <c r="E94" s="28">
        <v>6</v>
      </c>
      <c r="F94" s="5">
        <v>1</v>
      </c>
      <c r="G94" s="40"/>
      <c r="H94" s="8" t="s">
        <v>96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</row>
    <row r="95" spans="1:52" ht="60" customHeight="1">
      <c r="A95" s="40">
        <v>2014</v>
      </c>
      <c r="B95" s="41">
        <v>8311</v>
      </c>
      <c r="C95" s="40">
        <v>1</v>
      </c>
      <c r="D95" s="5">
        <v>3</v>
      </c>
      <c r="E95" s="28">
        <v>6</v>
      </c>
      <c r="F95" s="5">
        <v>1</v>
      </c>
      <c r="G95" s="33" t="s">
        <v>26</v>
      </c>
      <c r="H95" s="8" t="s">
        <v>97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</row>
    <row r="96" spans="1:52" ht="60" customHeight="1">
      <c r="A96" s="40">
        <v>2014</v>
      </c>
      <c r="B96" s="41">
        <v>8311</v>
      </c>
      <c r="C96" s="40">
        <v>1</v>
      </c>
      <c r="D96" s="5">
        <v>3</v>
      </c>
      <c r="E96" s="28">
        <v>7</v>
      </c>
      <c r="F96" s="5"/>
      <c r="G96" s="40"/>
      <c r="H96" s="8" t="s">
        <v>98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</row>
    <row r="97" spans="1:52" ht="60" customHeight="1">
      <c r="A97" s="40">
        <v>2014</v>
      </c>
      <c r="B97" s="41">
        <v>8311</v>
      </c>
      <c r="C97" s="40">
        <v>1</v>
      </c>
      <c r="D97" s="5">
        <v>3</v>
      </c>
      <c r="E97" s="28">
        <v>7</v>
      </c>
      <c r="F97" s="5">
        <v>1</v>
      </c>
      <c r="G97" s="40"/>
      <c r="H97" s="8" t="s">
        <v>99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</row>
    <row r="98" spans="1:52" ht="60" customHeight="1">
      <c r="A98" s="40">
        <v>2014</v>
      </c>
      <c r="B98" s="41">
        <v>8311</v>
      </c>
      <c r="C98" s="40">
        <v>1</v>
      </c>
      <c r="D98" s="5">
        <v>3</v>
      </c>
      <c r="E98" s="28">
        <v>7</v>
      </c>
      <c r="F98" s="5">
        <v>1</v>
      </c>
      <c r="G98" s="33" t="s">
        <v>100</v>
      </c>
      <c r="H98" s="8" t="s">
        <v>101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</row>
    <row r="99" spans="1:52" ht="60" customHeight="1">
      <c r="A99" s="40">
        <v>2014</v>
      </c>
      <c r="B99" s="41">
        <v>8311</v>
      </c>
      <c r="C99" s="40">
        <v>1</v>
      </c>
      <c r="D99" s="5">
        <v>3</v>
      </c>
      <c r="E99" s="28">
        <v>7</v>
      </c>
      <c r="F99" s="5">
        <v>2</v>
      </c>
      <c r="G99" s="40"/>
      <c r="H99" s="8" t="s">
        <v>102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</row>
    <row r="100" spans="1:52" ht="60" customHeight="1">
      <c r="A100" s="40">
        <v>2014</v>
      </c>
      <c r="B100" s="41">
        <v>8311</v>
      </c>
      <c r="C100" s="40">
        <v>1</v>
      </c>
      <c r="D100" s="5">
        <v>3</v>
      </c>
      <c r="E100" s="28">
        <v>7</v>
      </c>
      <c r="F100" s="5">
        <v>2</v>
      </c>
      <c r="G100" s="33" t="s">
        <v>100</v>
      </c>
      <c r="H100" s="8" t="s">
        <v>103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</row>
    <row r="101" spans="1:52" ht="60" customHeight="1">
      <c r="A101" s="40">
        <v>2014</v>
      </c>
      <c r="B101" s="41">
        <v>8311</v>
      </c>
      <c r="C101" s="40">
        <v>1</v>
      </c>
      <c r="D101" s="5">
        <v>3</v>
      </c>
      <c r="E101" s="28">
        <v>7</v>
      </c>
      <c r="F101" s="5">
        <v>5</v>
      </c>
      <c r="G101" s="40"/>
      <c r="H101" s="8" t="s">
        <v>104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</row>
    <row r="102" spans="1:52" ht="60" customHeight="1">
      <c r="A102" s="40">
        <v>2014</v>
      </c>
      <c r="B102" s="41">
        <v>8311</v>
      </c>
      <c r="C102" s="40">
        <v>1</v>
      </c>
      <c r="D102" s="5">
        <v>3</v>
      </c>
      <c r="E102" s="28">
        <v>7</v>
      </c>
      <c r="F102" s="5">
        <v>5</v>
      </c>
      <c r="G102" s="33" t="s">
        <v>100</v>
      </c>
      <c r="H102" s="8" t="s">
        <v>105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</row>
    <row r="103" spans="1:52" ht="60" customHeight="1">
      <c r="A103" s="40">
        <v>2014</v>
      </c>
      <c r="B103" s="41">
        <v>8311</v>
      </c>
      <c r="C103" s="40">
        <v>1</v>
      </c>
      <c r="D103" s="5">
        <v>3</v>
      </c>
      <c r="E103" s="28">
        <v>8</v>
      </c>
      <c r="F103" s="5"/>
      <c r="G103" s="40"/>
      <c r="H103" s="8" t="s">
        <v>106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</row>
    <row r="104" spans="1:52" ht="60" customHeight="1">
      <c r="A104" s="40">
        <v>2014</v>
      </c>
      <c r="B104" s="41">
        <v>8311</v>
      </c>
      <c r="C104" s="40">
        <v>1</v>
      </c>
      <c r="D104" s="5">
        <v>3</v>
      </c>
      <c r="E104" s="28">
        <v>8</v>
      </c>
      <c r="F104" s="5">
        <v>1</v>
      </c>
      <c r="G104" s="40"/>
      <c r="H104" s="8" t="s">
        <v>107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</row>
    <row r="105" spans="1:52" ht="60" customHeight="1">
      <c r="A105" s="40">
        <v>2014</v>
      </c>
      <c r="B105" s="41">
        <v>8311</v>
      </c>
      <c r="C105" s="40">
        <v>1</v>
      </c>
      <c r="D105" s="5">
        <v>3</v>
      </c>
      <c r="E105" s="28">
        <v>8</v>
      </c>
      <c r="F105" s="5">
        <v>1</v>
      </c>
      <c r="G105" s="33" t="s">
        <v>100</v>
      </c>
      <c r="H105" s="8" t="s">
        <v>108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</row>
    <row r="106" spans="1:52" ht="60" customHeight="1">
      <c r="A106" s="40">
        <v>2014</v>
      </c>
      <c r="B106" s="41">
        <v>8311</v>
      </c>
      <c r="C106" s="40">
        <v>1</v>
      </c>
      <c r="D106" s="5">
        <v>3</v>
      </c>
      <c r="E106" s="28">
        <v>8</v>
      </c>
      <c r="F106" s="5">
        <v>2</v>
      </c>
      <c r="G106" s="40"/>
      <c r="H106" s="8" t="s">
        <v>109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</row>
    <row r="107" spans="1:52" ht="60" customHeight="1">
      <c r="A107" s="40">
        <v>2014</v>
      </c>
      <c r="B107" s="41">
        <v>8311</v>
      </c>
      <c r="C107" s="40">
        <v>1</v>
      </c>
      <c r="D107" s="5">
        <v>3</v>
      </c>
      <c r="E107" s="28">
        <v>8</v>
      </c>
      <c r="F107" s="5">
        <v>2</v>
      </c>
      <c r="G107" s="33" t="s">
        <v>26</v>
      </c>
      <c r="H107" s="8" t="s">
        <v>110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</row>
    <row r="108" spans="1:52" ht="60" customHeight="1">
      <c r="A108" s="40">
        <v>2014</v>
      </c>
      <c r="B108" s="41">
        <v>8311</v>
      </c>
      <c r="C108" s="40">
        <v>1</v>
      </c>
      <c r="D108" s="5">
        <v>3</v>
      </c>
      <c r="E108" s="28">
        <v>8</v>
      </c>
      <c r="F108" s="5">
        <v>5</v>
      </c>
      <c r="G108" s="40"/>
      <c r="H108" s="8" t="s">
        <v>111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</row>
    <row r="109" spans="1:52" ht="60" customHeight="1">
      <c r="A109" s="40">
        <v>2014</v>
      </c>
      <c r="B109" s="41">
        <v>8311</v>
      </c>
      <c r="C109" s="40">
        <v>1</v>
      </c>
      <c r="D109" s="5">
        <v>3</v>
      </c>
      <c r="E109" s="28">
        <v>8</v>
      </c>
      <c r="F109" s="5">
        <v>5</v>
      </c>
      <c r="G109" s="33" t="s">
        <v>26</v>
      </c>
      <c r="H109" s="8" t="s">
        <v>112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</row>
    <row r="110" spans="1:52" ht="60" customHeight="1">
      <c r="A110" s="40">
        <v>2016</v>
      </c>
      <c r="B110" s="40">
        <v>8311</v>
      </c>
      <c r="C110" s="40">
        <v>1</v>
      </c>
      <c r="D110" s="5">
        <v>4</v>
      </c>
      <c r="E110" s="28"/>
      <c r="F110" s="5"/>
      <c r="G110" s="40"/>
      <c r="H110" s="8" t="s">
        <v>162</v>
      </c>
      <c r="I110" s="4">
        <v>359110132</v>
      </c>
      <c r="J110" s="4">
        <v>0</v>
      </c>
      <c r="K110" s="4">
        <v>359110132</v>
      </c>
      <c r="L110" s="4">
        <v>0</v>
      </c>
      <c r="M110" s="4">
        <v>0</v>
      </c>
      <c r="N110" s="4">
        <v>0</v>
      </c>
      <c r="O110" s="4">
        <v>359110132</v>
      </c>
      <c r="P110" s="4">
        <v>179555066</v>
      </c>
      <c r="Q110" s="4">
        <v>0</v>
      </c>
      <c r="R110" s="4">
        <v>179555066</v>
      </c>
      <c r="S110" s="4">
        <v>0</v>
      </c>
      <c r="T110" s="4">
        <v>0</v>
      </c>
      <c r="U110" s="4">
        <v>0</v>
      </c>
      <c r="V110" s="4">
        <v>179555066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f t="shared" ref="AK110:AK113" si="0">+I110-P110-W110-AD110</f>
        <v>179555066</v>
      </c>
      <c r="AL110" s="4">
        <v>0</v>
      </c>
      <c r="AM110" s="4">
        <f t="shared" ref="AM110:AM113" si="1">AK110</f>
        <v>179555066</v>
      </c>
      <c r="AN110" s="4">
        <v>0</v>
      </c>
      <c r="AO110" s="4">
        <v>0</v>
      </c>
      <c r="AP110" s="4">
        <v>0</v>
      </c>
      <c r="AQ110" s="4">
        <f t="shared" ref="AQ110:AQ113" si="2">AM110</f>
        <v>179555066</v>
      </c>
      <c r="AR110" s="29" t="s">
        <v>166</v>
      </c>
      <c r="AS110" s="30">
        <v>1</v>
      </c>
      <c r="AT110" s="31">
        <v>0</v>
      </c>
      <c r="AU110" s="32" t="s">
        <v>166</v>
      </c>
      <c r="AV110" s="30">
        <v>1</v>
      </c>
      <c r="AW110" s="4">
        <v>0</v>
      </c>
      <c r="AX110" s="32" t="s">
        <v>166</v>
      </c>
      <c r="AY110" s="30">
        <v>1</v>
      </c>
      <c r="AZ110" s="4">
        <v>0</v>
      </c>
    </row>
    <row r="111" spans="1:52" ht="60" customHeight="1">
      <c r="A111" s="40">
        <v>2016</v>
      </c>
      <c r="B111" s="41">
        <v>8311</v>
      </c>
      <c r="C111" s="40">
        <v>1</v>
      </c>
      <c r="D111" s="5">
        <v>4</v>
      </c>
      <c r="E111" s="28">
        <v>2</v>
      </c>
      <c r="F111" s="5"/>
      <c r="G111" s="40"/>
      <c r="H111" s="8" t="s">
        <v>163</v>
      </c>
      <c r="I111" s="4">
        <v>359110132</v>
      </c>
      <c r="J111" s="4">
        <v>0</v>
      </c>
      <c r="K111" s="4">
        <v>359110132</v>
      </c>
      <c r="L111" s="4">
        <v>0</v>
      </c>
      <c r="M111" s="4">
        <v>0</v>
      </c>
      <c r="N111" s="4">
        <v>0</v>
      </c>
      <c r="O111" s="4">
        <v>359110132</v>
      </c>
      <c r="P111" s="4">
        <v>179555066</v>
      </c>
      <c r="Q111" s="4">
        <v>0</v>
      </c>
      <c r="R111" s="4">
        <v>179555066</v>
      </c>
      <c r="S111" s="4">
        <v>0</v>
      </c>
      <c r="T111" s="4">
        <v>0</v>
      </c>
      <c r="U111" s="4">
        <v>0</v>
      </c>
      <c r="V111" s="4">
        <v>179555066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f t="shared" si="0"/>
        <v>179555066</v>
      </c>
      <c r="AL111" s="4">
        <v>0</v>
      </c>
      <c r="AM111" s="4">
        <f t="shared" si="1"/>
        <v>179555066</v>
      </c>
      <c r="AN111" s="4">
        <v>0</v>
      </c>
      <c r="AO111" s="4">
        <v>0</v>
      </c>
      <c r="AP111" s="4">
        <v>0</v>
      </c>
      <c r="AQ111" s="4">
        <f t="shared" si="2"/>
        <v>179555066</v>
      </c>
      <c r="AR111" s="29" t="s">
        <v>166</v>
      </c>
      <c r="AS111" s="30">
        <v>1</v>
      </c>
      <c r="AT111" s="31">
        <v>0</v>
      </c>
      <c r="AU111" s="32" t="s">
        <v>166</v>
      </c>
      <c r="AV111" s="30">
        <v>1</v>
      </c>
      <c r="AW111" s="4">
        <v>0</v>
      </c>
      <c r="AX111" s="32" t="s">
        <v>166</v>
      </c>
      <c r="AY111" s="30">
        <v>1</v>
      </c>
      <c r="AZ111" s="4">
        <v>0</v>
      </c>
    </row>
    <row r="112" spans="1:52" ht="60" customHeight="1">
      <c r="A112" s="40">
        <v>2016</v>
      </c>
      <c r="B112" s="41">
        <v>8311</v>
      </c>
      <c r="C112" s="40">
        <v>1</v>
      </c>
      <c r="D112" s="5">
        <v>4</v>
      </c>
      <c r="E112" s="28">
        <v>2</v>
      </c>
      <c r="F112" s="5">
        <v>4</v>
      </c>
      <c r="G112" s="40"/>
      <c r="H112" s="8" t="s">
        <v>164</v>
      </c>
      <c r="I112" s="4">
        <v>359110132</v>
      </c>
      <c r="J112" s="4">
        <v>0</v>
      </c>
      <c r="K112" s="4">
        <v>359110132</v>
      </c>
      <c r="L112" s="4">
        <v>0</v>
      </c>
      <c r="M112" s="4">
        <v>0</v>
      </c>
      <c r="N112" s="4">
        <v>0</v>
      </c>
      <c r="O112" s="4">
        <v>359110132</v>
      </c>
      <c r="P112" s="4">
        <v>179555066</v>
      </c>
      <c r="Q112" s="4">
        <v>0</v>
      </c>
      <c r="R112" s="4">
        <v>179555066</v>
      </c>
      <c r="S112" s="4">
        <v>0</v>
      </c>
      <c r="T112" s="4">
        <v>0</v>
      </c>
      <c r="U112" s="4">
        <v>0</v>
      </c>
      <c r="V112" s="4">
        <v>179555066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f t="shared" si="0"/>
        <v>179555066</v>
      </c>
      <c r="AL112" s="4">
        <v>0</v>
      </c>
      <c r="AM112" s="4">
        <f t="shared" si="1"/>
        <v>179555066</v>
      </c>
      <c r="AN112" s="4">
        <v>0</v>
      </c>
      <c r="AO112" s="4">
        <v>0</v>
      </c>
      <c r="AP112" s="4">
        <v>0</v>
      </c>
      <c r="AQ112" s="4">
        <f t="shared" si="2"/>
        <v>179555066</v>
      </c>
      <c r="AR112" s="29" t="s">
        <v>166</v>
      </c>
      <c r="AS112" s="30">
        <v>1</v>
      </c>
      <c r="AT112" s="31">
        <v>0</v>
      </c>
      <c r="AU112" s="32" t="s">
        <v>166</v>
      </c>
      <c r="AV112" s="30">
        <v>1</v>
      </c>
      <c r="AW112" s="4">
        <v>0</v>
      </c>
      <c r="AX112" s="32" t="s">
        <v>166</v>
      </c>
      <c r="AY112" s="30">
        <v>1</v>
      </c>
      <c r="AZ112" s="4">
        <v>0</v>
      </c>
    </row>
    <row r="113" spans="1:52" ht="60" customHeight="1">
      <c r="A113" s="40">
        <v>2016</v>
      </c>
      <c r="B113" s="41">
        <v>8311</v>
      </c>
      <c r="C113" s="40">
        <v>1</v>
      </c>
      <c r="D113" s="5">
        <v>4</v>
      </c>
      <c r="E113" s="28">
        <v>2</v>
      </c>
      <c r="F113" s="5">
        <v>4</v>
      </c>
      <c r="G113" s="33" t="s">
        <v>26</v>
      </c>
      <c r="H113" s="8" t="s">
        <v>164</v>
      </c>
      <c r="I113" s="4">
        <v>359110132</v>
      </c>
      <c r="J113" s="4">
        <v>0</v>
      </c>
      <c r="K113" s="4">
        <v>359110132</v>
      </c>
      <c r="L113" s="4">
        <v>0</v>
      </c>
      <c r="M113" s="4">
        <v>0</v>
      </c>
      <c r="N113" s="4">
        <v>0</v>
      </c>
      <c r="O113" s="4">
        <v>359110132</v>
      </c>
      <c r="P113" s="4">
        <v>179555066</v>
      </c>
      <c r="Q113" s="4">
        <v>0</v>
      </c>
      <c r="R113" s="4">
        <v>179555066</v>
      </c>
      <c r="S113" s="4">
        <v>0</v>
      </c>
      <c r="T113" s="4">
        <v>0</v>
      </c>
      <c r="U113" s="4">
        <v>0</v>
      </c>
      <c r="V113" s="4">
        <v>179555066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f t="shared" si="0"/>
        <v>179555066</v>
      </c>
      <c r="AL113" s="4">
        <v>0</v>
      </c>
      <c r="AM113" s="4">
        <f t="shared" si="1"/>
        <v>179555066</v>
      </c>
      <c r="AN113" s="4">
        <v>0</v>
      </c>
      <c r="AO113" s="4">
        <v>0</v>
      </c>
      <c r="AP113" s="4">
        <v>0</v>
      </c>
      <c r="AQ113" s="4">
        <f t="shared" si="2"/>
        <v>179555066</v>
      </c>
      <c r="AR113" s="29" t="s">
        <v>166</v>
      </c>
      <c r="AS113" s="30">
        <v>1</v>
      </c>
      <c r="AT113" s="31">
        <v>0</v>
      </c>
      <c r="AU113" s="32" t="s">
        <v>166</v>
      </c>
      <c r="AV113" s="30">
        <v>1</v>
      </c>
      <c r="AW113" s="4">
        <v>0</v>
      </c>
      <c r="AX113" s="32" t="s">
        <v>166</v>
      </c>
      <c r="AY113" s="30">
        <v>1</v>
      </c>
      <c r="AZ113" s="4">
        <v>0</v>
      </c>
    </row>
    <row r="114" spans="1:52" ht="60" customHeight="1">
      <c r="A114" s="40">
        <v>2014</v>
      </c>
      <c r="B114" s="41">
        <v>8311</v>
      </c>
      <c r="C114" s="40">
        <v>1</v>
      </c>
      <c r="D114" s="5">
        <v>5</v>
      </c>
      <c r="E114" s="28"/>
      <c r="F114" s="5"/>
      <c r="G114" s="40"/>
      <c r="H114" s="8" t="s">
        <v>113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</row>
    <row r="115" spans="1:52" ht="60" customHeight="1">
      <c r="A115" s="40">
        <v>2014</v>
      </c>
      <c r="B115" s="41">
        <v>8311</v>
      </c>
      <c r="C115" s="40">
        <v>1</v>
      </c>
      <c r="D115" s="5">
        <v>5</v>
      </c>
      <c r="E115" s="28">
        <v>1</v>
      </c>
      <c r="F115" s="5"/>
      <c r="G115" s="40"/>
      <c r="H115" s="8" t="s">
        <v>114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</row>
    <row r="116" spans="1:52" ht="60" customHeight="1">
      <c r="A116" s="40">
        <v>2014</v>
      </c>
      <c r="B116" s="41">
        <v>8311</v>
      </c>
      <c r="C116" s="40">
        <v>1</v>
      </c>
      <c r="D116" s="5">
        <v>5</v>
      </c>
      <c r="E116" s="28">
        <v>1</v>
      </c>
      <c r="F116" s="5">
        <v>1</v>
      </c>
      <c r="G116" s="40"/>
      <c r="H116" s="8" t="s">
        <v>115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</row>
    <row r="117" spans="1:52" ht="60" customHeight="1">
      <c r="A117" s="40">
        <v>2014</v>
      </c>
      <c r="B117" s="41">
        <v>8311</v>
      </c>
      <c r="C117" s="40">
        <v>1</v>
      </c>
      <c r="D117" s="5">
        <v>5</v>
      </c>
      <c r="E117" s="28">
        <v>1</v>
      </c>
      <c r="F117" s="5">
        <v>1</v>
      </c>
      <c r="G117" s="33" t="s">
        <v>26</v>
      </c>
      <c r="H117" s="8" t="s">
        <v>116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</row>
    <row r="118" spans="1:52" ht="60" customHeight="1">
      <c r="A118" s="40">
        <v>2014</v>
      </c>
      <c r="B118" s="41">
        <v>8311</v>
      </c>
      <c r="C118" s="40">
        <v>1</v>
      </c>
      <c r="D118" s="5">
        <v>5</v>
      </c>
      <c r="E118" s="28">
        <v>1</v>
      </c>
      <c r="F118" s="5">
        <v>2</v>
      </c>
      <c r="G118" s="40"/>
      <c r="H118" s="8" t="s">
        <v>117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</row>
    <row r="119" spans="1:52" ht="60" customHeight="1">
      <c r="A119" s="40">
        <v>2014</v>
      </c>
      <c r="B119" s="41">
        <v>8311</v>
      </c>
      <c r="C119" s="40">
        <v>1</v>
      </c>
      <c r="D119" s="5">
        <v>5</v>
      </c>
      <c r="E119" s="28">
        <v>1</v>
      </c>
      <c r="F119" s="5">
        <v>2</v>
      </c>
      <c r="G119" s="33" t="s">
        <v>50</v>
      </c>
      <c r="H119" s="8" t="s">
        <v>117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</row>
    <row r="120" spans="1:52" ht="60" customHeight="1">
      <c r="A120" s="40">
        <v>2014</v>
      </c>
      <c r="B120" s="41">
        <v>8311</v>
      </c>
      <c r="C120" s="40">
        <v>1</v>
      </c>
      <c r="D120" s="5">
        <v>5</v>
      </c>
      <c r="E120" s="28">
        <v>1</v>
      </c>
      <c r="F120" s="5">
        <v>5</v>
      </c>
      <c r="G120" s="40"/>
      <c r="H120" s="8" t="s">
        <v>118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</row>
    <row r="121" spans="1:52" ht="60" customHeight="1">
      <c r="A121" s="40">
        <v>2014</v>
      </c>
      <c r="B121" s="41">
        <v>8311</v>
      </c>
      <c r="C121" s="40">
        <v>1</v>
      </c>
      <c r="D121" s="5">
        <v>5</v>
      </c>
      <c r="E121" s="28">
        <v>1</v>
      </c>
      <c r="F121" s="5">
        <v>5</v>
      </c>
      <c r="G121" s="33" t="s">
        <v>26</v>
      </c>
      <c r="H121" s="8" t="s">
        <v>119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</row>
    <row r="122" spans="1:52" ht="60" customHeight="1">
      <c r="A122" s="40">
        <v>2014</v>
      </c>
      <c r="B122" s="41">
        <v>8311</v>
      </c>
      <c r="C122" s="40">
        <v>1</v>
      </c>
      <c r="D122" s="5">
        <v>5</v>
      </c>
      <c r="E122" s="28">
        <v>1</v>
      </c>
      <c r="F122" s="5">
        <v>9</v>
      </c>
      <c r="G122" s="40"/>
      <c r="H122" s="8" t="s">
        <v>120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</row>
    <row r="123" spans="1:52" ht="60" customHeight="1">
      <c r="A123" s="40">
        <v>2014</v>
      </c>
      <c r="B123" s="41">
        <v>8311</v>
      </c>
      <c r="C123" s="40">
        <v>1</v>
      </c>
      <c r="D123" s="5">
        <v>5</v>
      </c>
      <c r="E123" s="28">
        <v>1</v>
      </c>
      <c r="F123" s="5">
        <v>9</v>
      </c>
      <c r="G123" s="33" t="s">
        <v>26</v>
      </c>
      <c r="H123" s="8" t="s">
        <v>121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</row>
    <row r="124" spans="1:52" ht="60" customHeight="1">
      <c r="A124" s="40">
        <v>2014</v>
      </c>
      <c r="B124" s="41">
        <v>8311</v>
      </c>
      <c r="C124" s="40">
        <v>1</v>
      </c>
      <c r="D124" s="5">
        <v>5</v>
      </c>
      <c r="E124" s="28">
        <v>2</v>
      </c>
      <c r="F124" s="5"/>
      <c r="G124" s="40"/>
      <c r="H124" s="8" t="s">
        <v>122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</row>
    <row r="125" spans="1:52" ht="60" customHeight="1">
      <c r="A125" s="40">
        <v>2014</v>
      </c>
      <c r="B125" s="41">
        <v>8311</v>
      </c>
      <c r="C125" s="40">
        <v>1</v>
      </c>
      <c r="D125" s="5">
        <v>5</v>
      </c>
      <c r="E125" s="28">
        <v>2</v>
      </c>
      <c r="F125" s="5">
        <v>1</v>
      </c>
      <c r="G125" s="40"/>
      <c r="H125" s="8" t="s">
        <v>123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</row>
    <row r="126" spans="1:52" ht="60" customHeight="1">
      <c r="A126" s="40">
        <v>2014</v>
      </c>
      <c r="B126" s="41">
        <v>8311</v>
      </c>
      <c r="C126" s="40">
        <v>1</v>
      </c>
      <c r="D126" s="5">
        <v>5</v>
      </c>
      <c r="E126" s="28">
        <v>2</v>
      </c>
      <c r="F126" s="5">
        <v>1</v>
      </c>
      <c r="G126" s="33" t="s">
        <v>26</v>
      </c>
      <c r="H126" s="8" t="s">
        <v>123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</row>
    <row r="127" spans="1:52" ht="60" customHeight="1">
      <c r="A127" s="40">
        <v>2014</v>
      </c>
      <c r="B127" s="41">
        <v>8311</v>
      </c>
      <c r="C127" s="40">
        <v>1</v>
      </c>
      <c r="D127" s="5">
        <v>5</v>
      </c>
      <c r="E127" s="28">
        <v>2</v>
      </c>
      <c r="F127" s="5">
        <v>3</v>
      </c>
      <c r="G127" s="40"/>
      <c r="H127" s="8" t="s">
        <v>124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</row>
    <row r="128" spans="1:52" ht="60" customHeight="1">
      <c r="A128" s="40">
        <v>2014</v>
      </c>
      <c r="B128" s="41">
        <v>8311</v>
      </c>
      <c r="C128" s="40">
        <v>1</v>
      </c>
      <c r="D128" s="5">
        <v>5</v>
      </c>
      <c r="E128" s="28">
        <v>2</v>
      </c>
      <c r="F128" s="5">
        <v>3</v>
      </c>
      <c r="G128" s="33" t="s">
        <v>26</v>
      </c>
      <c r="H128" s="8" t="s">
        <v>124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</row>
    <row r="129" spans="1:52" ht="60" customHeight="1">
      <c r="A129" s="40">
        <v>2014</v>
      </c>
      <c r="B129" s="41">
        <v>8311</v>
      </c>
      <c r="C129" s="40">
        <v>1</v>
      </c>
      <c r="D129" s="5">
        <v>5</v>
      </c>
      <c r="E129" s="28">
        <v>2</v>
      </c>
      <c r="F129" s="5">
        <v>9</v>
      </c>
      <c r="G129" s="40"/>
      <c r="H129" s="8" t="s">
        <v>125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</row>
    <row r="130" spans="1:52" ht="60" customHeight="1">
      <c r="A130" s="40">
        <v>2014</v>
      </c>
      <c r="B130" s="41">
        <v>8311</v>
      </c>
      <c r="C130" s="40">
        <v>1</v>
      </c>
      <c r="D130" s="5">
        <v>5</v>
      </c>
      <c r="E130" s="28">
        <v>2</v>
      </c>
      <c r="F130" s="5">
        <v>9</v>
      </c>
      <c r="G130" s="33" t="s">
        <v>26</v>
      </c>
      <c r="H130" s="8" t="s">
        <v>125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</row>
    <row r="131" spans="1:52" ht="60" customHeight="1">
      <c r="A131" s="40">
        <v>2014</v>
      </c>
      <c r="B131" s="41">
        <v>8311</v>
      </c>
      <c r="C131" s="40">
        <v>1</v>
      </c>
      <c r="D131" s="5">
        <v>5</v>
      </c>
      <c r="E131" s="28">
        <v>4</v>
      </c>
      <c r="F131" s="5"/>
      <c r="G131" s="40"/>
      <c r="H131" s="8" t="s">
        <v>126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</row>
    <row r="132" spans="1:52" ht="60" customHeight="1">
      <c r="A132" s="40">
        <v>2014</v>
      </c>
      <c r="B132" s="41">
        <v>8311</v>
      </c>
      <c r="C132" s="40">
        <v>1</v>
      </c>
      <c r="D132" s="5">
        <v>5</v>
      </c>
      <c r="E132" s="28">
        <v>4</v>
      </c>
      <c r="F132" s="5">
        <v>1</v>
      </c>
      <c r="G132" s="40"/>
      <c r="H132" s="8" t="s">
        <v>127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</row>
    <row r="133" spans="1:52" ht="60" customHeight="1">
      <c r="A133" s="40">
        <v>2014</v>
      </c>
      <c r="B133" s="41">
        <v>8311</v>
      </c>
      <c r="C133" s="40">
        <v>1</v>
      </c>
      <c r="D133" s="5">
        <v>5</v>
      </c>
      <c r="E133" s="28">
        <v>4</v>
      </c>
      <c r="F133" s="5">
        <v>1</v>
      </c>
      <c r="G133" s="33" t="s">
        <v>26</v>
      </c>
      <c r="H133" s="8" t="s">
        <v>128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</row>
    <row r="134" spans="1:52" ht="60" customHeight="1">
      <c r="A134" s="40">
        <v>2014</v>
      </c>
      <c r="B134" s="41">
        <v>8311</v>
      </c>
      <c r="C134" s="40">
        <v>1</v>
      </c>
      <c r="D134" s="5">
        <v>5</v>
      </c>
      <c r="E134" s="28">
        <v>4</v>
      </c>
      <c r="F134" s="5">
        <v>1</v>
      </c>
      <c r="G134" s="33" t="s">
        <v>78</v>
      </c>
      <c r="H134" s="8" t="s">
        <v>129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</row>
    <row r="135" spans="1:52" ht="60" customHeight="1">
      <c r="A135" s="40">
        <v>2014</v>
      </c>
      <c r="B135" s="41">
        <v>8311</v>
      </c>
      <c r="C135" s="40">
        <v>1</v>
      </c>
      <c r="D135" s="5">
        <v>5</v>
      </c>
      <c r="E135" s="28">
        <v>6</v>
      </c>
      <c r="F135" s="5"/>
      <c r="G135" s="40"/>
      <c r="H135" s="8" t="s">
        <v>130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</row>
    <row r="136" spans="1:52" ht="60" customHeight="1">
      <c r="A136" s="40">
        <v>2014</v>
      </c>
      <c r="B136" s="41">
        <v>8311</v>
      </c>
      <c r="C136" s="40">
        <v>1</v>
      </c>
      <c r="D136" s="5">
        <v>5</v>
      </c>
      <c r="E136" s="28">
        <v>6</v>
      </c>
      <c r="F136" s="5">
        <v>4</v>
      </c>
      <c r="G136" s="40"/>
      <c r="H136" s="8" t="s">
        <v>131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</row>
    <row r="137" spans="1:52" ht="60" customHeight="1">
      <c r="A137" s="40">
        <v>2014</v>
      </c>
      <c r="B137" s="41">
        <v>8311</v>
      </c>
      <c r="C137" s="40">
        <v>1</v>
      </c>
      <c r="D137" s="5">
        <v>5</v>
      </c>
      <c r="E137" s="28">
        <v>6</v>
      </c>
      <c r="F137" s="5">
        <v>4</v>
      </c>
      <c r="G137" s="33" t="s">
        <v>50</v>
      </c>
      <c r="H137" s="8" t="s">
        <v>131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</row>
    <row r="138" spans="1:52" ht="60" customHeight="1">
      <c r="A138" s="40">
        <v>2014</v>
      </c>
      <c r="B138" s="41">
        <v>8311</v>
      </c>
      <c r="C138" s="40">
        <v>1</v>
      </c>
      <c r="D138" s="5">
        <v>5</v>
      </c>
      <c r="E138" s="28">
        <v>6</v>
      </c>
      <c r="F138" s="5">
        <v>5</v>
      </c>
      <c r="G138" s="40"/>
      <c r="H138" s="8" t="s">
        <v>132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</row>
    <row r="139" spans="1:52" ht="60" customHeight="1">
      <c r="A139" s="40">
        <v>2014</v>
      </c>
      <c r="B139" s="41">
        <v>8311</v>
      </c>
      <c r="C139" s="40">
        <v>1</v>
      </c>
      <c r="D139" s="5">
        <v>5</v>
      </c>
      <c r="E139" s="28">
        <v>6</v>
      </c>
      <c r="F139" s="5">
        <v>5</v>
      </c>
      <c r="G139" s="33" t="s">
        <v>26</v>
      </c>
      <c r="H139" s="8" t="s">
        <v>133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</row>
    <row r="140" spans="1:52" ht="60" customHeight="1">
      <c r="A140" s="40">
        <v>2014</v>
      </c>
      <c r="B140" s="41">
        <v>8311</v>
      </c>
      <c r="C140" s="40">
        <v>1</v>
      </c>
      <c r="D140" s="5">
        <v>5</v>
      </c>
      <c r="E140" s="28">
        <v>9</v>
      </c>
      <c r="F140" s="5"/>
      <c r="G140" s="40"/>
      <c r="H140" s="8" t="s">
        <v>134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</row>
    <row r="141" spans="1:52" ht="60" customHeight="1">
      <c r="A141" s="40">
        <v>2014</v>
      </c>
      <c r="B141" s="41">
        <v>8311</v>
      </c>
      <c r="C141" s="40">
        <v>1</v>
      </c>
      <c r="D141" s="5">
        <v>5</v>
      </c>
      <c r="E141" s="28">
        <v>9</v>
      </c>
      <c r="F141" s="5">
        <v>1</v>
      </c>
      <c r="G141" s="40"/>
      <c r="H141" s="8" t="s">
        <v>135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</row>
    <row r="142" spans="1:52" ht="60" customHeight="1">
      <c r="A142" s="40">
        <v>2014</v>
      </c>
      <c r="B142" s="41">
        <v>8311</v>
      </c>
      <c r="C142" s="40">
        <v>1</v>
      </c>
      <c r="D142" s="5">
        <v>5</v>
      </c>
      <c r="E142" s="28">
        <v>9</v>
      </c>
      <c r="F142" s="5">
        <v>1</v>
      </c>
      <c r="G142" s="33" t="s">
        <v>26</v>
      </c>
      <c r="H142" s="8" t="s">
        <v>135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</row>
    <row r="143" spans="1:52" ht="60" customHeight="1">
      <c r="A143" s="40">
        <v>2014</v>
      </c>
      <c r="B143" s="41">
        <v>8311</v>
      </c>
      <c r="C143" s="40">
        <v>1</v>
      </c>
      <c r="D143" s="5">
        <v>5</v>
      </c>
      <c r="E143" s="28">
        <v>9</v>
      </c>
      <c r="F143" s="5">
        <v>7</v>
      </c>
      <c r="G143" s="40"/>
      <c r="H143" s="8" t="s">
        <v>136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</row>
    <row r="144" spans="1:52" ht="60" customHeight="1">
      <c r="A144" s="40">
        <v>2014</v>
      </c>
      <c r="B144" s="41">
        <v>8311</v>
      </c>
      <c r="C144" s="40">
        <v>1</v>
      </c>
      <c r="D144" s="5">
        <v>5</v>
      </c>
      <c r="E144" s="28">
        <v>9</v>
      </c>
      <c r="F144" s="5">
        <v>7</v>
      </c>
      <c r="G144" s="33" t="s">
        <v>50</v>
      </c>
      <c r="H144" s="8" t="s">
        <v>136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</row>
    <row r="145" spans="1:52" ht="60" customHeight="1">
      <c r="A145" s="40">
        <v>2014</v>
      </c>
      <c r="B145" s="41">
        <v>8311</v>
      </c>
      <c r="C145" s="40">
        <v>1</v>
      </c>
      <c r="D145" s="5">
        <v>3</v>
      </c>
      <c r="E145" s="28">
        <v>3</v>
      </c>
      <c r="F145" s="5"/>
      <c r="G145" s="40"/>
      <c r="H145" s="8" t="s">
        <v>137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</row>
    <row r="146" spans="1:52" ht="60" customHeight="1">
      <c r="A146" s="40">
        <v>2014</v>
      </c>
      <c r="B146" s="41">
        <v>8311</v>
      </c>
      <c r="C146" s="40">
        <v>1</v>
      </c>
      <c r="D146" s="5">
        <v>6</v>
      </c>
      <c r="E146" s="28"/>
      <c r="F146" s="5"/>
      <c r="G146" s="40"/>
      <c r="H146" s="8" t="s">
        <v>138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</row>
    <row r="147" spans="1:52" ht="60" customHeight="1">
      <c r="A147" s="40">
        <v>2014</v>
      </c>
      <c r="B147" s="41">
        <v>8311</v>
      </c>
      <c r="C147" s="40">
        <v>1</v>
      </c>
      <c r="D147" s="5">
        <v>6</v>
      </c>
      <c r="E147" s="28">
        <v>2</v>
      </c>
      <c r="F147" s="5"/>
      <c r="G147" s="40"/>
      <c r="H147" s="8" t="s">
        <v>139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</row>
    <row r="148" spans="1:52" ht="60" customHeight="1">
      <c r="A148" s="40">
        <v>2014</v>
      </c>
      <c r="B148" s="41">
        <v>8311</v>
      </c>
      <c r="C148" s="40">
        <v>1</v>
      </c>
      <c r="D148" s="5">
        <v>6</v>
      </c>
      <c r="E148" s="28">
        <v>2</v>
      </c>
      <c r="F148" s="5">
        <v>2</v>
      </c>
      <c r="G148" s="40"/>
      <c r="H148" s="8" t="s">
        <v>140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</row>
    <row r="149" spans="1:52" ht="60" customHeight="1">
      <c r="A149" s="40">
        <v>2014</v>
      </c>
      <c r="B149" s="41">
        <v>8311</v>
      </c>
      <c r="C149" s="40">
        <v>1</v>
      </c>
      <c r="D149" s="5">
        <v>6</v>
      </c>
      <c r="E149" s="28">
        <v>2</v>
      </c>
      <c r="F149" s="5">
        <v>2</v>
      </c>
      <c r="G149" s="40">
        <v>1</v>
      </c>
      <c r="H149" s="8" t="s">
        <v>141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</row>
    <row r="150" spans="1:52" ht="60" customHeight="1">
      <c r="A150" s="40">
        <v>2014</v>
      </c>
      <c r="B150" s="41">
        <v>8311</v>
      </c>
      <c r="C150" s="40">
        <v>1</v>
      </c>
      <c r="D150" s="5">
        <v>6</v>
      </c>
      <c r="E150" s="28">
        <v>2</v>
      </c>
      <c r="F150" s="5">
        <v>2</v>
      </c>
      <c r="G150" s="33" t="s">
        <v>100</v>
      </c>
      <c r="H150" s="8" t="s">
        <v>142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</row>
    <row r="151" spans="1:52" ht="60" customHeight="1">
      <c r="A151" s="40">
        <v>2014</v>
      </c>
      <c r="B151" s="41">
        <v>8311</v>
      </c>
      <c r="C151" s="40">
        <v>1</v>
      </c>
      <c r="D151" s="5">
        <v>6</v>
      </c>
      <c r="E151" s="28">
        <v>2</v>
      </c>
      <c r="F151" s="5">
        <v>7</v>
      </c>
      <c r="G151" s="40"/>
      <c r="H151" s="8" t="s">
        <v>143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</row>
    <row r="152" spans="1:52" ht="60" customHeight="1">
      <c r="A152" s="40">
        <v>2014</v>
      </c>
      <c r="B152" s="41">
        <v>8311</v>
      </c>
      <c r="C152" s="40">
        <v>1</v>
      </c>
      <c r="D152" s="5">
        <v>6</v>
      </c>
      <c r="E152" s="28">
        <v>2</v>
      </c>
      <c r="F152" s="5">
        <v>7</v>
      </c>
      <c r="G152" s="33" t="s">
        <v>26</v>
      </c>
      <c r="H152" s="8" t="s">
        <v>144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</row>
    <row r="153" spans="1:52" ht="60" customHeight="1">
      <c r="A153" s="40">
        <v>2014</v>
      </c>
      <c r="B153" s="41">
        <v>8311</v>
      </c>
      <c r="C153" s="40">
        <v>1</v>
      </c>
      <c r="D153" s="5">
        <v>6</v>
      </c>
      <c r="E153" s="28">
        <v>2</v>
      </c>
      <c r="F153" s="5">
        <v>9</v>
      </c>
      <c r="G153" s="40"/>
      <c r="H153" s="8" t="s">
        <v>145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</row>
    <row r="154" spans="1:52" ht="60" customHeight="1">
      <c r="A154" s="40">
        <v>2014</v>
      </c>
      <c r="B154" s="41">
        <v>8311</v>
      </c>
      <c r="C154" s="40">
        <v>1</v>
      </c>
      <c r="D154" s="5">
        <v>6</v>
      </c>
      <c r="E154" s="28">
        <v>2</v>
      </c>
      <c r="F154" s="5">
        <v>9</v>
      </c>
      <c r="G154" s="33" t="s">
        <v>26</v>
      </c>
      <c r="H154" s="8" t="s">
        <v>146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</row>
    <row r="155" spans="1:52" ht="60" customHeight="1">
      <c r="A155" s="40">
        <v>2014</v>
      </c>
      <c r="B155" s="41">
        <v>8311</v>
      </c>
      <c r="C155" s="40">
        <v>1</v>
      </c>
      <c r="D155" s="5">
        <v>6</v>
      </c>
      <c r="E155" s="28">
        <v>2</v>
      </c>
      <c r="F155" s="5">
        <v>9</v>
      </c>
      <c r="G155" s="33" t="s">
        <v>53</v>
      </c>
      <c r="H155" s="8" t="s">
        <v>147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</row>
    <row r="156" spans="1:52" ht="60" customHeight="1">
      <c r="A156" s="40">
        <v>2014</v>
      </c>
      <c r="B156" s="41">
        <v>8311</v>
      </c>
      <c r="C156" s="40">
        <v>1</v>
      </c>
      <c r="D156" s="5">
        <v>6</v>
      </c>
      <c r="E156" s="28">
        <v>2</v>
      </c>
      <c r="F156" s="5">
        <v>9</v>
      </c>
      <c r="G156" s="33" t="s">
        <v>148</v>
      </c>
      <c r="H156" s="8" t="s">
        <v>149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</row>
    <row r="157" spans="1:52">
      <c r="A157" s="27"/>
      <c r="B157" s="27"/>
      <c r="C157" s="27"/>
      <c r="D157" s="36"/>
      <c r="E157" s="37"/>
      <c r="F157" s="36"/>
      <c r="G157" s="27"/>
      <c r="H157" s="3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34"/>
      <c r="AT157" s="35"/>
      <c r="AU157" s="27"/>
      <c r="AV157" s="34"/>
      <c r="AW157" s="27"/>
      <c r="AX157" s="27"/>
      <c r="AY157" s="27"/>
      <c r="AZ157" s="27"/>
    </row>
    <row r="158" spans="1:52">
      <c r="A158" s="99" t="s">
        <v>169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34"/>
      <c r="AT158" s="35"/>
      <c r="AU158" s="27"/>
      <c r="AV158" s="34"/>
      <c r="AW158" s="27"/>
      <c r="AX158" s="27"/>
      <c r="AY158" s="27"/>
      <c r="AZ158" s="27"/>
    </row>
  </sheetData>
  <mergeCells count="40"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  <mergeCell ref="AX7:AZ7"/>
    <mergeCell ref="I8:K8"/>
    <mergeCell ref="L8:N8"/>
    <mergeCell ref="P8:R8"/>
    <mergeCell ref="S8:U8"/>
    <mergeCell ref="W8:Y8"/>
    <mergeCell ref="AW8:AW9"/>
    <mergeCell ref="Z8:AB8"/>
    <mergeCell ref="I7:O7"/>
    <mergeCell ref="P7:V7"/>
    <mergeCell ref="W7:AC7"/>
    <mergeCell ref="AD7:AJ7"/>
    <mergeCell ref="AD8:AF8"/>
    <mergeCell ref="AG8:AI8"/>
    <mergeCell ref="AX8:AX9"/>
    <mergeCell ref="AY8:AY9"/>
    <mergeCell ref="AZ8:AZ9"/>
    <mergeCell ref="A158:O158"/>
    <mergeCell ref="AK8:AM8"/>
    <mergeCell ref="AN8:AP8"/>
    <mergeCell ref="AR8:AR9"/>
    <mergeCell ref="AS8:AS9"/>
    <mergeCell ref="G7:G9"/>
    <mergeCell ref="H7:H9"/>
    <mergeCell ref="AT8:AT9"/>
    <mergeCell ref="AU8:AU9"/>
    <mergeCell ref="AK7:AQ7"/>
    <mergeCell ref="AR7:AT7"/>
    <mergeCell ref="AU7:AW7"/>
    <mergeCell ref="AV8:AV9"/>
  </mergeCells>
  <pageMargins left="0.70866141732283472" right="0.70866141732283472" top="0.74803149606299213" bottom="0.74803149606299213" header="0.31496062992125984" footer="0.31496062992125984"/>
  <pageSetup paperSize="9" scale="17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8"/>
  <sheetViews>
    <sheetView zoomScale="40" zoomScaleNormal="40" workbookViewId="0">
      <selection activeCell="A7" sqref="A7:S7"/>
    </sheetView>
  </sheetViews>
  <sheetFormatPr baseColWidth="10" defaultRowHeight="15"/>
  <cols>
    <col min="4" max="4" width="64.7109375" customWidth="1"/>
    <col min="5" max="5" width="29" bestFit="1" customWidth="1"/>
    <col min="6" max="6" width="26.85546875" bestFit="1" customWidth="1"/>
    <col min="7" max="7" width="29" bestFit="1" customWidth="1"/>
    <col min="8" max="8" width="20.5703125" bestFit="1" customWidth="1"/>
    <col min="9" max="9" width="21.5703125" bestFit="1" customWidth="1"/>
    <col min="10" max="10" width="19.85546875" bestFit="1" customWidth="1"/>
    <col min="11" max="11" width="20.5703125" customWidth="1"/>
    <col min="12" max="12" width="21.5703125" bestFit="1" customWidth="1"/>
    <col min="13" max="13" width="16.5703125" bestFit="1" customWidth="1"/>
    <col min="14" max="14" width="20.5703125" bestFit="1" customWidth="1"/>
    <col min="15" max="15" width="21.5703125" bestFit="1" customWidth="1"/>
    <col min="16" max="16" width="16.5703125" bestFit="1" customWidth="1"/>
    <col min="17" max="17" width="20.5703125" bestFit="1" customWidth="1"/>
    <col min="18" max="19" width="22" bestFit="1" customWidth="1"/>
    <col min="20" max="20" width="30.140625" bestFit="1" customWidth="1"/>
    <col min="21" max="21" width="27.7109375" bestFit="1" customWidth="1"/>
    <col min="22" max="22" width="30.140625" bestFit="1" customWidth="1"/>
  </cols>
  <sheetData>
    <row r="1" spans="1:22" ht="26.25">
      <c r="A1" s="43"/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2"/>
      <c r="U1" s="42"/>
      <c r="V1" s="42"/>
    </row>
    <row r="2" spans="1:22" ht="26.25">
      <c r="A2" s="164" t="s">
        <v>289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42"/>
      <c r="U2" s="42"/>
      <c r="V2" s="42"/>
    </row>
    <row r="3" spans="1:22" ht="26.25">
      <c r="A3" s="164" t="s">
        <v>290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42"/>
      <c r="U3" s="42"/>
      <c r="V3" s="42"/>
    </row>
    <row r="4" spans="1:22" ht="26.25">
      <c r="A4" s="165" t="s">
        <v>171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42"/>
      <c r="U4" s="42"/>
      <c r="V4" s="42"/>
    </row>
    <row r="5" spans="1:22" ht="26.25">
      <c r="A5" s="164" t="s">
        <v>160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42"/>
      <c r="U5" s="42"/>
      <c r="V5" s="42"/>
    </row>
    <row r="6" spans="1:22" ht="26.25">
      <c r="A6" s="164" t="s">
        <v>172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42"/>
      <c r="U6" s="42"/>
      <c r="V6" s="42"/>
    </row>
    <row r="7" spans="1:22" ht="26.25">
      <c r="A7" s="164" t="s">
        <v>170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42"/>
      <c r="U7" s="42"/>
      <c r="V7" s="42"/>
    </row>
    <row r="8" spans="1:22" ht="27" thickBot="1">
      <c r="A8" s="43"/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42"/>
      <c r="V8" s="42"/>
    </row>
    <row r="9" spans="1:22" ht="27" thickBot="1">
      <c r="A9" s="166" t="s">
        <v>2</v>
      </c>
      <c r="B9" s="166" t="s">
        <v>173</v>
      </c>
      <c r="C9" s="166" t="s">
        <v>11</v>
      </c>
      <c r="D9" s="167" t="s">
        <v>174</v>
      </c>
      <c r="E9" s="163" t="s">
        <v>152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</row>
    <row r="10" spans="1:22" ht="27" thickBot="1">
      <c r="A10" s="166"/>
      <c r="B10" s="166"/>
      <c r="C10" s="166"/>
      <c r="D10" s="167"/>
      <c r="E10" s="167" t="s">
        <v>175</v>
      </c>
      <c r="F10" s="167"/>
      <c r="G10" s="167"/>
      <c r="H10" s="167" t="s">
        <v>154</v>
      </c>
      <c r="I10" s="167"/>
      <c r="J10" s="167"/>
      <c r="K10" s="167" t="s">
        <v>155</v>
      </c>
      <c r="L10" s="167"/>
      <c r="M10" s="167"/>
      <c r="N10" s="167" t="s">
        <v>176</v>
      </c>
      <c r="O10" s="167"/>
      <c r="P10" s="167"/>
      <c r="Q10" s="155" t="s">
        <v>156</v>
      </c>
      <c r="R10" s="156"/>
      <c r="S10" s="157"/>
      <c r="T10" s="163" t="s">
        <v>177</v>
      </c>
      <c r="U10" s="163"/>
      <c r="V10" s="163"/>
    </row>
    <row r="11" spans="1:22" ht="139.5" customHeight="1" thickBot="1">
      <c r="A11" s="166"/>
      <c r="B11" s="166"/>
      <c r="C11" s="166"/>
      <c r="D11" s="167"/>
      <c r="E11" s="45" t="s">
        <v>6</v>
      </c>
      <c r="F11" s="45" t="s">
        <v>9</v>
      </c>
      <c r="G11" s="45" t="s">
        <v>10</v>
      </c>
      <c r="H11" s="45" t="s">
        <v>6</v>
      </c>
      <c r="I11" s="45" t="s">
        <v>9</v>
      </c>
      <c r="J11" s="45" t="s">
        <v>10</v>
      </c>
      <c r="K11" s="45" t="s">
        <v>6</v>
      </c>
      <c r="L11" s="45" t="s">
        <v>9</v>
      </c>
      <c r="M11" s="45" t="s">
        <v>10</v>
      </c>
      <c r="N11" s="45" t="s">
        <v>6</v>
      </c>
      <c r="O11" s="45" t="s">
        <v>9</v>
      </c>
      <c r="P11" s="45" t="s">
        <v>10</v>
      </c>
      <c r="Q11" s="45" t="s">
        <v>6</v>
      </c>
      <c r="R11" s="45" t="s">
        <v>9</v>
      </c>
      <c r="S11" s="45" t="s">
        <v>10</v>
      </c>
      <c r="T11" s="45" t="s">
        <v>6</v>
      </c>
      <c r="U11" s="45" t="s">
        <v>9</v>
      </c>
      <c r="V11" s="45" t="s">
        <v>10</v>
      </c>
    </row>
    <row r="12" spans="1:22" ht="27" thickBot="1">
      <c r="A12" s="158">
        <v>1</v>
      </c>
      <c r="B12" s="159" t="s">
        <v>178</v>
      </c>
      <c r="C12" s="160"/>
      <c r="D12" s="161"/>
      <c r="E12" s="46">
        <f t="shared" ref="E12:S12" si="0">E13+E20</f>
        <v>0</v>
      </c>
      <c r="F12" s="47">
        <f t="shared" si="0"/>
        <v>31645100</v>
      </c>
      <c r="G12" s="48">
        <f t="shared" si="0"/>
        <v>31645100</v>
      </c>
      <c r="H12" s="49">
        <f t="shared" si="0"/>
        <v>0</v>
      </c>
      <c r="I12" s="50">
        <f t="shared" si="0"/>
        <v>0</v>
      </c>
      <c r="J12" s="51">
        <f t="shared" si="0"/>
        <v>0</v>
      </c>
      <c r="K12" s="49">
        <f t="shared" si="0"/>
        <v>0</v>
      </c>
      <c r="L12" s="50">
        <f t="shared" si="0"/>
        <v>0</v>
      </c>
      <c r="M12" s="51">
        <f t="shared" si="0"/>
        <v>0</v>
      </c>
      <c r="N12" s="49">
        <f t="shared" si="0"/>
        <v>0</v>
      </c>
      <c r="O12" s="50">
        <f t="shared" si="0"/>
        <v>0</v>
      </c>
      <c r="P12" s="51">
        <f t="shared" si="0"/>
        <v>0</v>
      </c>
      <c r="Q12" s="49">
        <f t="shared" si="0"/>
        <v>0</v>
      </c>
      <c r="R12" s="50">
        <f t="shared" si="0"/>
        <v>0</v>
      </c>
      <c r="S12" s="51">
        <f t="shared" si="0"/>
        <v>0</v>
      </c>
      <c r="T12" s="49">
        <f>+E12-H12-K12-N12-Q12</f>
        <v>0</v>
      </c>
      <c r="U12" s="49">
        <f>+F12-I12-L12-O12-R12</f>
        <v>31645100</v>
      </c>
      <c r="V12" s="49">
        <f>+G12-J12-M12-P12-S12</f>
        <v>31645100</v>
      </c>
    </row>
    <row r="13" spans="1:22" ht="26.25">
      <c r="A13" s="137"/>
      <c r="B13" s="162">
        <v>1</v>
      </c>
      <c r="C13" s="151" t="s">
        <v>179</v>
      </c>
      <c r="D13" s="152"/>
      <c r="E13" s="49">
        <f t="shared" ref="E13:S13" si="1">SUM(E14:E19)</f>
        <v>0</v>
      </c>
      <c r="F13" s="50">
        <f t="shared" si="1"/>
        <v>31645100</v>
      </c>
      <c r="G13" s="51">
        <f t="shared" si="1"/>
        <v>31645100</v>
      </c>
      <c r="H13" s="49">
        <f t="shared" si="1"/>
        <v>0</v>
      </c>
      <c r="I13" s="50">
        <f t="shared" si="1"/>
        <v>0</v>
      </c>
      <c r="J13" s="51">
        <f t="shared" si="1"/>
        <v>0</v>
      </c>
      <c r="K13" s="49">
        <f t="shared" si="1"/>
        <v>0</v>
      </c>
      <c r="L13" s="50">
        <f t="shared" si="1"/>
        <v>0</v>
      </c>
      <c r="M13" s="51">
        <f t="shared" si="1"/>
        <v>0</v>
      </c>
      <c r="N13" s="49">
        <f t="shared" si="1"/>
        <v>0</v>
      </c>
      <c r="O13" s="50">
        <f t="shared" si="1"/>
        <v>0</v>
      </c>
      <c r="P13" s="51">
        <f t="shared" si="1"/>
        <v>0</v>
      </c>
      <c r="Q13" s="49">
        <f t="shared" si="1"/>
        <v>0</v>
      </c>
      <c r="R13" s="50">
        <f t="shared" si="1"/>
        <v>0</v>
      </c>
      <c r="S13" s="51">
        <f t="shared" si="1"/>
        <v>0</v>
      </c>
      <c r="T13" s="49">
        <f t="shared" ref="T13:V76" si="2">+E13-H13-K13-N13-Q13</f>
        <v>0</v>
      </c>
      <c r="U13" s="50">
        <f t="shared" si="2"/>
        <v>31645100</v>
      </c>
      <c r="V13" s="51">
        <f t="shared" si="2"/>
        <v>31645100</v>
      </c>
    </row>
    <row r="14" spans="1:22" ht="26.25">
      <c r="A14" s="137"/>
      <c r="B14" s="141"/>
      <c r="C14" s="52">
        <v>1000</v>
      </c>
      <c r="D14" s="53" t="s">
        <v>180</v>
      </c>
      <c r="E14" s="54">
        <v>0</v>
      </c>
      <c r="F14" s="55">
        <v>0</v>
      </c>
      <c r="G14" s="51">
        <f t="shared" ref="G14:G19" si="3">E14+F14</f>
        <v>0</v>
      </c>
      <c r="H14" s="56">
        <v>0</v>
      </c>
      <c r="I14" s="55">
        <v>0</v>
      </c>
      <c r="J14" s="51">
        <f t="shared" ref="J14:J19" si="4">H14+I14</f>
        <v>0</v>
      </c>
      <c r="K14" s="54">
        <v>0</v>
      </c>
      <c r="L14" s="55">
        <v>0</v>
      </c>
      <c r="M14" s="51">
        <f t="shared" ref="M14:M19" si="5">K14+L14</f>
        <v>0</v>
      </c>
      <c r="N14" s="54">
        <v>0</v>
      </c>
      <c r="O14" s="55">
        <v>0</v>
      </c>
      <c r="P14" s="51">
        <f t="shared" ref="P14:P19" si="6">N14+O14</f>
        <v>0</v>
      </c>
      <c r="Q14" s="54">
        <v>0</v>
      </c>
      <c r="R14" s="55">
        <v>0</v>
      </c>
      <c r="S14" s="51">
        <f t="shared" ref="S14:S19" si="7">Q14+R14</f>
        <v>0</v>
      </c>
      <c r="T14" s="54">
        <f t="shared" si="2"/>
        <v>0</v>
      </c>
      <c r="U14" s="55">
        <f t="shared" si="2"/>
        <v>0</v>
      </c>
      <c r="V14" s="51">
        <f t="shared" si="2"/>
        <v>0</v>
      </c>
    </row>
    <row r="15" spans="1:22" ht="26.25">
      <c r="A15" s="137"/>
      <c r="B15" s="141"/>
      <c r="C15" s="52">
        <v>2000</v>
      </c>
      <c r="D15" s="53" t="s">
        <v>181</v>
      </c>
      <c r="E15" s="54">
        <v>0</v>
      </c>
      <c r="F15" s="55">
        <v>131200</v>
      </c>
      <c r="G15" s="51">
        <f t="shared" si="3"/>
        <v>131200</v>
      </c>
      <c r="H15" s="56">
        <v>0</v>
      </c>
      <c r="I15" s="55">
        <v>0</v>
      </c>
      <c r="J15" s="51">
        <f t="shared" si="4"/>
        <v>0</v>
      </c>
      <c r="K15" s="54">
        <v>0</v>
      </c>
      <c r="L15" s="55">
        <v>0</v>
      </c>
      <c r="M15" s="51">
        <f t="shared" si="5"/>
        <v>0</v>
      </c>
      <c r="N15" s="54">
        <v>0</v>
      </c>
      <c r="O15" s="55">
        <v>0</v>
      </c>
      <c r="P15" s="51">
        <f t="shared" si="6"/>
        <v>0</v>
      </c>
      <c r="Q15" s="54">
        <v>0</v>
      </c>
      <c r="R15" s="55">
        <v>0</v>
      </c>
      <c r="S15" s="51">
        <f t="shared" si="7"/>
        <v>0</v>
      </c>
      <c r="T15" s="54">
        <f t="shared" si="2"/>
        <v>0</v>
      </c>
      <c r="U15" s="55">
        <f t="shared" si="2"/>
        <v>131200</v>
      </c>
      <c r="V15" s="51">
        <f t="shared" si="2"/>
        <v>131200</v>
      </c>
    </row>
    <row r="16" spans="1:22" ht="26.25">
      <c r="A16" s="137"/>
      <c r="B16" s="141"/>
      <c r="C16" s="52">
        <v>3000</v>
      </c>
      <c r="D16" s="53" t="s">
        <v>182</v>
      </c>
      <c r="E16" s="54">
        <v>0</v>
      </c>
      <c r="F16" s="55">
        <v>23061000</v>
      </c>
      <c r="G16" s="51">
        <f t="shared" si="3"/>
        <v>23061000</v>
      </c>
      <c r="H16" s="56">
        <v>0</v>
      </c>
      <c r="I16" s="55">
        <v>0</v>
      </c>
      <c r="J16" s="51">
        <f t="shared" si="4"/>
        <v>0</v>
      </c>
      <c r="K16" s="54">
        <v>0</v>
      </c>
      <c r="L16" s="55">
        <v>0</v>
      </c>
      <c r="M16" s="51">
        <f t="shared" si="5"/>
        <v>0</v>
      </c>
      <c r="N16" s="54">
        <v>0</v>
      </c>
      <c r="O16" s="55">
        <v>0</v>
      </c>
      <c r="P16" s="51">
        <f t="shared" si="6"/>
        <v>0</v>
      </c>
      <c r="Q16" s="54">
        <v>0</v>
      </c>
      <c r="R16" s="55">
        <v>0</v>
      </c>
      <c r="S16" s="51">
        <f t="shared" si="7"/>
        <v>0</v>
      </c>
      <c r="T16" s="54">
        <f t="shared" si="2"/>
        <v>0</v>
      </c>
      <c r="U16" s="55">
        <f t="shared" si="2"/>
        <v>23061000</v>
      </c>
      <c r="V16" s="51">
        <f t="shared" si="2"/>
        <v>23061000</v>
      </c>
    </row>
    <row r="17" spans="1:22" ht="51">
      <c r="A17" s="137"/>
      <c r="B17" s="141"/>
      <c r="C17" s="52">
        <v>4000</v>
      </c>
      <c r="D17" s="53" t="s">
        <v>183</v>
      </c>
      <c r="E17" s="54">
        <v>0</v>
      </c>
      <c r="F17" s="55">
        <v>0</v>
      </c>
      <c r="G17" s="51">
        <f t="shared" si="3"/>
        <v>0</v>
      </c>
      <c r="H17" s="56">
        <v>0</v>
      </c>
      <c r="I17" s="55">
        <v>0</v>
      </c>
      <c r="J17" s="51">
        <f t="shared" si="4"/>
        <v>0</v>
      </c>
      <c r="K17" s="54">
        <v>0</v>
      </c>
      <c r="L17" s="55">
        <v>0</v>
      </c>
      <c r="M17" s="51">
        <f t="shared" si="5"/>
        <v>0</v>
      </c>
      <c r="N17" s="54">
        <v>0</v>
      </c>
      <c r="O17" s="55">
        <v>0</v>
      </c>
      <c r="P17" s="51">
        <f t="shared" si="6"/>
        <v>0</v>
      </c>
      <c r="Q17" s="54">
        <v>0</v>
      </c>
      <c r="R17" s="55">
        <v>0</v>
      </c>
      <c r="S17" s="51">
        <f t="shared" si="7"/>
        <v>0</v>
      </c>
      <c r="T17" s="54">
        <f t="shared" si="2"/>
        <v>0</v>
      </c>
      <c r="U17" s="55">
        <f t="shared" si="2"/>
        <v>0</v>
      </c>
      <c r="V17" s="51">
        <f t="shared" si="2"/>
        <v>0</v>
      </c>
    </row>
    <row r="18" spans="1:22" ht="51">
      <c r="A18" s="137"/>
      <c r="B18" s="141"/>
      <c r="C18" s="52">
        <v>5000</v>
      </c>
      <c r="D18" s="53" t="s">
        <v>184</v>
      </c>
      <c r="E18" s="54">
        <v>0</v>
      </c>
      <c r="F18" s="55">
        <v>2452900</v>
      </c>
      <c r="G18" s="51">
        <f t="shared" si="3"/>
        <v>2452900</v>
      </c>
      <c r="H18" s="56">
        <v>0</v>
      </c>
      <c r="I18" s="55">
        <v>0</v>
      </c>
      <c r="J18" s="51">
        <f t="shared" si="4"/>
        <v>0</v>
      </c>
      <c r="K18" s="54">
        <v>0</v>
      </c>
      <c r="L18" s="55">
        <v>0</v>
      </c>
      <c r="M18" s="51">
        <f t="shared" si="5"/>
        <v>0</v>
      </c>
      <c r="N18" s="54">
        <v>0</v>
      </c>
      <c r="O18" s="55">
        <v>0</v>
      </c>
      <c r="P18" s="51">
        <f t="shared" si="6"/>
        <v>0</v>
      </c>
      <c r="Q18" s="54">
        <v>0</v>
      </c>
      <c r="R18" s="55">
        <v>0</v>
      </c>
      <c r="S18" s="51">
        <f t="shared" si="7"/>
        <v>0</v>
      </c>
      <c r="T18" s="54">
        <f t="shared" si="2"/>
        <v>0</v>
      </c>
      <c r="U18" s="55">
        <f t="shared" si="2"/>
        <v>2452900</v>
      </c>
      <c r="V18" s="51">
        <f t="shared" si="2"/>
        <v>2452900</v>
      </c>
    </row>
    <row r="19" spans="1:22" ht="26.25">
      <c r="A19" s="137"/>
      <c r="B19" s="142"/>
      <c r="C19" s="52">
        <v>6000</v>
      </c>
      <c r="D19" s="53" t="s">
        <v>185</v>
      </c>
      <c r="E19" s="54">
        <v>0</v>
      </c>
      <c r="F19" s="55">
        <v>6000000</v>
      </c>
      <c r="G19" s="51">
        <f t="shared" si="3"/>
        <v>6000000</v>
      </c>
      <c r="H19" s="56">
        <v>0</v>
      </c>
      <c r="I19" s="55">
        <v>0</v>
      </c>
      <c r="J19" s="51">
        <f t="shared" si="4"/>
        <v>0</v>
      </c>
      <c r="K19" s="54">
        <v>0</v>
      </c>
      <c r="L19" s="55">
        <v>0</v>
      </c>
      <c r="M19" s="51">
        <f t="shared" si="5"/>
        <v>0</v>
      </c>
      <c r="N19" s="54">
        <v>0</v>
      </c>
      <c r="O19" s="55">
        <v>0</v>
      </c>
      <c r="P19" s="51">
        <f t="shared" si="6"/>
        <v>0</v>
      </c>
      <c r="Q19" s="54">
        <v>0</v>
      </c>
      <c r="R19" s="55">
        <v>0</v>
      </c>
      <c r="S19" s="51">
        <f t="shared" si="7"/>
        <v>0</v>
      </c>
      <c r="T19" s="54">
        <f t="shared" si="2"/>
        <v>0</v>
      </c>
      <c r="U19" s="55">
        <f t="shared" si="2"/>
        <v>6000000</v>
      </c>
      <c r="V19" s="51">
        <f t="shared" si="2"/>
        <v>6000000</v>
      </c>
    </row>
    <row r="20" spans="1:22" ht="26.25">
      <c r="A20" s="137"/>
      <c r="B20" s="143">
        <v>2</v>
      </c>
      <c r="C20" s="132" t="s">
        <v>186</v>
      </c>
      <c r="D20" s="134"/>
      <c r="E20" s="49">
        <f t="shared" ref="E20:S20" si="8">SUM(E21:E26)</f>
        <v>0</v>
      </c>
      <c r="F20" s="50">
        <f t="shared" si="8"/>
        <v>0</v>
      </c>
      <c r="G20" s="51">
        <f t="shared" si="8"/>
        <v>0</v>
      </c>
      <c r="H20" s="49">
        <f t="shared" si="8"/>
        <v>0</v>
      </c>
      <c r="I20" s="50">
        <f t="shared" si="8"/>
        <v>0</v>
      </c>
      <c r="J20" s="51">
        <f t="shared" si="8"/>
        <v>0</v>
      </c>
      <c r="K20" s="49">
        <f t="shared" si="8"/>
        <v>0</v>
      </c>
      <c r="L20" s="50">
        <f t="shared" si="8"/>
        <v>0</v>
      </c>
      <c r="M20" s="51">
        <f t="shared" si="8"/>
        <v>0</v>
      </c>
      <c r="N20" s="49">
        <f t="shared" si="8"/>
        <v>0</v>
      </c>
      <c r="O20" s="50">
        <f t="shared" si="8"/>
        <v>0</v>
      </c>
      <c r="P20" s="51">
        <f t="shared" si="8"/>
        <v>0</v>
      </c>
      <c r="Q20" s="49">
        <f t="shared" si="8"/>
        <v>0</v>
      </c>
      <c r="R20" s="50">
        <f t="shared" si="8"/>
        <v>0</v>
      </c>
      <c r="S20" s="51">
        <f t="shared" si="8"/>
        <v>0</v>
      </c>
      <c r="T20" s="49">
        <f t="shared" si="2"/>
        <v>0</v>
      </c>
      <c r="U20" s="50">
        <f t="shared" si="2"/>
        <v>0</v>
      </c>
      <c r="V20" s="51">
        <f t="shared" si="2"/>
        <v>0</v>
      </c>
    </row>
    <row r="21" spans="1:22" ht="26.25">
      <c r="A21" s="137"/>
      <c r="B21" s="153"/>
      <c r="C21" s="52">
        <v>1000</v>
      </c>
      <c r="D21" s="53" t="s">
        <v>180</v>
      </c>
      <c r="E21" s="54">
        <v>0</v>
      </c>
      <c r="F21" s="55">
        <v>0</v>
      </c>
      <c r="G21" s="51">
        <f t="shared" ref="G21:G26" si="9">E21+F21</f>
        <v>0</v>
      </c>
      <c r="H21" s="54">
        <v>0</v>
      </c>
      <c r="I21" s="55">
        <v>0</v>
      </c>
      <c r="J21" s="51">
        <f t="shared" ref="J21:J26" si="10">H21+I21</f>
        <v>0</v>
      </c>
      <c r="K21" s="54">
        <v>0</v>
      </c>
      <c r="L21" s="55">
        <v>0</v>
      </c>
      <c r="M21" s="51">
        <f t="shared" ref="M21:M26" si="11">K21+L21</f>
        <v>0</v>
      </c>
      <c r="N21" s="54">
        <v>0</v>
      </c>
      <c r="O21" s="55">
        <v>0</v>
      </c>
      <c r="P21" s="51">
        <f t="shared" ref="P21:P26" si="12">N21+O21</f>
        <v>0</v>
      </c>
      <c r="Q21" s="54">
        <v>0</v>
      </c>
      <c r="R21" s="55">
        <v>0</v>
      </c>
      <c r="S21" s="51">
        <f t="shared" ref="S21:S26" si="13">Q21+R21</f>
        <v>0</v>
      </c>
      <c r="T21" s="54">
        <f t="shared" si="2"/>
        <v>0</v>
      </c>
      <c r="U21" s="55">
        <f t="shared" si="2"/>
        <v>0</v>
      </c>
      <c r="V21" s="51">
        <f t="shared" si="2"/>
        <v>0</v>
      </c>
    </row>
    <row r="22" spans="1:22" ht="26.25">
      <c r="A22" s="137"/>
      <c r="B22" s="153"/>
      <c r="C22" s="52">
        <v>2000</v>
      </c>
      <c r="D22" s="53" t="s">
        <v>181</v>
      </c>
      <c r="E22" s="54">
        <v>0</v>
      </c>
      <c r="F22" s="55">
        <v>0</v>
      </c>
      <c r="G22" s="51">
        <f t="shared" si="9"/>
        <v>0</v>
      </c>
      <c r="H22" s="54">
        <v>0</v>
      </c>
      <c r="I22" s="55">
        <v>0</v>
      </c>
      <c r="J22" s="51">
        <f t="shared" si="10"/>
        <v>0</v>
      </c>
      <c r="K22" s="54">
        <v>0</v>
      </c>
      <c r="L22" s="55">
        <v>0</v>
      </c>
      <c r="M22" s="51">
        <f t="shared" si="11"/>
        <v>0</v>
      </c>
      <c r="N22" s="54">
        <v>0</v>
      </c>
      <c r="O22" s="55">
        <v>0</v>
      </c>
      <c r="P22" s="51">
        <f t="shared" si="12"/>
        <v>0</v>
      </c>
      <c r="Q22" s="54">
        <v>0</v>
      </c>
      <c r="R22" s="55">
        <v>0</v>
      </c>
      <c r="S22" s="51">
        <f t="shared" si="13"/>
        <v>0</v>
      </c>
      <c r="T22" s="54">
        <f t="shared" si="2"/>
        <v>0</v>
      </c>
      <c r="U22" s="55">
        <f t="shared" si="2"/>
        <v>0</v>
      </c>
      <c r="V22" s="51">
        <f t="shared" si="2"/>
        <v>0</v>
      </c>
    </row>
    <row r="23" spans="1:22" ht="26.25">
      <c r="A23" s="137"/>
      <c r="B23" s="153"/>
      <c r="C23" s="52">
        <v>3000</v>
      </c>
      <c r="D23" s="53" t="s">
        <v>182</v>
      </c>
      <c r="E23" s="54">
        <v>0</v>
      </c>
      <c r="F23" s="55">
        <v>0</v>
      </c>
      <c r="G23" s="51">
        <f t="shared" si="9"/>
        <v>0</v>
      </c>
      <c r="H23" s="54">
        <v>0</v>
      </c>
      <c r="I23" s="55">
        <v>0</v>
      </c>
      <c r="J23" s="51">
        <f t="shared" si="10"/>
        <v>0</v>
      </c>
      <c r="K23" s="54">
        <v>0</v>
      </c>
      <c r="L23" s="55">
        <v>0</v>
      </c>
      <c r="M23" s="51">
        <f t="shared" si="11"/>
        <v>0</v>
      </c>
      <c r="N23" s="54">
        <v>0</v>
      </c>
      <c r="O23" s="55">
        <v>0</v>
      </c>
      <c r="P23" s="51">
        <f t="shared" si="12"/>
        <v>0</v>
      </c>
      <c r="Q23" s="54">
        <v>0</v>
      </c>
      <c r="R23" s="55">
        <v>0</v>
      </c>
      <c r="S23" s="51">
        <f t="shared" si="13"/>
        <v>0</v>
      </c>
      <c r="T23" s="54">
        <f t="shared" si="2"/>
        <v>0</v>
      </c>
      <c r="U23" s="55">
        <f t="shared" si="2"/>
        <v>0</v>
      </c>
      <c r="V23" s="51">
        <f t="shared" si="2"/>
        <v>0</v>
      </c>
    </row>
    <row r="24" spans="1:22" ht="51">
      <c r="A24" s="137"/>
      <c r="B24" s="153"/>
      <c r="C24" s="52">
        <v>4000</v>
      </c>
      <c r="D24" s="53" t="s">
        <v>183</v>
      </c>
      <c r="E24" s="54">
        <v>0</v>
      </c>
      <c r="F24" s="55">
        <v>0</v>
      </c>
      <c r="G24" s="51">
        <f t="shared" si="9"/>
        <v>0</v>
      </c>
      <c r="H24" s="54">
        <v>0</v>
      </c>
      <c r="I24" s="55">
        <v>0</v>
      </c>
      <c r="J24" s="51">
        <f t="shared" si="10"/>
        <v>0</v>
      </c>
      <c r="K24" s="54">
        <v>0</v>
      </c>
      <c r="L24" s="55">
        <v>0</v>
      </c>
      <c r="M24" s="51">
        <f t="shared" si="11"/>
        <v>0</v>
      </c>
      <c r="N24" s="54">
        <v>0</v>
      </c>
      <c r="O24" s="55">
        <v>0</v>
      </c>
      <c r="P24" s="51">
        <f t="shared" si="12"/>
        <v>0</v>
      </c>
      <c r="Q24" s="54">
        <v>0</v>
      </c>
      <c r="R24" s="55">
        <v>0</v>
      </c>
      <c r="S24" s="51">
        <f t="shared" si="13"/>
        <v>0</v>
      </c>
      <c r="T24" s="54">
        <f t="shared" si="2"/>
        <v>0</v>
      </c>
      <c r="U24" s="55">
        <f t="shared" si="2"/>
        <v>0</v>
      </c>
      <c r="V24" s="51">
        <f t="shared" si="2"/>
        <v>0</v>
      </c>
    </row>
    <row r="25" spans="1:22" ht="51">
      <c r="A25" s="137"/>
      <c r="B25" s="153"/>
      <c r="C25" s="52">
        <v>5000</v>
      </c>
      <c r="D25" s="53" t="s">
        <v>184</v>
      </c>
      <c r="E25" s="54">
        <v>0</v>
      </c>
      <c r="F25" s="55">
        <v>0</v>
      </c>
      <c r="G25" s="51">
        <f t="shared" si="9"/>
        <v>0</v>
      </c>
      <c r="H25" s="54">
        <v>0</v>
      </c>
      <c r="I25" s="55">
        <v>0</v>
      </c>
      <c r="J25" s="51">
        <f t="shared" si="10"/>
        <v>0</v>
      </c>
      <c r="K25" s="54">
        <v>0</v>
      </c>
      <c r="L25" s="55">
        <v>0</v>
      </c>
      <c r="M25" s="51">
        <f t="shared" si="11"/>
        <v>0</v>
      </c>
      <c r="N25" s="54">
        <v>0</v>
      </c>
      <c r="O25" s="55">
        <v>0</v>
      </c>
      <c r="P25" s="51">
        <f t="shared" si="12"/>
        <v>0</v>
      </c>
      <c r="Q25" s="54">
        <v>0</v>
      </c>
      <c r="R25" s="55">
        <v>0</v>
      </c>
      <c r="S25" s="51">
        <f t="shared" si="13"/>
        <v>0</v>
      </c>
      <c r="T25" s="54">
        <f t="shared" si="2"/>
        <v>0</v>
      </c>
      <c r="U25" s="55">
        <f t="shared" si="2"/>
        <v>0</v>
      </c>
      <c r="V25" s="51">
        <f t="shared" si="2"/>
        <v>0</v>
      </c>
    </row>
    <row r="26" spans="1:22" ht="26.25">
      <c r="A26" s="138"/>
      <c r="B26" s="154"/>
      <c r="C26" s="52">
        <v>6000</v>
      </c>
      <c r="D26" s="53" t="s">
        <v>185</v>
      </c>
      <c r="E26" s="54">
        <v>0</v>
      </c>
      <c r="F26" s="55">
        <v>0</v>
      </c>
      <c r="G26" s="51">
        <f t="shared" si="9"/>
        <v>0</v>
      </c>
      <c r="H26" s="54">
        <v>0</v>
      </c>
      <c r="I26" s="55">
        <v>0</v>
      </c>
      <c r="J26" s="51">
        <f t="shared" si="10"/>
        <v>0</v>
      </c>
      <c r="K26" s="54">
        <v>0</v>
      </c>
      <c r="L26" s="55">
        <v>0</v>
      </c>
      <c r="M26" s="51">
        <f t="shared" si="11"/>
        <v>0</v>
      </c>
      <c r="N26" s="54">
        <v>0</v>
      </c>
      <c r="O26" s="55">
        <v>0</v>
      </c>
      <c r="P26" s="51">
        <f t="shared" si="12"/>
        <v>0</v>
      </c>
      <c r="Q26" s="54">
        <v>0</v>
      </c>
      <c r="R26" s="55">
        <v>0</v>
      </c>
      <c r="S26" s="51">
        <f t="shared" si="13"/>
        <v>0</v>
      </c>
      <c r="T26" s="54">
        <f t="shared" si="2"/>
        <v>0</v>
      </c>
      <c r="U26" s="55">
        <f t="shared" si="2"/>
        <v>0</v>
      </c>
      <c r="V26" s="51">
        <f t="shared" si="2"/>
        <v>0</v>
      </c>
    </row>
    <row r="27" spans="1:22" ht="26.25">
      <c r="A27" s="136">
        <v>2</v>
      </c>
      <c r="B27" s="132" t="s">
        <v>187</v>
      </c>
      <c r="C27" s="133"/>
      <c r="D27" s="134"/>
      <c r="E27" s="49">
        <f>E28+E35</f>
        <v>65777870.759999998</v>
      </c>
      <c r="F27" s="50">
        <f>F35+F28</f>
        <v>17162500.16</v>
      </c>
      <c r="G27" s="51">
        <f>G28+G35</f>
        <v>82940370.920000002</v>
      </c>
      <c r="H27" s="49">
        <f>H28+H35</f>
        <v>0</v>
      </c>
      <c r="I27" s="50">
        <f>I35+I28</f>
        <v>0</v>
      </c>
      <c r="J27" s="51">
        <f>J28+J35</f>
        <v>0</v>
      </c>
      <c r="K27" s="49">
        <f>K28+K35</f>
        <v>0</v>
      </c>
      <c r="L27" s="50">
        <f>L35+L28</f>
        <v>0</v>
      </c>
      <c r="M27" s="51">
        <f>M28+M35</f>
        <v>0</v>
      </c>
      <c r="N27" s="49">
        <f>N28+N35</f>
        <v>0</v>
      </c>
      <c r="O27" s="50">
        <f>O35+O28</f>
        <v>0</v>
      </c>
      <c r="P27" s="51">
        <f>P28+P35</f>
        <v>0</v>
      </c>
      <c r="Q27" s="49">
        <f>Q28+Q35</f>
        <v>0</v>
      </c>
      <c r="R27" s="50">
        <f>R35+R28</f>
        <v>0</v>
      </c>
      <c r="S27" s="51">
        <f>S28+S35</f>
        <v>0</v>
      </c>
      <c r="T27" s="49">
        <f t="shared" si="2"/>
        <v>65777870.759999998</v>
      </c>
      <c r="U27" s="50">
        <f t="shared" si="2"/>
        <v>17162500.16</v>
      </c>
      <c r="V27" s="51">
        <f t="shared" si="2"/>
        <v>82940370.920000002</v>
      </c>
    </row>
    <row r="28" spans="1:22" ht="26.25">
      <c r="A28" s="137"/>
      <c r="B28" s="143">
        <v>1</v>
      </c>
      <c r="C28" s="132" t="s">
        <v>188</v>
      </c>
      <c r="D28" s="134"/>
      <c r="E28" s="49">
        <f t="shared" ref="E28:S28" si="14">SUM(E29:E34)</f>
        <v>59761512.609999999</v>
      </c>
      <c r="F28" s="50">
        <f t="shared" si="14"/>
        <v>17034507.219999999</v>
      </c>
      <c r="G28" s="51">
        <f t="shared" si="14"/>
        <v>76796019.829999998</v>
      </c>
      <c r="H28" s="49">
        <f t="shared" si="14"/>
        <v>0</v>
      </c>
      <c r="I28" s="50">
        <f t="shared" si="14"/>
        <v>0</v>
      </c>
      <c r="J28" s="51">
        <f t="shared" si="14"/>
        <v>0</v>
      </c>
      <c r="K28" s="49">
        <f t="shared" si="14"/>
        <v>0</v>
      </c>
      <c r="L28" s="50">
        <f t="shared" si="14"/>
        <v>0</v>
      </c>
      <c r="M28" s="51">
        <f t="shared" si="14"/>
        <v>0</v>
      </c>
      <c r="N28" s="49">
        <f t="shared" si="14"/>
        <v>0</v>
      </c>
      <c r="O28" s="50">
        <f t="shared" si="14"/>
        <v>0</v>
      </c>
      <c r="P28" s="51">
        <f t="shared" si="14"/>
        <v>0</v>
      </c>
      <c r="Q28" s="49">
        <f t="shared" si="14"/>
        <v>0</v>
      </c>
      <c r="R28" s="50">
        <f t="shared" si="14"/>
        <v>0</v>
      </c>
      <c r="S28" s="51">
        <f t="shared" si="14"/>
        <v>0</v>
      </c>
      <c r="T28" s="49">
        <f t="shared" si="2"/>
        <v>59761512.609999999</v>
      </c>
      <c r="U28" s="50">
        <f t="shared" si="2"/>
        <v>17034507.219999999</v>
      </c>
      <c r="V28" s="51">
        <f t="shared" si="2"/>
        <v>76796019.829999998</v>
      </c>
    </row>
    <row r="29" spans="1:22" ht="26.25">
      <c r="A29" s="137"/>
      <c r="B29" s="153"/>
      <c r="C29" s="52">
        <v>1000</v>
      </c>
      <c r="D29" s="53" t="s">
        <v>180</v>
      </c>
      <c r="E29" s="54">
        <v>0</v>
      </c>
      <c r="F29" s="55">
        <v>0</v>
      </c>
      <c r="G29" s="51">
        <f t="shared" ref="G29:G34" si="15">E29+F29</f>
        <v>0</v>
      </c>
      <c r="H29" s="54">
        <v>0</v>
      </c>
      <c r="I29" s="55">
        <v>0</v>
      </c>
      <c r="J29" s="51">
        <f t="shared" ref="J29:J34" si="16">H29+I29</f>
        <v>0</v>
      </c>
      <c r="K29" s="54">
        <v>0</v>
      </c>
      <c r="L29" s="55">
        <v>0</v>
      </c>
      <c r="M29" s="51">
        <f t="shared" ref="M29:M34" si="17">K29+L29</f>
        <v>0</v>
      </c>
      <c r="N29" s="54">
        <v>0</v>
      </c>
      <c r="O29" s="55">
        <v>0</v>
      </c>
      <c r="P29" s="51">
        <f t="shared" ref="P29:P34" si="18">N29+O29</f>
        <v>0</v>
      </c>
      <c r="Q29" s="54">
        <v>0</v>
      </c>
      <c r="R29" s="55">
        <v>0</v>
      </c>
      <c r="S29" s="51">
        <f t="shared" ref="S29:S34" si="19">Q29+R29</f>
        <v>0</v>
      </c>
      <c r="T29" s="54">
        <f t="shared" si="2"/>
        <v>0</v>
      </c>
      <c r="U29" s="55">
        <f t="shared" si="2"/>
        <v>0</v>
      </c>
      <c r="V29" s="51">
        <f t="shared" si="2"/>
        <v>0</v>
      </c>
    </row>
    <row r="30" spans="1:22" ht="26.25">
      <c r="A30" s="137"/>
      <c r="B30" s="153"/>
      <c r="C30" s="52">
        <v>2000</v>
      </c>
      <c r="D30" s="53" t="s">
        <v>181</v>
      </c>
      <c r="E30" s="54">
        <v>1445139.86</v>
      </c>
      <c r="F30" s="55">
        <v>2138177.2000000002</v>
      </c>
      <c r="G30" s="51">
        <f t="shared" si="15"/>
        <v>3583317.0600000005</v>
      </c>
      <c r="H30" s="54">
        <v>0</v>
      </c>
      <c r="I30" s="55">
        <v>0</v>
      </c>
      <c r="J30" s="51">
        <f t="shared" si="16"/>
        <v>0</v>
      </c>
      <c r="K30" s="54">
        <v>0</v>
      </c>
      <c r="L30" s="55">
        <v>0</v>
      </c>
      <c r="M30" s="51">
        <v>0</v>
      </c>
      <c r="N30" s="54">
        <v>0</v>
      </c>
      <c r="O30" s="55">
        <v>0</v>
      </c>
      <c r="P30" s="51">
        <f t="shared" si="18"/>
        <v>0</v>
      </c>
      <c r="Q30" s="57">
        <v>0</v>
      </c>
      <c r="R30" s="55">
        <v>0</v>
      </c>
      <c r="S30" s="51">
        <f t="shared" si="19"/>
        <v>0</v>
      </c>
      <c r="T30" s="54">
        <f t="shared" si="2"/>
        <v>1445139.86</v>
      </c>
      <c r="U30" s="55">
        <f t="shared" si="2"/>
        <v>2138177.2000000002</v>
      </c>
      <c r="V30" s="51">
        <f t="shared" si="2"/>
        <v>3583317.0600000005</v>
      </c>
    </row>
    <row r="31" spans="1:22" ht="26.25">
      <c r="A31" s="137"/>
      <c r="B31" s="153"/>
      <c r="C31" s="52">
        <v>3000</v>
      </c>
      <c r="D31" s="53" t="s">
        <v>182</v>
      </c>
      <c r="E31" s="54">
        <v>26493000</v>
      </c>
      <c r="F31" s="55">
        <v>1259000</v>
      </c>
      <c r="G31" s="51">
        <f t="shared" si="15"/>
        <v>27752000</v>
      </c>
      <c r="H31" s="54">
        <v>0</v>
      </c>
      <c r="I31" s="55">
        <v>0</v>
      </c>
      <c r="J31" s="51">
        <f t="shared" si="16"/>
        <v>0</v>
      </c>
      <c r="K31" s="54">
        <v>0</v>
      </c>
      <c r="L31" s="55">
        <v>0</v>
      </c>
      <c r="M31" s="51">
        <f t="shared" si="17"/>
        <v>0</v>
      </c>
      <c r="N31" s="54">
        <v>0</v>
      </c>
      <c r="O31" s="55">
        <v>0</v>
      </c>
      <c r="P31" s="51">
        <f t="shared" si="18"/>
        <v>0</v>
      </c>
      <c r="Q31" s="54">
        <v>0</v>
      </c>
      <c r="R31" s="55">
        <v>0</v>
      </c>
      <c r="S31" s="51">
        <f t="shared" si="19"/>
        <v>0</v>
      </c>
      <c r="T31" s="54">
        <f t="shared" si="2"/>
        <v>26493000</v>
      </c>
      <c r="U31" s="55">
        <f t="shared" si="2"/>
        <v>1259000</v>
      </c>
      <c r="V31" s="51">
        <f t="shared" si="2"/>
        <v>27752000</v>
      </c>
    </row>
    <row r="32" spans="1:22" ht="51">
      <c r="A32" s="137"/>
      <c r="B32" s="153"/>
      <c r="C32" s="52">
        <v>4000</v>
      </c>
      <c r="D32" s="53" t="s">
        <v>183</v>
      </c>
      <c r="E32" s="54">
        <v>0</v>
      </c>
      <c r="F32" s="55">
        <v>0</v>
      </c>
      <c r="G32" s="51">
        <f t="shared" si="15"/>
        <v>0</v>
      </c>
      <c r="H32" s="54">
        <v>0</v>
      </c>
      <c r="I32" s="55">
        <v>0</v>
      </c>
      <c r="J32" s="51">
        <f t="shared" si="16"/>
        <v>0</v>
      </c>
      <c r="K32" s="54">
        <v>0</v>
      </c>
      <c r="L32" s="55">
        <v>0</v>
      </c>
      <c r="M32" s="51">
        <f t="shared" si="17"/>
        <v>0</v>
      </c>
      <c r="N32" s="54">
        <v>0</v>
      </c>
      <c r="O32" s="55">
        <v>0</v>
      </c>
      <c r="P32" s="51">
        <f t="shared" si="18"/>
        <v>0</v>
      </c>
      <c r="Q32" s="54">
        <v>0</v>
      </c>
      <c r="R32" s="55">
        <v>0</v>
      </c>
      <c r="S32" s="51">
        <f t="shared" si="19"/>
        <v>0</v>
      </c>
      <c r="T32" s="54">
        <f t="shared" si="2"/>
        <v>0</v>
      </c>
      <c r="U32" s="55">
        <f t="shared" si="2"/>
        <v>0</v>
      </c>
      <c r="V32" s="51">
        <f t="shared" si="2"/>
        <v>0</v>
      </c>
    </row>
    <row r="33" spans="1:22" ht="51">
      <c r="A33" s="137"/>
      <c r="B33" s="153"/>
      <c r="C33" s="52">
        <v>5000</v>
      </c>
      <c r="D33" s="53" t="s">
        <v>184</v>
      </c>
      <c r="E33" s="54">
        <v>1823372.75</v>
      </c>
      <c r="F33" s="55">
        <v>13195975.82</v>
      </c>
      <c r="G33" s="51">
        <f t="shared" si="15"/>
        <v>15019348.57</v>
      </c>
      <c r="H33" s="54">
        <v>0</v>
      </c>
      <c r="I33" s="55">
        <v>0</v>
      </c>
      <c r="J33" s="51">
        <f t="shared" si="16"/>
        <v>0</v>
      </c>
      <c r="K33" s="54">
        <v>0</v>
      </c>
      <c r="L33" s="55">
        <v>0</v>
      </c>
      <c r="M33" s="51">
        <f t="shared" si="17"/>
        <v>0</v>
      </c>
      <c r="N33" s="54">
        <v>0</v>
      </c>
      <c r="O33" s="55">
        <v>0</v>
      </c>
      <c r="P33" s="51">
        <f t="shared" si="18"/>
        <v>0</v>
      </c>
      <c r="Q33" s="54">
        <v>0</v>
      </c>
      <c r="R33" s="55">
        <v>0</v>
      </c>
      <c r="S33" s="51">
        <f t="shared" si="19"/>
        <v>0</v>
      </c>
      <c r="T33" s="54">
        <f t="shared" si="2"/>
        <v>1823372.75</v>
      </c>
      <c r="U33" s="55">
        <f t="shared" si="2"/>
        <v>13195975.82</v>
      </c>
      <c r="V33" s="51">
        <f t="shared" si="2"/>
        <v>15019348.57</v>
      </c>
    </row>
    <row r="34" spans="1:22" ht="26.25">
      <c r="A34" s="137"/>
      <c r="B34" s="154"/>
      <c r="C34" s="52">
        <v>6000</v>
      </c>
      <c r="D34" s="53" t="s">
        <v>185</v>
      </c>
      <c r="E34" s="54">
        <v>30000000</v>
      </c>
      <c r="F34" s="55">
        <v>441354.2</v>
      </c>
      <c r="G34" s="51">
        <f t="shared" si="15"/>
        <v>30441354.199999999</v>
      </c>
      <c r="H34" s="54">
        <v>0</v>
      </c>
      <c r="I34" s="55">
        <v>0</v>
      </c>
      <c r="J34" s="51">
        <f t="shared" si="16"/>
        <v>0</v>
      </c>
      <c r="K34" s="54">
        <v>0</v>
      </c>
      <c r="L34" s="55">
        <v>0</v>
      </c>
      <c r="M34" s="51">
        <f t="shared" si="17"/>
        <v>0</v>
      </c>
      <c r="N34" s="54">
        <v>0</v>
      </c>
      <c r="O34" s="55">
        <v>0</v>
      </c>
      <c r="P34" s="51">
        <f t="shared" si="18"/>
        <v>0</v>
      </c>
      <c r="Q34" s="54">
        <v>0</v>
      </c>
      <c r="R34" s="55">
        <v>0</v>
      </c>
      <c r="S34" s="51">
        <f t="shared" si="19"/>
        <v>0</v>
      </c>
      <c r="T34" s="54">
        <f t="shared" si="2"/>
        <v>30000000</v>
      </c>
      <c r="U34" s="55">
        <f t="shared" si="2"/>
        <v>441354.2</v>
      </c>
      <c r="V34" s="51">
        <f t="shared" si="2"/>
        <v>30441354.199999999</v>
      </c>
    </row>
    <row r="35" spans="1:22" ht="26.25">
      <c r="A35" s="137"/>
      <c r="B35" s="140">
        <v>2</v>
      </c>
      <c r="C35" s="151" t="s">
        <v>189</v>
      </c>
      <c r="D35" s="152"/>
      <c r="E35" s="49">
        <f t="shared" ref="E35:S35" si="20">SUM(E36:E41)</f>
        <v>6016358.1500000004</v>
      </c>
      <c r="F35" s="50">
        <f t="shared" si="20"/>
        <v>127992.94</v>
      </c>
      <c r="G35" s="51">
        <f t="shared" si="20"/>
        <v>6144351.0899999999</v>
      </c>
      <c r="H35" s="49">
        <f t="shared" si="20"/>
        <v>0</v>
      </c>
      <c r="I35" s="50">
        <f t="shared" si="20"/>
        <v>0</v>
      </c>
      <c r="J35" s="51">
        <f t="shared" si="20"/>
        <v>0</v>
      </c>
      <c r="K35" s="49">
        <f t="shared" si="20"/>
        <v>0</v>
      </c>
      <c r="L35" s="50">
        <f t="shared" si="20"/>
        <v>0</v>
      </c>
      <c r="M35" s="51">
        <f t="shared" si="20"/>
        <v>0</v>
      </c>
      <c r="N35" s="49">
        <f t="shared" si="20"/>
        <v>0</v>
      </c>
      <c r="O35" s="50">
        <f t="shared" si="20"/>
        <v>0</v>
      </c>
      <c r="P35" s="51">
        <f t="shared" si="20"/>
        <v>0</v>
      </c>
      <c r="Q35" s="49">
        <f t="shared" si="20"/>
        <v>0</v>
      </c>
      <c r="R35" s="50">
        <f t="shared" si="20"/>
        <v>0</v>
      </c>
      <c r="S35" s="51">
        <f t="shared" si="20"/>
        <v>0</v>
      </c>
      <c r="T35" s="49">
        <f t="shared" si="2"/>
        <v>6016358.1500000004</v>
      </c>
      <c r="U35" s="50">
        <f t="shared" si="2"/>
        <v>127992.94</v>
      </c>
      <c r="V35" s="51">
        <f t="shared" si="2"/>
        <v>6144351.0899999999</v>
      </c>
    </row>
    <row r="36" spans="1:22" ht="26.25">
      <c r="A36" s="137"/>
      <c r="B36" s="141"/>
      <c r="C36" s="52">
        <v>1000</v>
      </c>
      <c r="D36" s="53" t="s">
        <v>180</v>
      </c>
      <c r="E36" s="54">
        <v>0</v>
      </c>
      <c r="F36" s="55">
        <v>0</v>
      </c>
      <c r="G36" s="51">
        <f t="shared" ref="G36:G41" si="21">E36+F36</f>
        <v>0</v>
      </c>
      <c r="H36" s="54">
        <v>0</v>
      </c>
      <c r="I36" s="55">
        <v>0</v>
      </c>
      <c r="J36" s="51">
        <f t="shared" ref="J36:J41" si="22">H36+I36</f>
        <v>0</v>
      </c>
      <c r="K36" s="54">
        <v>0</v>
      </c>
      <c r="L36" s="55">
        <v>0</v>
      </c>
      <c r="M36" s="51">
        <f t="shared" ref="M36:M41" si="23">K36+L36</f>
        <v>0</v>
      </c>
      <c r="N36" s="54">
        <v>0</v>
      </c>
      <c r="O36" s="55">
        <v>0</v>
      </c>
      <c r="P36" s="51">
        <f t="shared" ref="P36:P41" si="24">N36+O36</f>
        <v>0</v>
      </c>
      <c r="Q36" s="54">
        <v>0</v>
      </c>
      <c r="R36" s="55">
        <v>0</v>
      </c>
      <c r="S36" s="51">
        <f t="shared" ref="S36:S41" si="25">Q36+R36</f>
        <v>0</v>
      </c>
      <c r="T36" s="54">
        <f t="shared" si="2"/>
        <v>0</v>
      </c>
      <c r="U36" s="55">
        <f t="shared" si="2"/>
        <v>0</v>
      </c>
      <c r="V36" s="51">
        <f t="shared" si="2"/>
        <v>0</v>
      </c>
    </row>
    <row r="37" spans="1:22" ht="26.25">
      <c r="A37" s="137"/>
      <c r="B37" s="141"/>
      <c r="C37" s="52">
        <v>2000</v>
      </c>
      <c r="D37" s="53" t="s">
        <v>181</v>
      </c>
      <c r="E37" s="54">
        <v>3425229.37</v>
      </c>
      <c r="F37" s="55">
        <v>0</v>
      </c>
      <c r="G37" s="51">
        <f t="shared" si="21"/>
        <v>3425229.37</v>
      </c>
      <c r="H37" s="54">
        <v>0</v>
      </c>
      <c r="I37" s="55">
        <v>0</v>
      </c>
      <c r="J37" s="51">
        <f t="shared" si="22"/>
        <v>0</v>
      </c>
      <c r="K37" s="54">
        <v>0</v>
      </c>
      <c r="L37" s="55">
        <v>0</v>
      </c>
      <c r="M37" s="51">
        <f t="shared" si="23"/>
        <v>0</v>
      </c>
      <c r="N37" s="54">
        <v>0</v>
      </c>
      <c r="O37" s="55">
        <v>0</v>
      </c>
      <c r="P37" s="51">
        <f t="shared" si="24"/>
        <v>0</v>
      </c>
      <c r="Q37" s="54">
        <v>0</v>
      </c>
      <c r="R37" s="55">
        <v>0</v>
      </c>
      <c r="S37" s="51">
        <f t="shared" si="25"/>
        <v>0</v>
      </c>
      <c r="T37" s="54">
        <f t="shared" si="2"/>
        <v>3425229.37</v>
      </c>
      <c r="U37" s="55">
        <f t="shared" si="2"/>
        <v>0</v>
      </c>
      <c r="V37" s="51">
        <f t="shared" si="2"/>
        <v>3425229.37</v>
      </c>
    </row>
    <row r="38" spans="1:22" ht="26.25">
      <c r="A38" s="137"/>
      <c r="B38" s="141"/>
      <c r="C38" s="52">
        <v>3000</v>
      </c>
      <c r="D38" s="53" t="s">
        <v>182</v>
      </c>
      <c r="E38" s="54">
        <v>0</v>
      </c>
      <c r="F38" s="55">
        <v>127992.94</v>
      </c>
      <c r="G38" s="51">
        <f t="shared" si="21"/>
        <v>127992.94</v>
      </c>
      <c r="H38" s="54">
        <v>0</v>
      </c>
      <c r="I38" s="55">
        <v>0</v>
      </c>
      <c r="J38" s="51">
        <f t="shared" si="22"/>
        <v>0</v>
      </c>
      <c r="K38" s="54">
        <v>0</v>
      </c>
      <c r="L38" s="55">
        <v>0</v>
      </c>
      <c r="M38" s="51">
        <f t="shared" si="23"/>
        <v>0</v>
      </c>
      <c r="N38" s="54">
        <v>0</v>
      </c>
      <c r="O38" s="55">
        <v>0</v>
      </c>
      <c r="P38" s="51">
        <f t="shared" si="24"/>
        <v>0</v>
      </c>
      <c r="Q38" s="54">
        <v>0</v>
      </c>
      <c r="R38" s="55">
        <v>0</v>
      </c>
      <c r="S38" s="51">
        <f t="shared" si="25"/>
        <v>0</v>
      </c>
      <c r="T38" s="54">
        <f t="shared" si="2"/>
        <v>0</v>
      </c>
      <c r="U38" s="55">
        <f t="shared" si="2"/>
        <v>127992.94</v>
      </c>
      <c r="V38" s="51">
        <f t="shared" si="2"/>
        <v>127992.94</v>
      </c>
    </row>
    <row r="39" spans="1:22" ht="51">
      <c r="A39" s="137"/>
      <c r="B39" s="141"/>
      <c r="C39" s="52">
        <v>4000</v>
      </c>
      <c r="D39" s="53" t="s">
        <v>183</v>
      </c>
      <c r="E39" s="54">
        <v>0</v>
      </c>
      <c r="F39" s="55">
        <v>0</v>
      </c>
      <c r="G39" s="51">
        <f t="shared" si="21"/>
        <v>0</v>
      </c>
      <c r="H39" s="54">
        <v>0</v>
      </c>
      <c r="I39" s="55">
        <v>0</v>
      </c>
      <c r="J39" s="51">
        <f t="shared" si="22"/>
        <v>0</v>
      </c>
      <c r="K39" s="54">
        <v>0</v>
      </c>
      <c r="L39" s="55">
        <v>0</v>
      </c>
      <c r="M39" s="51">
        <f t="shared" si="23"/>
        <v>0</v>
      </c>
      <c r="N39" s="54">
        <v>0</v>
      </c>
      <c r="O39" s="55">
        <v>0</v>
      </c>
      <c r="P39" s="51">
        <f t="shared" si="24"/>
        <v>0</v>
      </c>
      <c r="Q39" s="54">
        <v>0</v>
      </c>
      <c r="R39" s="55">
        <v>0</v>
      </c>
      <c r="S39" s="51">
        <f t="shared" si="25"/>
        <v>0</v>
      </c>
      <c r="T39" s="54">
        <f t="shared" si="2"/>
        <v>0</v>
      </c>
      <c r="U39" s="55">
        <f t="shared" si="2"/>
        <v>0</v>
      </c>
      <c r="V39" s="51">
        <f t="shared" si="2"/>
        <v>0</v>
      </c>
    </row>
    <row r="40" spans="1:22" ht="51">
      <c r="A40" s="137"/>
      <c r="B40" s="141"/>
      <c r="C40" s="52">
        <v>5000</v>
      </c>
      <c r="D40" s="53" t="s">
        <v>184</v>
      </c>
      <c r="E40" s="54">
        <v>2591128.7799999998</v>
      </c>
      <c r="F40" s="55">
        <v>0</v>
      </c>
      <c r="G40" s="51">
        <f t="shared" si="21"/>
        <v>2591128.7799999998</v>
      </c>
      <c r="H40" s="54">
        <v>0</v>
      </c>
      <c r="I40" s="55">
        <v>0</v>
      </c>
      <c r="J40" s="51">
        <f t="shared" si="22"/>
        <v>0</v>
      </c>
      <c r="K40" s="54">
        <v>0</v>
      </c>
      <c r="L40" s="55">
        <v>0</v>
      </c>
      <c r="M40" s="51">
        <f t="shared" si="23"/>
        <v>0</v>
      </c>
      <c r="N40" s="54">
        <v>0</v>
      </c>
      <c r="O40" s="55">
        <v>0</v>
      </c>
      <c r="P40" s="51">
        <f t="shared" si="24"/>
        <v>0</v>
      </c>
      <c r="Q40" s="54">
        <v>0</v>
      </c>
      <c r="R40" s="55">
        <v>0</v>
      </c>
      <c r="S40" s="51">
        <f t="shared" si="25"/>
        <v>0</v>
      </c>
      <c r="T40" s="54">
        <f t="shared" si="2"/>
        <v>2591128.7799999998</v>
      </c>
      <c r="U40" s="55">
        <f t="shared" si="2"/>
        <v>0</v>
      </c>
      <c r="V40" s="51">
        <f t="shared" si="2"/>
        <v>2591128.7799999998</v>
      </c>
    </row>
    <row r="41" spans="1:22" ht="26.25">
      <c r="A41" s="138"/>
      <c r="B41" s="142"/>
      <c r="C41" s="52">
        <v>6000</v>
      </c>
      <c r="D41" s="53" t="s">
        <v>185</v>
      </c>
      <c r="E41" s="54">
        <v>0</v>
      </c>
      <c r="F41" s="55">
        <v>0</v>
      </c>
      <c r="G41" s="51">
        <f t="shared" si="21"/>
        <v>0</v>
      </c>
      <c r="H41" s="54">
        <v>0</v>
      </c>
      <c r="I41" s="55">
        <v>0</v>
      </c>
      <c r="J41" s="51">
        <f t="shared" si="22"/>
        <v>0</v>
      </c>
      <c r="K41" s="54">
        <v>0</v>
      </c>
      <c r="L41" s="55">
        <v>0</v>
      </c>
      <c r="M41" s="51">
        <f t="shared" si="23"/>
        <v>0</v>
      </c>
      <c r="N41" s="54">
        <v>0</v>
      </c>
      <c r="O41" s="55">
        <v>0</v>
      </c>
      <c r="P41" s="51">
        <f t="shared" si="24"/>
        <v>0</v>
      </c>
      <c r="Q41" s="54">
        <v>0</v>
      </c>
      <c r="R41" s="55">
        <v>0</v>
      </c>
      <c r="S41" s="51">
        <f t="shared" si="25"/>
        <v>0</v>
      </c>
      <c r="T41" s="54">
        <f t="shared" si="2"/>
        <v>0</v>
      </c>
      <c r="U41" s="55">
        <f t="shared" si="2"/>
        <v>0</v>
      </c>
      <c r="V41" s="51">
        <f t="shared" si="2"/>
        <v>0</v>
      </c>
    </row>
    <row r="42" spans="1:22" ht="26.25">
      <c r="A42" s="136">
        <v>3</v>
      </c>
      <c r="B42" s="132" t="s">
        <v>190</v>
      </c>
      <c r="C42" s="133"/>
      <c r="D42" s="134"/>
      <c r="E42" s="49">
        <f>E43+E50+E57</f>
        <v>88401797.790000007</v>
      </c>
      <c r="F42" s="49">
        <f t="shared" ref="F42:S42" si="26">F43+F50+F57</f>
        <v>5993651.1200000001</v>
      </c>
      <c r="G42" s="49">
        <f t="shared" si="26"/>
        <v>94395448.909999996</v>
      </c>
      <c r="H42" s="49">
        <f t="shared" si="26"/>
        <v>0</v>
      </c>
      <c r="I42" s="49">
        <f t="shared" si="26"/>
        <v>0</v>
      </c>
      <c r="J42" s="49">
        <f t="shared" si="26"/>
        <v>0</v>
      </c>
      <c r="K42" s="49">
        <f t="shared" si="26"/>
        <v>0</v>
      </c>
      <c r="L42" s="49">
        <f t="shared" si="26"/>
        <v>0</v>
      </c>
      <c r="M42" s="49">
        <f t="shared" si="26"/>
        <v>0</v>
      </c>
      <c r="N42" s="49">
        <f t="shared" si="26"/>
        <v>0</v>
      </c>
      <c r="O42" s="49">
        <f t="shared" si="26"/>
        <v>0</v>
      </c>
      <c r="P42" s="49">
        <f t="shared" si="26"/>
        <v>0</v>
      </c>
      <c r="Q42" s="49">
        <f t="shared" si="26"/>
        <v>0</v>
      </c>
      <c r="R42" s="49">
        <f t="shared" si="26"/>
        <v>0</v>
      </c>
      <c r="S42" s="49">
        <f t="shared" si="26"/>
        <v>0</v>
      </c>
      <c r="T42" s="49">
        <f t="shared" si="2"/>
        <v>88401797.790000007</v>
      </c>
      <c r="U42" s="49">
        <f t="shared" si="2"/>
        <v>5993651.1200000001</v>
      </c>
      <c r="V42" s="49">
        <f t="shared" si="2"/>
        <v>94395448.909999996</v>
      </c>
    </row>
    <row r="43" spans="1:22" ht="26.25">
      <c r="A43" s="137"/>
      <c r="B43" s="140">
        <v>1</v>
      </c>
      <c r="C43" s="149" t="s">
        <v>191</v>
      </c>
      <c r="D43" s="150"/>
      <c r="E43" s="49">
        <f t="shared" ref="E43:S43" si="27">SUM(E44:E49)</f>
        <v>2192824.5499999998</v>
      </c>
      <c r="F43" s="50">
        <f t="shared" si="27"/>
        <v>0</v>
      </c>
      <c r="G43" s="51">
        <f t="shared" si="27"/>
        <v>2192824.5499999998</v>
      </c>
      <c r="H43" s="49">
        <f t="shared" si="27"/>
        <v>0</v>
      </c>
      <c r="I43" s="50">
        <f t="shared" si="27"/>
        <v>0</v>
      </c>
      <c r="J43" s="51">
        <f t="shared" si="27"/>
        <v>0</v>
      </c>
      <c r="K43" s="49">
        <f t="shared" si="27"/>
        <v>0</v>
      </c>
      <c r="L43" s="50">
        <f t="shared" si="27"/>
        <v>0</v>
      </c>
      <c r="M43" s="51">
        <f t="shared" si="27"/>
        <v>0</v>
      </c>
      <c r="N43" s="49">
        <f t="shared" si="27"/>
        <v>0</v>
      </c>
      <c r="O43" s="50">
        <f t="shared" si="27"/>
        <v>0</v>
      </c>
      <c r="P43" s="51">
        <f t="shared" si="27"/>
        <v>0</v>
      </c>
      <c r="Q43" s="49">
        <f t="shared" si="27"/>
        <v>0</v>
      </c>
      <c r="R43" s="50">
        <f t="shared" si="27"/>
        <v>0</v>
      </c>
      <c r="S43" s="51">
        <f t="shared" si="27"/>
        <v>0</v>
      </c>
      <c r="T43" s="49">
        <f t="shared" si="2"/>
        <v>2192824.5499999998</v>
      </c>
      <c r="U43" s="50">
        <f t="shared" si="2"/>
        <v>0</v>
      </c>
      <c r="V43" s="51">
        <f t="shared" si="2"/>
        <v>2192824.5499999998</v>
      </c>
    </row>
    <row r="44" spans="1:22" ht="26.25">
      <c r="A44" s="137"/>
      <c r="B44" s="141"/>
      <c r="C44" s="58">
        <v>1000</v>
      </c>
      <c r="D44" s="53" t="s">
        <v>180</v>
      </c>
      <c r="E44" s="54">
        <v>0</v>
      </c>
      <c r="F44" s="55">
        <v>0</v>
      </c>
      <c r="G44" s="51">
        <f t="shared" ref="G44:G49" si="28">E44+F44</f>
        <v>0</v>
      </c>
      <c r="H44" s="54">
        <v>0</v>
      </c>
      <c r="I44" s="55">
        <v>0</v>
      </c>
      <c r="J44" s="51">
        <f t="shared" ref="J44:J49" si="29">H44+I44</f>
        <v>0</v>
      </c>
      <c r="K44" s="54">
        <v>0</v>
      </c>
      <c r="L44" s="55">
        <v>0</v>
      </c>
      <c r="M44" s="51">
        <f t="shared" ref="M44:M49" si="30">K44+L44</f>
        <v>0</v>
      </c>
      <c r="N44" s="54">
        <v>0</v>
      </c>
      <c r="O44" s="55">
        <v>0</v>
      </c>
      <c r="P44" s="51">
        <f t="shared" ref="P44:P49" si="31">N44+O44</f>
        <v>0</v>
      </c>
      <c r="Q44" s="54">
        <v>0</v>
      </c>
      <c r="R44" s="55">
        <v>0</v>
      </c>
      <c r="S44" s="51">
        <f t="shared" ref="S44:S49" si="32">Q44+R44</f>
        <v>0</v>
      </c>
      <c r="T44" s="54">
        <f t="shared" si="2"/>
        <v>0</v>
      </c>
      <c r="U44" s="55">
        <f t="shared" si="2"/>
        <v>0</v>
      </c>
      <c r="V44" s="51">
        <f t="shared" si="2"/>
        <v>0</v>
      </c>
    </row>
    <row r="45" spans="1:22" ht="26.25">
      <c r="A45" s="137"/>
      <c r="B45" s="141"/>
      <c r="C45" s="58">
        <v>2000</v>
      </c>
      <c r="D45" s="53" t="s">
        <v>181</v>
      </c>
      <c r="E45" s="54">
        <v>0</v>
      </c>
      <c r="F45" s="55">
        <v>0</v>
      </c>
      <c r="G45" s="51">
        <f t="shared" si="28"/>
        <v>0</v>
      </c>
      <c r="H45" s="54">
        <v>0</v>
      </c>
      <c r="I45" s="55">
        <v>0</v>
      </c>
      <c r="J45" s="51">
        <f t="shared" si="29"/>
        <v>0</v>
      </c>
      <c r="K45" s="54">
        <v>0</v>
      </c>
      <c r="L45" s="55">
        <v>0</v>
      </c>
      <c r="M45" s="51">
        <f t="shared" si="30"/>
        <v>0</v>
      </c>
      <c r="N45" s="54">
        <v>0</v>
      </c>
      <c r="O45" s="55">
        <v>0</v>
      </c>
      <c r="P45" s="51">
        <f t="shared" si="31"/>
        <v>0</v>
      </c>
      <c r="Q45" s="54">
        <v>0</v>
      </c>
      <c r="R45" s="55">
        <v>0</v>
      </c>
      <c r="S45" s="51">
        <f t="shared" si="32"/>
        <v>0</v>
      </c>
      <c r="T45" s="54">
        <f t="shared" si="2"/>
        <v>0</v>
      </c>
      <c r="U45" s="55">
        <f t="shared" si="2"/>
        <v>0</v>
      </c>
      <c r="V45" s="51">
        <f t="shared" si="2"/>
        <v>0</v>
      </c>
    </row>
    <row r="46" spans="1:22" ht="26.25">
      <c r="A46" s="137"/>
      <c r="B46" s="141"/>
      <c r="C46" s="58">
        <v>3000</v>
      </c>
      <c r="D46" s="53" t="s">
        <v>182</v>
      </c>
      <c r="E46" s="54">
        <v>2192824.5499999998</v>
      </c>
      <c r="F46" s="55">
        <v>0</v>
      </c>
      <c r="G46" s="51">
        <f t="shared" si="28"/>
        <v>2192824.5499999998</v>
      </c>
      <c r="H46" s="54">
        <v>0</v>
      </c>
      <c r="I46" s="55">
        <v>0</v>
      </c>
      <c r="J46" s="51">
        <f t="shared" si="29"/>
        <v>0</v>
      </c>
      <c r="K46" s="54">
        <v>0</v>
      </c>
      <c r="L46" s="55">
        <v>0</v>
      </c>
      <c r="M46" s="51">
        <f t="shared" si="30"/>
        <v>0</v>
      </c>
      <c r="N46" s="54">
        <v>0</v>
      </c>
      <c r="O46" s="55">
        <v>0</v>
      </c>
      <c r="P46" s="51">
        <f t="shared" si="31"/>
        <v>0</v>
      </c>
      <c r="Q46" s="54">
        <v>0</v>
      </c>
      <c r="R46" s="55">
        <v>0</v>
      </c>
      <c r="S46" s="51">
        <f t="shared" si="32"/>
        <v>0</v>
      </c>
      <c r="T46" s="54">
        <f t="shared" si="2"/>
        <v>2192824.5499999998</v>
      </c>
      <c r="U46" s="55">
        <f t="shared" si="2"/>
        <v>0</v>
      </c>
      <c r="V46" s="51">
        <f t="shared" si="2"/>
        <v>2192824.5499999998</v>
      </c>
    </row>
    <row r="47" spans="1:22" ht="51">
      <c r="A47" s="137"/>
      <c r="B47" s="141"/>
      <c r="C47" s="58">
        <v>4000</v>
      </c>
      <c r="D47" s="53" t="s">
        <v>183</v>
      </c>
      <c r="E47" s="54">
        <v>0</v>
      </c>
      <c r="F47" s="55">
        <v>0</v>
      </c>
      <c r="G47" s="51">
        <f t="shared" si="28"/>
        <v>0</v>
      </c>
      <c r="H47" s="54">
        <v>0</v>
      </c>
      <c r="I47" s="55">
        <v>0</v>
      </c>
      <c r="J47" s="51">
        <f t="shared" si="29"/>
        <v>0</v>
      </c>
      <c r="K47" s="54">
        <v>0</v>
      </c>
      <c r="L47" s="55">
        <v>0</v>
      </c>
      <c r="M47" s="51">
        <f t="shared" si="30"/>
        <v>0</v>
      </c>
      <c r="N47" s="54">
        <v>0</v>
      </c>
      <c r="O47" s="55">
        <v>0</v>
      </c>
      <c r="P47" s="51">
        <f t="shared" si="31"/>
        <v>0</v>
      </c>
      <c r="Q47" s="54">
        <v>0</v>
      </c>
      <c r="R47" s="55">
        <v>0</v>
      </c>
      <c r="S47" s="51">
        <f t="shared" si="32"/>
        <v>0</v>
      </c>
      <c r="T47" s="54">
        <f t="shared" si="2"/>
        <v>0</v>
      </c>
      <c r="U47" s="55">
        <f t="shared" si="2"/>
        <v>0</v>
      </c>
      <c r="V47" s="51">
        <f t="shared" si="2"/>
        <v>0</v>
      </c>
    </row>
    <row r="48" spans="1:22" ht="51">
      <c r="A48" s="137"/>
      <c r="B48" s="141"/>
      <c r="C48" s="58">
        <v>5000</v>
      </c>
      <c r="D48" s="53" t="s">
        <v>184</v>
      </c>
      <c r="E48" s="54">
        <v>0</v>
      </c>
      <c r="F48" s="55">
        <v>0</v>
      </c>
      <c r="G48" s="51">
        <f t="shared" si="28"/>
        <v>0</v>
      </c>
      <c r="H48" s="54">
        <v>0</v>
      </c>
      <c r="I48" s="55">
        <v>0</v>
      </c>
      <c r="J48" s="51">
        <f t="shared" si="29"/>
        <v>0</v>
      </c>
      <c r="K48" s="54">
        <v>0</v>
      </c>
      <c r="L48" s="55">
        <v>0</v>
      </c>
      <c r="M48" s="51">
        <f t="shared" si="30"/>
        <v>0</v>
      </c>
      <c r="N48" s="54">
        <v>0</v>
      </c>
      <c r="O48" s="55">
        <v>0</v>
      </c>
      <c r="P48" s="51">
        <f t="shared" si="31"/>
        <v>0</v>
      </c>
      <c r="Q48" s="54">
        <v>0</v>
      </c>
      <c r="R48" s="55">
        <v>0</v>
      </c>
      <c r="S48" s="51">
        <f t="shared" si="32"/>
        <v>0</v>
      </c>
      <c r="T48" s="54">
        <f t="shared" si="2"/>
        <v>0</v>
      </c>
      <c r="U48" s="55">
        <f t="shared" si="2"/>
        <v>0</v>
      </c>
      <c r="V48" s="51">
        <f t="shared" si="2"/>
        <v>0</v>
      </c>
    </row>
    <row r="49" spans="1:22" ht="26.25">
      <c r="A49" s="137"/>
      <c r="B49" s="142"/>
      <c r="C49" s="58">
        <v>6000</v>
      </c>
      <c r="D49" s="53" t="s">
        <v>185</v>
      </c>
      <c r="E49" s="54">
        <v>0</v>
      </c>
      <c r="F49" s="55">
        <v>0</v>
      </c>
      <c r="G49" s="51">
        <f t="shared" si="28"/>
        <v>0</v>
      </c>
      <c r="H49" s="54">
        <v>0</v>
      </c>
      <c r="I49" s="55">
        <v>0</v>
      </c>
      <c r="J49" s="51">
        <f t="shared" si="29"/>
        <v>0</v>
      </c>
      <c r="K49" s="54">
        <v>0</v>
      </c>
      <c r="L49" s="55">
        <v>0</v>
      </c>
      <c r="M49" s="51">
        <f t="shared" si="30"/>
        <v>0</v>
      </c>
      <c r="N49" s="54">
        <v>0</v>
      </c>
      <c r="O49" s="55">
        <v>0</v>
      </c>
      <c r="P49" s="51">
        <f t="shared" si="31"/>
        <v>0</v>
      </c>
      <c r="Q49" s="54">
        <v>0</v>
      </c>
      <c r="R49" s="55">
        <v>0</v>
      </c>
      <c r="S49" s="51">
        <f t="shared" si="32"/>
        <v>0</v>
      </c>
      <c r="T49" s="54">
        <f t="shared" si="2"/>
        <v>0</v>
      </c>
      <c r="U49" s="55">
        <f t="shared" si="2"/>
        <v>0</v>
      </c>
      <c r="V49" s="51">
        <f t="shared" si="2"/>
        <v>0</v>
      </c>
    </row>
    <row r="50" spans="1:22" ht="26.25">
      <c r="A50" s="137"/>
      <c r="B50" s="140">
        <v>2</v>
      </c>
      <c r="C50" s="149" t="s">
        <v>192</v>
      </c>
      <c r="D50" s="150"/>
      <c r="E50" s="49">
        <f t="shared" ref="E50:S50" si="33">SUM(E51:E56)</f>
        <v>0</v>
      </c>
      <c r="F50" s="50">
        <f t="shared" si="33"/>
        <v>0</v>
      </c>
      <c r="G50" s="51">
        <f t="shared" si="33"/>
        <v>0</v>
      </c>
      <c r="H50" s="49">
        <f t="shared" si="33"/>
        <v>0</v>
      </c>
      <c r="I50" s="50">
        <f t="shared" si="33"/>
        <v>0</v>
      </c>
      <c r="J50" s="51">
        <f t="shared" si="33"/>
        <v>0</v>
      </c>
      <c r="K50" s="49">
        <f t="shared" si="33"/>
        <v>0</v>
      </c>
      <c r="L50" s="50">
        <f t="shared" si="33"/>
        <v>0</v>
      </c>
      <c r="M50" s="51">
        <f t="shared" si="33"/>
        <v>0</v>
      </c>
      <c r="N50" s="49">
        <f t="shared" si="33"/>
        <v>0</v>
      </c>
      <c r="O50" s="50">
        <f t="shared" si="33"/>
        <v>0</v>
      </c>
      <c r="P50" s="51">
        <f t="shared" si="33"/>
        <v>0</v>
      </c>
      <c r="Q50" s="49">
        <f t="shared" si="33"/>
        <v>0</v>
      </c>
      <c r="R50" s="50">
        <f t="shared" si="33"/>
        <v>0</v>
      </c>
      <c r="S50" s="51">
        <f t="shared" si="33"/>
        <v>0</v>
      </c>
      <c r="T50" s="49">
        <f t="shared" si="2"/>
        <v>0</v>
      </c>
      <c r="U50" s="50">
        <f t="shared" si="2"/>
        <v>0</v>
      </c>
      <c r="V50" s="51">
        <f t="shared" si="2"/>
        <v>0</v>
      </c>
    </row>
    <row r="51" spans="1:22" ht="26.25">
      <c r="A51" s="137"/>
      <c r="B51" s="141"/>
      <c r="C51" s="58">
        <v>1000</v>
      </c>
      <c r="D51" s="53" t="s">
        <v>180</v>
      </c>
      <c r="E51" s="54">
        <v>0</v>
      </c>
      <c r="F51" s="55">
        <v>0</v>
      </c>
      <c r="G51" s="51">
        <f t="shared" ref="G51:G56" si="34">E51+F51</f>
        <v>0</v>
      </c>
      <c r="H51" s="54">
        <v>0</v>
      </c>
      <c r="I51" s="55">
        <v>0</v>
      </c>
      <c r="J51" s="51">
        <f t="shared" ref="J51:J56" si="35">H51+I51</f>
        <v>0</v>
      </c>
      <c r="K51" s="54">
        <v>0</v>
      </c>
      <c r="L51" s="55">
        <v>0</v>
      </c>
      <c r="M51" s="51">
        <f t="shared" ref="M51:M56" si="36">K51+L51</f>
        <v>0</v>
      </c>
      <c r="N51" s="54">
        <v>0</v>
      </c>
      <c r="O51" s="55">
        <v>0</v>
      </c>
      <c r="P51" s="51">
        <f t="shared" ref="P51:P56" si="37">N51+O51</f>
        <v>0</v>
      </c>
      <c r="Q51" s="54">
        <v>0</v>
      </c>
      <c r="R51" s="55">
        <v>0</v>
      </c>
      <c r="S51" s="51">
        <f t="shared" ref="S51:S56" si="38">Q51+R51</f>
        <v>0</v>
      </c>
      <c r="T51" s="54">
        <f t="shared" si="2"/>
        <v>0</v>
      </c>
      <c r="U51" s="55">
        <f t="shared" si="2"/>
        <v>0</v>
      </c>
      <c r="V51" s="51">
        <f t="shared" si="2"/>
        <v>0</v>
      </c>
    </row>
    <row r="52" spans="1:22" ht="26.25">
      <c r="A52" s="137"/>
      <c r="B52" s="141"/>
      <c r="C52" s="58">
        <v>2000</v>
      </c>
      <c r="D52" s="53" t="s">
        <v>181</v>
      </c>
      <c r="E52" s="54">
        <v>0</v>
      </c>
      <c r="F52" s="55">
        <v>0</v>
      </c>
      <c r="G52" s="51">
        <f t="shared" si="34"/>
        <v>0</v>
      </c>
      <c r="H52" s="54">
        <v>0</v>
      </c>
      <c r="I52" s="55">
        <v>0</v>
      </c>
      <c r="J52" s="51">
        <f t="shared" si="35"/>
        <v>0</v>
      </c>
      <c r="K52" s="54">
        <v>0</v>
      </c>
      <c r="L52" s="55">
        <v>0</v>
      </c>
      <c r="M52" s="51">
        <f t="shared" si="36"/>
        <v>0</v>
      </c>
      <c r="N52" s="54">
        <v>0</v>
      </c>
      <c r="O52" s="55">
        <v>0</v>
      </c>
      <c r="P52" s="51">
        <f t="shared" si="37"/>
        <v>0</v>
      </c>
      <c r="Q52" s="54">
        <v>0</v>
      </c>
      <c r="R52" s="55">
        <v>0</v>
      </c>
      <c r="S52" s="51">
        <f t="shared" si="38"/>
        <v>0</v>
      </c>
      <c r="T52" s="54">
        <f t="shared" si="2"/>
        <v>0</v>
      </c>
      <c r="U52" s="55">
        <f t="shared" si="2"/>
        <v>0</v>
      </c>
      <c r="V52" s="51">
        <f t="shared" si="2"/>
        <v>0</v>
      </c>
    </row>
    <row r="53" spans="1:22" ht="26.25">
      <c r="A53" s="137"/>
      <c r="B53" s="141"/>
      <c r="C53" s="58">
        <v>3000</v>
      </c>
      <c r="D53" s="53" t="s">
        <v>182</v>
      </c>
      <c r="E53" s="54">
        <v>0</v>
      </c>
      <c r="F53" s="55">
        <v>0</v>
      </c>
      <c r="G53" s="51">
        <f t="shared" si="34"/>
        <v>0</v>
      </c>
      <c r="H53" s="54">
        <v>0</v>
      </c>
      <c r="I53" s="55">
        <v>0</v>
      </c>
      <c r="J53" s="51">
        <f t="shared" si="35"/>
        <v>0</v>
      </c>
      <c r="K53" s="54">
        <v>0</v>
      </c>
      <c r="L53" s="55">
        <v>0</v>
      </c>
      <c r="M53" s="51">
        <f t="shared" si="36"/>
        <v>0</v>
      </c>
      <c r="N53" s="54">
        <v>0</v>
      </c>
      <c r="O53" s="55">
        <v>0</v>
      </c>
      <c r="P53" s="51">
        <f t="shared" si="37"/>
        <v>0</v>
      </c>
      <c r="Q53" s="54">
        <v>0</v>
      </c>
      <c r="R53" s="55">
        <v>0</v>
      </c>
      <c r="S53" s="51">
        <f t="shared" si="38"/>
        <v>0</v>
      </c>
      <c r="T53" s="54">
        <f t="shared" si="2"/>
        <v>0</v>
      </c>
      <c r="U53" s="55">
        <f t="shared" si="2"/>
        <v>0</v>
      </c>
      <c r="V53" s="51">
        <f t="shared" si="2"/>
        <v>0</v>
      </c>
    </row>
    <row r="54" spans="1:22" ht="51">
      <c r="A54" s="137"/>
      <c r="B54" s="141"/>
      <c r="C54" s="58">
        <v>4000</v>
      </c>
      <c r="D54" s="53" t="s">
        <v>183</v>
      </c>
      <c r="E54" s="54">
        <v>0</v>
      </c>
      <c r="F54" s="55">
        <v>0</v>
      </c>
      <c r="G54" s="51">
        <f t="shared" si="34"/>
        <v>0</v>
      </c>
      <c r="H54" s="54">
        <v>0</v>
      </c>
      <c r="I54" s="55">
        <v>0</v>
      </c>
      <c r="J54" s="51">
        <f t="shared" si="35"/>
        <v>0</v>
      </c>
      <c r="K54" s="54">
        <v>0</v>
      </c>
      <c r="L54" s="55">
        <v>0</v>
      </c>
      <c r="M54" s="51">
        <f t="shared" si="36"/>
        <v>0</v>
      </c>
      <c r="N54" s="54">
        <v>0</v>
      </c>
      <c r="O54" s="55">
        <v>0</v>
      </c>
      <c r="P54" s="51">
        <f t="shared" si="37"/>
        <v>0</v>
      </c>
      <c r="Q54" s="54">
        <v>0</v>
      </c>
      <c r="R54" s="55">
        <v>0</v>
      </c>
      <c r="S54" s="51">
        <f t="shared" si="38"/>
        <v>0</v>
      </c>
      <c r="T54" s="54">
        <f t="shared" si="2"/>
        <v>0</v>
      </c>
      <c r="U54" s="55">
        <f t="shared" si="2"/>
        <v>0</v>
      </c>
      <c r="V54" s="51">
        <f t="shared" si="2"/>
        <v>0</v>
      </c>
    </row>
    <row r="55" spans="1:22" ht="51">
      <c r="A55" s="137"/>
      <c r="B55" s="141"/>
      <c r="C55" s="58">
        <v>5000</v>
      </c>
      <c r="D55" s="53" t="s">
        <v>184</v>
      </c>
      <c r="E55" s="54">
        <v>0</v>
      </c>
      <c r="F55" s="55">
        <v>0</v>
      </c>
      <c r="G55" s="51">
        <f t="shared" si="34"/>
        <v>0</v>
      </c>
      <c r="H55" s="54">
        <v>0</v>
      </c>
      <c r="I55" s="55">
        <v>0</v>
      </c>
      <c r="J55" s="51">
        <f t="shared" si="35"/>
        <v>0</v>
      </c>
      <c r="K55" s="54">
        <v>0</v>
      </c>
      <c r="L55" s="55">
        <v>0</v>
      </c>
      <c r="M55" s="51">
        <f t="shared" si="36"/>
        <v>0</v>
      </c>
      <c r="N55" s="54">
        <v>0</v>
      </c>
      <c r="O55" s="55">
        <v>0</v>
      </c>
      <c r="P55" s="51">
        <f t="shared" si="37"/>
        <v>0</v>
      </c>
      <c r="Q55" s="54">
        <v>0</v>
      </c>
      <c r="R55" s="55">
        <v>0</v>
      </c>
      <c r="S55" s="51">
        <f t="shared" si="38"/>
        <v>0</v>
      </c>
      <c r="T55" s="54">
        <f t="shared" si="2"/>
        <v>0</v>
      </c>
      <c r="U55" s="55">
        <f t="shared" si="2"/>
        <v>0</v>
      </c>
      <c r="V55" s="51">
        <f t="shared" si="2"/>
        <v>0</v>
      </c>
    </row>
    <row r="56" spans="1:22" ht="26.25">
      <c r="A56" s="137"/>
      <c r="B56" s="142"/>
      <c r="C56" s="58">
        <v>6000</v>
      </c>
      <c r="D56" s="53" t="s">
        <v>185</v>
      </c>
      <c r="E56" s="54">
        <v>0</v>
      </c>
      <c r="F56" s="55">
        <v>0</v>
      </c>
      <c r="G56" s="51">
        <f t="shared" si="34"/>
        <v>0</v>
      </c>
      <c r="H56" s="54">
        <v>0</v>
      </c>
      <c r="I56" s="55">
        <v>0</v>
      </c>
      <c r="J56" s="51">
        <f t="shared" si="35"/>
        <v>0</v>
      </c>
      <c r="K56" s="54">
        <v>0</v>
      </c>
      <c r="L56" s="55">
        <v>0</v>
      </c>
      <c r="M56" s="51">
        <f t="shared" si="36"/>
        <v>0</v>
      </c>
      <c r="N56" s="54">
        <v>0</v>
      </c>
      <c r="O56" s="55">
        <v>0</v>
      </c>
      <c r="P56" s="51">
        <f t="shared" si="37"/>
        <v>0</v>
      </c>
      <c r="Q56" s="54">
        <v>0</v>
      </c>
      <c r="R56" s="55">
        <v>0</v>
      </c>
      <c r="S56" s="51">
        <f t="shared" si="38"/>
        <v>0</v>
      </c>
      <c r="T56" s="54">
        <f t="shared" si="2"/>
        <v>0</v>
      </c>
      <c r="U56" s="55">
        <f t="shared" si="2"/>
        <v>0</v>
      </c>
      <c r="V56" s="51">
        <f t="shared" si="2"/>
        <v>0</v>
      </c>
    </row>
    <row r="57" spans="1:22" ht="26.25">
      <c r="A57" s="137"/>
      <c r="B57" s="140">
        <v>3</v>
      </c>
      <c r="C57" s="151" t="s">
        <v>193</v>
      </c>
      <c r="D57" s="152"/>
      <c r="E57" s="49">
        <f t="shared" ref="E57:S57" si="39">SUM(E58:E63)</f>
        <v>86208973.24000001</v>
      </c>
      <c r="F57" s="50">
        <f t="shared" si="39"/>
        <v>5993651.1200000001</v>
      </c>
      <c r="G57" s="51">
        <f t="shared" si="39"/>
        <v>92202624.359999999</v>
      </c>
      <c r="H57" s="49">
        <f t="shared" si="39"/>
        <v>0</v>
      </c>
      <c r="I57" s="50">
        <f t="shared" si="39"/>
        <v>0</v>
      </c>
      <c r="J57" s="51">
        <f t="shared" si="39"/>
        <v>0</v>
      </c>
      <c r="K57" s="49">
        <f t="shared" si="39"/>
        <v>0</v>
      </c>
      <c r="L57" s="50">
        <f t="shared" si="39"/>
        <v>0</v>
      </c>
      <c r="M57" s="51">
        <f t="shared" si="39"/>
        <v>0</v>
      </c>
      <c r="N57" s="49">
        <f t="shared" si="39"/>
        <v>0</v>
      </c>
      <c r="O57" s="50">
        <f t="shared" si="39"/>
        <v>0</v>
      </c>
      <c r="P57" s="51">
        <f t="shared" si="39"/>
        <v>0</v>
      </c>
      <c r="Q57" s="49">
        <f t="shared" si="39"/>
        <v>0</v>
      </c>
      <c r="R57" s="50">
        <f t="shared" si="39"/>
        <v>0</v>
      </c>
      <c r="S57" s="51">
        <f t="shared" si="39"/>
        <v>0</v>
      </c>
      <c r="T57" s="49">
        <f t="shared" si="2"/>
        <v>86208973.24000001</v>
      </c>
      <c r="U57" s="50">
        <f t="shared" si="2"/>
        <v>5993651.1200000001</v>
      </c>
      <c r="V57" s="51">
        <f t="shared" si="2"/>
        <v>92202624.359999999</v>
      </c>
    </row>
    <row r="58" spans="1:22" ht="26.25">
      <c r="A58" s="137"/>
      <c r="B58" s="141"/>
      <c r="C58" s="52">
        <v>1000</v>
      </c>
      <c r="D58" s="53" t="s">
        <v>180</v>
      </c>
      <c r="E58" s="54">
        <v>0</v>
      </c>
      <c r="F58" s="55">
        <v>0</v>
      </c>
      <c r="G58" s="51">
        <f t="shared" ref="G58:G63" si="40">E58+F58</f>
        <v>0</v>
      </c>
      <c r="H58" s="54">
        <v>0</v>
      </c>
      <c r="I58" s="55">
        <v>0</v>
      </c>
      <c r="J58" s="51">
        <f t="shared" ref="J58:J63" si="41">H58+I58</f>
        <v>0</v>
      </c>
      <c r="K58" s="54">
        <v>0</v>
      </c>
      <c r="L58" s="55">
        <v>0</v>
      </c>
      <c r="M58" s="51">
        <f t="shared" ref="M58:M63" si="42">K58+L58</f>
        <v>0</v>
      </c>
      <c r="N58" s="54">
        <v>0</v>
      </c>
      <c r="O58" s="55">
        <v>0</v>
      </c>
      <c r="P58" s="51">
        <f t="shared" ref="P58:P63" si="43">N58+O58</f>
        <v>0</v>
      </c>
      <c r="Q58" s="54">
        <v>0</v>
      </c>
      <c r="R58" s="55">
        <v>0</v>
      </c>
      <c r="S58" s="51">
        <f t="shared" ref="S58:S63" si="44">Q58+R58</f>
        <v>0</v>
      </c>
      <c r="T58" s="54">
        <f t="shared" si="2"/>
        <v>0</v>
      </c>
      <c r="U58" s="55">
        <f t="shared" si="2"/>
        <v>0</v>
      </c>
      <c r="V58" s="51">
        <f t="shared" si="2"/>
        <v>0</v>
      </c>
    </row>
    <row r="59" spans="1:22" ht="26.25">
      <c r="A59" s="137"/>
      <c r="B59" s="141"/>
      <c r="C59" s="52">
        <v>2000</v>
      </c>
      <c r="D59" s="53" t="s">
        <v>181</v>
      </c>
      <c r="E59" s="54">
        <v>21910556</v>
      </c>
      <c r="F59" s="55">
        <v>0</v>
      </c>
      <c r="G59" s="51">
        <f t="shared" si="40"/>
        <v>21910556</v>
      </c>
      <c r="H59" s="54">
        <v>0</v>
      </c>
      <c r="I59" s="55">
        <v>0</v>
      </c>
      <c r="J59" s="51">
        <f t="shared" si="41"/>
        <v>0</v>
      </c>
      <c r="K59" s="54">
        <v>0</v>
      </c>
      <c r="L59" s="55">
        <v>0</v>
      </c>
      <c r="M59" s="51">
        <f t="shared" si="42"/>
        <v>0</v>
      </c>
      <c r="N59" s="54">
        <v>0</v>
      </c>
      <c r="O59" s="55">
        <v>0</v>
      </c>
      <c r="P59" s="51">
        <f t="shared" si="43"/>
        <v>0</v>
      </c>
      <c r="Q59" s="54">
        <v>0</v>
      </c>
      <c r="R59" s="55">
        <v>0</v>
      </c>
      <c r="S59" s="51">
        <f t="shared" si="44"/>
        <v>0</v>
      </c>
      <c r="T59" s="54">
        <f t="shared" si="2"/>
        <v>21910556</v>
      </c>
      <c r="U59" s="55">
        <f t="shared" si="2"/>
        <v>0</v>
      </c>
      <c r="V59" s="51">
        <f t="shared" si="2"/>
        <v>21910556</v>
      </c>
    </row>
    <row r="60" spans="1:22" ht="26.25">
      <c r="A60" s="137"/>
      <c r="B60" s="141"/>
      <c r="C60" s="52">
        <v>3000</v>
      </c>
      <c r="D60" s="53" t="s">
        <v>182</v>
      </c>
      <c r="E60" s="54">
        <v>0</v>
      </c>
      <c r="F60" s="55">
        <v>0</v>
      </c>
      <c r="G60" s="51">
        <f t="shared" si="40"/>
        <v>0</v>
      </c>
      <c r="H60" s="54">
        <v>0</v>
      </c>
      <c r="I60" s="55">
        <v>0</v>
      </c>
      <c r="J60" s="51">
        <f t="shared" si="41"/>
        <v>0</v>
      </c>
      <c r="K60" s="54">
        <v>0</v>
      </c>
      <c r="L60" s="55">
        <v>0</v>
      </c>
      <c r="M60" s="51">
        <f t="shared" si="42"/>
        <v>0</v>
      </c>
      <c r="N60" s="54">
        <v>0</v>
      </c>
      <c r="O60" s="55">
        <v>0</v>
      </c>
      <c r="P60" s="51">
        <f t="shared" si="43"/>
        <v>0</v>
      </c>
      <c r="Q60" s="54">
        <v>0</v>
      </c>
      <c r="R60" s="55">
        <v>0</v>
      </c>
      <c r="S60" s="51">
        <f t="shared" si="44"/>
        <v>0</v>
      </c>
      <c r="T60" s="54">
        <f t="shared" si="2"/>
        <v>0</v>
      </c>
      <c r="U60" s="55">
        <f t="shared" si="2"/>
        <v>0</v>
      </c>
      <c r="V60" s="51">
        <f t="shared" si="2"/>
        <v>0</v>
      </c>
    </row>
    <row r="61" spans="1:22" ht="51">
      <c r="A61" s="137"/>
      <c r="B61" s="141"/>
      <c r="C61" s="52">
        <v>4000</v>
      </c>
      <c r="D61" s="53" t="s">
        <v>183</v>
      </c>
      <c r="E61" s="54">
        <v>0</v>
      </c>
      <c r="F61" s="55">
        <v>0</v>
      </c>
      <c r="G61" s="51">
        <f t="shared" si="40"/>
        <v>0</v>
      </c>
      <c r="H61" s="54">
        <v>0</v>
      </c>
      <c r="I61" s="55">
        <v>0</v>
      </c>
      <c r="J61" s="51">
        <f t="shared" si="41"/>
        <v>0</v>
      </c>
      <c r="K61" s="54">
        <v>0</v>
      </c>
      <c r="L61" s="55">
        <v>0</v>
      </c>
      <c r="M61" s="51">
        <f t="shared" si="42"/>
        <v>0</v>
      </c>
      <c r="N61" s="54">
        <v>0</v>
      </c>
      <c r="O61" s="55">
        <v>0</v>
      </c>
      <c r="P61" s="51">
        <f t="shared" si="43"/>
        <v>0</v>
      </c>
      <c r="Q61" s="54">
        <v>0</v>
      </c>
      <c r="R61" s="55">
        <v>0</v>
      </c>
      <c r="S61" s="51">
        <f t="shared" si="44"/>
        <v>0</v>
      </c>
      <c r="T61" s="54">
        <f t="shared" si="2"/>
        <v>0</v>
      </c>
      <c r="U61" s="55">
        <f t="shared" si="2"/>
        <v>0</v>
      </c>
      <c r="V61" s="51">
        <f t="shared" si="2"/>
        <v>0</v>
      </c>
    </row>
    <row r="62" spans="1:22" ht="51">
      <c r="A62" s="137"/>
      <c r="B62" s="141"/>
      <c r="C62" s="52">
        <v>5000</v>
      </c>
      <c r="D62" s="53" t="s">
        <v>184</v>
      </c>
      <c r="E62" s="54">
        <v>37038417.240000002</v>
      </c>
      <c r="F62" s="55">
        <v>5993651.1200000001</v>
      </c>
      <c r="G62" s="51">
        <f t="shared" si="40"/>
        <v>43032068.359999999</v>
      </c>
      <c r="H62" s="54">
        <v>0</v>
      </c>
      <c r="I62" s="55">
        <v>0</v>
      </c>
      <c r="J62" s="51">
        <f t="shared" si="41"/>
        <v>0</v>
      </c>
      <c r="K62" s="54">
        <v>0</v>
      </c>
      <c r="L62" s="55">
        <v>0</v>
      </c>
      <c r="M62" s="51">
        <f t="shared" si="42"/>
        <v>0</v>
      </c>
      <c r="N62" s="54">
        <v>0</v>
      </c>
      <c r="O62" s="55">
        <v>0</v>
      </c>
      <c r="P62" s="51">
        <f t="shared" si="43"/>
        <v>0</v>
      </c>
      <c r="Q62" s="54">
        <v>0</v>
      </c>
      <c r="R62" s="55">
        <v>0</v>
      </c>
      <c r="S62" s="51">
        <f t="shared" si="44"/>
        <v>0</v>
      </c>
      <c r="T62" s="54">
        <f t="shared" si="2"/>
        <v>37038417.240000002</v>
      </c>
      <c r="U62" s="55">
        <f t="shared" si="2"/>
        <v>5993651.1200000001</v>
      </c>
      <c r="V62" s="51">
        <f t="shared" si="2"/>
        <v>43032068.359999999</v>
      </c>
    </row>
    <row r="63" spans="1:22" ht="26.25">
      <c r="A63" s="138"/>
      <c r="B63" s="142"/>
      <c r="C63" s="52">
        <v>6000</v>
      </c>
      <c r="D63" s="53" t="s">
        <v>185</v>
      </c>
      <c r="E63" s="54">
        <v>27260000</v>
      </c>
      <c r="F63" s="55">
        <v>0</v>
      </c>
      <c r="G63" s="51">
        <f t="shared" si="40"/>
        <v>27260000</v>
      </c>
      <c r="H63" s="54">
        <v>0</v>
      </c>
      <c r="I63" s="55">
        <v>0</v>
      </c>
      <c r="J63" s="51">
        <f t="shared" si="41"/>
        <v>0</v>
      </c>
      <c r="K63" s="54">
        <v>0</v>
      </c>
      <c r="L63" s="55">
        <v>0</v>
      </c>
      <c r="M63" s="51">
        <f t="shared" si="42"/>
        <v>0</v>
      </c>
      <c r="N63" s="54">
        <v>0</v>
      </c>
      <c r="O63" s="55">
        <v>0</v>
      </c>
      <c r="P63" s="51">
        <f t="shared" si="43"/>
        <v>0</v>
      </c>
      <c r="Q63" s="54">
        <v>0</v>
      </c>
      <c r="R63" s="55">
        <v>0</v>
      </c>
      <c r="S63" s="51">
        <f t="shared" si="44"/>
        <v>0</v>
      </c>
      <c r="T63" s="54">
        <f t="shared" si="2"/>
        <v>27260000</v>
      </c>
      <c r="U63" s="55">
        <f t="shared" si="2"/>
        <v>0</v>
      </c>
      <c r="V63" s="51">
        <f t="shared" si="2"/>
        <v>27260000</v>
      </c>
    </row>
    <row r="64" spans="1:22" ht="26.25">
      <c r="A64" s="135">
        <v>4</v>
      </c>
      <c r="B64" s="143" t="s">
        <v>194</v>
      </c>
      <c r="C64" s="144"/>
      <c r="D64" s="145"/>
      <c r="E64" s="49">
        <f t="shared" ref="E64:S64" si="45">SUM(E65:E70)</f>
        <v>1120000</v>
      </c>
      <c r="F64" s="50">
        <f t="shared" si="45"/>
        <v>1639002</v>
      </c>
      <c r="G64" s="51">
        <f t="shared" si="45"/>
        <v>2759002</v>
      </c>
      <c r="H64" s="49">
        <f t="shared" si="45"/>
        <v>0</v>
      </c>
      <c r="I64" s="50">
        <f t="shared" si="45"/>
        <v>0</v>
      </c>
      <c r="J64" s="51">
        <f t="shared" si="45"/>
        <v>0</v>
      </c>
      <c r="K64" s="49">
        <f t="shared" si="45"/>
        <v>0</v>
      </c>
      <c r="L64" s="50">
        <f t="shared" si="45"/>
        <v>0</v>
      </c>
      <c r="M64" s="51">
        <f t="shared" si="45"/>
        <v>0</v>
      </c>
      <c r="N64" s="49">
        <f t="shared" si="45"/>
        <v>0</v>
      </c>
      <c r="O64" s="50">
        <f t="shared" si="45"/>
        <v>0</v>
      </c>
      <c r="P64" s="51">
        <f t="shared" si="45"/>
        <v>0</v>
      </c>
      <c r="Q64" s="49">
        <f t="shared" si="45"/>
        <v>0</v>
      </c>
      <c r="R64" s="50">
        <f t="shared" si="45"/>
        <v>0</v>
      </c>
      <c r="S64" s="51">
        <f t="shared" si="45"/>
        <v>0</v>
      </c>
      <c r="T64" s="49">
        <f t="shared" si="2"/>
        <v>1120000</v>
      </c>
      <c r="U64" s="50">
        <f t="shared" si="2"/>
        <v>1639002</v>
      </c>
      <c r="V64" s="51">
        <f t="shared" si="2"/>
        <v>2759002</v>
      </c>
    </row>
    <row r="65" spans="1:22" ht="26.25">
      <c r="A65" s="135"/>
      <c r="B65" s="59"/>
      <c r="C65" s="52">
        <v>1000</v>
      </c>
      <c r="D65" s="53" t="s">
        <v>180</v>
      </c>
      <c r="E65" s="54">
        <v>0</v>
      </c>
      <c r="F65" s="55">
        <v>0</v>
      </c>
      <c r="G65" s="51">
        <f t="shared" ref="G65:G70" si="46">E65+F65</f>
        <v>0</v>
      </c>
      <c r="H65" s="54">
        <v>0</v>
      </c>
      <c r="I65" s="55">
        <v>0</v>
      </c>
      <c r="J65" s="51">
        <f t="shared" ref="J65:J70" si="47">H65+I65</f>
        <v>0</v>
      </c>
      <c r="K65" s="54">
        <v>0</v>
      </c>
      <c r="L65" s="55">
        <v>0</v>
      </c>
      <c r="M65" s="51">
        <f t="shared" ref="M65:M70" si="48">K65+L65</f>
        <v>0</v>
      </c>
      <c r="N65" s="54">
        <v>0</v>
      </c>
      <c r="O65" s="55">
        <v>0</v>
      </c>
      <c r="P65" s="51">
        <f t="shared" ref="P65:P70" si="49">N65+O65</f>
        <v>0</v>
      </c>
      <c r="Q65" s="54">
        <v>0</v>
      </c>
      <c r="R65" s="55">
        <v>0</v>
      </c>
      <c r="S65" s="51">
        <f t="shared" ref="S65:S70" si="50">Q65+R65</f>
        <v>0</v>
      </c>
      <c r="T65" s="54">
        <f t="shared" si="2"/>
        <v>0</v>
      </c>
      <c r="U65" s="55">
        <f t="shared" si="2"/>
        <v>0</v>
      </c>
      <c r="V65" s="51">
        <f t="shared" si="2"/>
        <v>0</v>
      </c>
    </row>
    <row r="66" spans="1:22" ht="26.25">
      <c r="A66" s="135"/>
      <c r="B66" s="60"/>
      <c r="C66" s="52">
        <v>2000</v>
      </c>
      <c r="D66" s="53" t="s">
        <v>181</v>
      </c>
      <c r="E66" s="54">
        <v>0</v>
      </c>
      <c r="F66" s="55">
        <v>58230</v>
      </c>
      <c r="G66" s="51">
        <f t="shared" si="46"/>
        <v>58230</v>
      </c>
      <c r="H66" s="54">
        <v>0</v>
      </c>
      <c r="I66" s="55">
        <v>0</v>
      </c>
      <c r="J66" s="51">
        <f t="shared" si="47"/>
        <v>0</v>
      </c>
      <c r="K66" s="54">
        <v>0</v>
      </c>
      <c r="L66" s="55">
        <v>0</v>
      </c>
      <c r="M66" s="51">
        <f t="shared" si="48"/>
        <v>0</v>
      </c>
      <c r="N66" s="54">
        <v>0</v>
      </c>
      <c r="O66" s="55">
        <v>0</v>
      </c>
      <c r="P66" s="51">
        <f t="shared" si="49"/>
        <v>0</v>
      </c>
      <c r="Q66" s="54">
        <v>0</v>
      </c>
      <c r="R66" s="55">
        <v>0</v>
      </c>
      <c r="S66" s="51">
        <f t="shared" si="50"/>
        <v>0</v>
      </c>
      <c r="T66" s="54">
        <f t="shared" si="2"/>
        <v>0</v>
      </c>
      <c r="U66" s="55">
        <f t="shared" si="2"/>
        <v>58230</v>
      </c>
      <c r="V66" s="51">
        <f t="shared" si="2"/>
        <v>58230</v>
      </c>
    </row>
    <row r="67" spans="1:22" ht="26.25">
      <c r="A67" s="135"/>
      <c r="B67" s="60"/>
      <c r="C67" s="52">
        <v>3000</v>
      </c>
      <c r="D67" s="53" t="s">
        <v>182</v>
      </c>
      <c r="E67" s="54">
        <v>1120000</v>
      </c>
      <c r="F67" s="55">
        <v>1483095</v>
      </c>
      <c r="G67" s="51">
        <f t="shared" si="46"/>
        <v>2603095</v>
      </c>
      <c r="H67" s="54">
        <v>0</v>
      </c>
      <c r="I67" s="55">
        <v>0</v>
      </c>
      <c r="J67" s="51">
        <f t="shared" si="47"/>
        <v>0</v>
      </c>
      <c r="K67" s="54">
        <v>0</v>
      </c>
      <c r="L67" s="55">
        <v>0</v>
      </c>
      <c r="M67" s="51">
        <f t="shared" si="48"/>
        <v>0</v>
      </c>
      <c r="N67" s="54">
        <v>0</v>
      </c>
      <c r="O67" s="55">
        <v>0</v>
      </c>
      <c r="P67" s="51">
        <f t="shared" si="49"/>
        <v>0</v>
      </c>
      <c r="Q67" s="54">
        <v>0</v>
      </c>
      <c r="R67" s="55">
        <v>0</v>
      </c>
      <c r="S67" s="51">
        <f t="shared" si="50"/>
        <v>0</v>
      </c>
      <c r="T67" s="54">
        <f t="shared" si="2"/>
        <v>1120000</v>
      </c>
      <c r="U67" s="55">
        <f t="shared" si="2"/>
        <v>1483095</v>
      </c>
      <c r="V67" s="51">
        <f t="shared" si="2"/>
        <v>2603095</v>
      </c>
    </row>
    <row r="68" spans="1:22" ht="51">
      <c r="A68" s="135"/>
      <c r="B68" s="60"/>
      <c r="C68" s="52">
        <v>4000</v>
      </c>
      <c r="D68" s="53" t="s">
        <v>183</v>
      </c>
      <c r="E68" s="54">
        <v>0</v>
      </c>
      <c r="F68" s="55">
        <v>0</v>
      </c>
      <c r="G68" s="51">
        <f t="shared" si="46"/>
        <v>0</v>
      </c>
      <c r="H68" s="54">
        <v>0</v>
      </c>
      <c r="I68" s="55">
        <v>0</v>
      </c>
      <c r="J68" s="51">
        <f t="shared" si="47"/>
        <v>0</v>
      </c>
      <c r="K68" s="54">
        <v>0</v>
      </c>
      <c r="L68" s="55">
        <v>0</v>
      </c>
      <c r="M68" s="51">
        <f t="shared" si="48"/>
        <v>0</v>
      </c>
      <c r="N68" s="54">
        <v>0</v>
      </c>
      <c r="O68" s="55">
        <v>0</v>
      </c>
      <c r="P68" s="51">
        <f t="shared" si="49"/>
        <v>0</v>
      </c>
      <c r="Q68" s="54">
        <v>0</v>
      </c>
      <c r="R68" s="55">
        <v>0</v>
      </c>
      <c r="S68" s="51">
        <f t="shared" si="50"/>
        <v>0</v>
      </c>
      <c r="T68" s="54">
        <f t="shared" si="2"/>
        <v>0</v>
      </c>
      <c r="U68" s="55">
        <f t="shared" si="2"/>
        <v>0</v>
      </c>
      <c r="V68" s="51">
        <f t="shared" si="2"/>
        <v>0</v>
      </c>
    </row>
    <row r="69" spans="1:22" ht="51">
      <c r="A69" s="135"/>
      <c r="B69" s="60"/>
      <c r="C69" s="52">
        <v>5000</v>
      </c>
      <c r="D69" s="53" t="s">
        <v>184</v>
      </c>
      <c r="E69" s="54">
        <v>0</v>
      </c>
      <c r="F69" s="55">
        <v>97677</v>
      </c>
      <c r="G69" s="51">
        <f t="shared" si="46"/>
        <v>97677</v>
      </c>
      <c r="H69" s="54">
        <v>0</v>
      </c>
      <c r="I69" s="55">
        <v>0</v>
      </c>
      <c r="J69" s="51">
        <f t="shared" si="47"/>
        <v>0</v>
      </c>
      <c r="K69" s="54">
        <v>0</v>
      </c>
      <c r="L69" s="55">
        <v>0</v>
      </c>
      <c r="M69" s="51">
        <f t="shared" si="48"/>
        <v>0</v>
      </c>
      <c r="N69" s="54">
        <v>0</v>
      </c>
      <c r="O69" s="55">
        <v>0</v>
      </c>
      <c r="P69" s="51">
        <f t="shared" si="49"/>
        <v>0</v>
      </c>
      <c r="Q69" s="54">
        <v>0</v>
      </c>
      <c r="R69" s="55">
        <v>0</v>
      </c>
      <c r="S69" s="51">
        <f t="shared" si="50"/>
        <v>0</v>
      </c>
      <c r="T69" s="54">
        <f t="shared" si="2"/>
        <v>0</v>
      </c>
      <c r="U69" s="55">
        <f t="shared" si="2"/>
        <v>97677</v>
      </c>
      <c r="V69" s="51">
        <f t="shared" si="2"/>
        <v>97677</v>
      </c>
    </row>
    <row r="70" spans="1:22" ht="26.25">
      <c r="A70" s="135"/>
      <c r="B70" s="61"/>
      <c r="C70" s="52">
        <v>6000</v>
      </c>
      <c r="D70" s="53" t="s">
        <v>185</v>
      </c>
      <c r="E70" s="54">
        <v>0</v>
      </c>
      <c r="F70" s="55">
        <v>0</v>
      </c>
      <c r="G70" s="51">
        <f t="shared" si="46"/>
        <v>0</v>
      </c>
      <c r="H70" s="54">
        <v>0</v>
      </c>
      <c r="I70" s="55">
        <v>0</v>
      </c>
      <c r="J70" s="51">
        <f t="shared" si="47"/>
        <v>0</v>
      </c>
      <c r="K70" s="54">
        <v>0</v>
      </c>
      <c r="L70" s="55">
        <v>0</v>
      </c>
      <c r="M70" s="51">
        <f t="shared" si="48"/>
        <v>0</v>
      </c>
      <c r="N70" s="54">
        <v>0</v>
      </c>
      <c r="O70" s="55">
        <v>0</v>
      </c>
      <c r="P70" s="51">
        <f t="shared" si="49"/>
        <v>0</v>
      </c>
      <c r="Q70" s="54">
        <v>0</v>
      </c>
      <c r="R70" s="55">
        <v>0</v>
      </c>
      <c r="S70" s="51">
        <f t="shared" si="50"/>
        <v>0</v>
      </c>
      <c r="T70" s="54">
        <f t="shared" si="2"/>
        <v>0</v>
      </c>
      <c r="U70" s="55">
        <f t="shared" si="2"/>
        <v>0</v>
      </c>
      <c r="V70" s="51">
        <f t="shared" si="2"/>
        <v>0</v>
      </c>
    </row>
    <row r="71" spans="1:22" ht="26.25">
      <c r="A71" s="135">
        <v>5</v>
      </c>
      <c r="B71" s="143" t="s">
        <v>195</v>
      </c>
      <c r="C71" s="144"/>
      <c r="D71" s="145"/>
      <c r="E71" s="49">
        <f t="shared" ref="E71:S71" si="51">SUM(E72:E77)</f>
        <v>30896514.219999999</v>
      </c>
      <c r="F71" s="50">
        <f t="shared" si="51"/>
        <v>17822341.600000001</v>
      </c>
      <c r="G71" s="51">
        <f t="shared" si="51"/>
        <v>48718855.82</v>
      </c>
      <c r="H71" s="49">
        <f t="shared" si="51"/>
        <v>0</v>
      </c>
      <c r="I71" s="50">
        <f t="shared" si="51"/>
        <v>0</v>
      </c>
      <c r="J71" s="51">
        <f t="shared" si="51"/>
        <v>0</v>
      </c>
      <c r="K71" s="49">
        <f t="shared" si="51"/>
        <v>0</v>
      </c>
      <c r="L71" s="50">
        <f t="shared" si="51"/>
        <v>0</v>
      </c>
      <c r="M71" s="51">
        <f t="shared" si="51"/>
        <v>0</v>
      </c>
      <c r="N71" s="49">
        <f t="shared" si="51"/>
        <v>0</v>
      </c>
      <c r="O71" s="50">
        <f t="shared" si="51"/>
        <v>0</v>
      </c>
      <c r="P71" s="51">
        <f t="shared" si="51"/>
        <v>0</v>
      </c>
      <c r="Q71" s="49">
        <f t="shared" si="51"/>
        <v>0</v>
      </c>
      <c r="R71" s="50">
        <f t="shared" si="51"/>
        <v>0</v>
      </c>
      <c r="S71" s="51">
        <f t="shared" si="51"/>
        <v>0</v>
      </c>
      <c r="T71" s="49">
        <f t="shared" si="2"/>
        <v>30896514.219999999</v>
      </c>
      <c r="U71" s="50">
        <f t="shared" si="2"/>
        <v>17822341.600000001</v>
      </c>
      <c r="V71" s="51">
        <f t="shared" si="2"/>
        <v>48718855.82</v>
      </c>
    </row>
    <row r="72" spans="1:22" ht="26.25">
      <c r="A72" s="135"/>
      <c r="B72" s="146"/>
      <c r="C72" s="52">
        <v>1000</v>
      </c>
      <c r="D72" s="53" t="s">
        <v>180</v>
      </c>
      <c r="E72" s="54">
        <v>0</v>
      </c>
      <c r="F72" s="55">
        <v>0</v>
      </c>
      <c r="G72" s="51">
        <f t="shared" ref="G72:G77" si="52">E72+F72</f>
        <v>0</v>
      </c>
      <c r="H72" s="54">
        <v>0</v>
      </c>
      <c r="I72" s="55">
        <v>0</v>
      </c>
      <c r="J72" s="51">
        <f t="shared" ref="J72:J77" si="53">H72+I72</f>
        <v>0</v>
      </c>
      <c r="K72" s="54">
        <v>0</v>
      </c>
      <c r="L72" s="55">
        <v>0</v>
      </c>
      <c r="M72" s="51">
        <f t="shared" ref="M72:M77" si="54">K72+L72</f>
        <v>0</v>
      </c>
      <c r="N72" s="54">
        <v>0</v>
      </c>
      <c r="O72" s="55">
        <v>0</v>
      </c>
      <c r="P72" s="51">
        <f t="shared" ref="P72:P77" si="55">N72+O72</f>
        <v>0</v>
      </c>
      <c r="Q72" s="54">
        <v>0</v>
      </c>
      <c r="R72" s="55">
        <v>0</v>
      </c>
      <c r="S72" s="51">
        <f t="shared" ref="S72:S77" si="56">Q72+R72</f>
        <v>0</v>
      </c>
      <c r="T72" s="54">
        <f t="shared" si="2"/>
        <v>0</v>
      </c>
      <c r="U72" s="55">
        <f t="shared" si="2"/>
        <v>0</v>
      </c>
      <c r="V72" s="51">
        <f t="shared" si="2"/>
        <v>0</v>
      </c>
    </row>
    <row r="73" spans="1:22" ht="26.25">
      <c r="A73" s="135"/>
      <c r="B73" s="147"/>
      <c r="C73" s="52">
        <v>2000</v>
      </c>
      <c r="D73" s="53" t="s">
        <v>181</v>
      </c>
      <c r="E73" s="54">
        <v>1817710</v>
      </c>
      <c r="F73" s="55">
        <v>104500</v>
      </c>
      <c r="G73" s="51">
        <f t="shared" si="52"/>
        <v>1922210</v>
      </c>
      <c r="H73" s="54">
        <v>0</v>
      </c>
      <c r="I73" s="55">
        <v>0</v>
      </c>
      <c r="J73" s="51">
        <f t="shared" si="53"/>
        <v>0</v>
      </c>
      <c r="K73" s="54">
        <v>0</v>
      </c>
      <c r="L73" s="55">
        <v>0</v>
      </c>
      <c r="M73" s="51">
        <f t="shared" si="54"/>
        <v>0</v>
      </c>
      <c r="N73" s="54">
        <v>0</v>
      </c>
      <c r="O73" s="55">
        <v>0</v>
      </c>
      <c r="P73" s="51">
        <f t="shared" si="55"/>
        <v>0</v>
      </c>
      <c r="Q73" s="54">
        <v>0</v>
      </c>
      <c r="R73" s="55">
        <v>0</v>
      </c>
      <c r="S73" s="51">
        <f t="shared" si="56"/>
        <v>0</v>
      </c>
      <c r="T73" s="54">
        <f t="shared" si="2"/>
        <v>1817710</v>
      </c>
      <c r="U73" s="55">
        <f t="shared" si="2"/>
        <v>104500</v>
      </c>
      <c r="V73" s="51">
        <f t="shared" si="2"/>
        <v>1922210</v>
      </c>
    </row>
    <row r="74" spans="1:22" ht="26.25">
      <c r="A74" s="135"/>
      <c r="B74" s="147"/>
      <c r="C74" s="52">
        <v>3000</v>
      </c>
      <c r="D74" s="53" t="s">
        <v>182</v>
      </c>
      <c r="E74" s="54">
        <v>0</v>
      </c>
      <c r="F74" s="55">
        <v>16017841.6</v>
      </c>
      <c r="G74" s="51">
        <f t="shared" si="52"/>
        <v>16017841.6</v>
      </c>
      <c r="H74" s="54">
        <v>0</v>
      </c>
      <c r="I74" s="55">
        <v>0</v>
      </c>
      <c r="J74" s="51">
        <f t="shared" si="53"/>
        <v>0</v>
      </c>
      <c r="K74" s="54">
        <v>0</v>
      </c>
      <c r="L74" s="55">
        <v>0</v>
      </c>
      <c r="M74" s="51">
        <f t="shared" si="54"/>
        <v>0</v>
      </c>
      <c r="N74" s="54">
        <v>0</v>
      </c>
      <c r="O74" s="55">
        <v>0</v>
      </c>
      <c r="P74" s="51">
        <f t="shared" si="55"/>
        <v>0</v>
      </c>
      <c r="Q74" s="54">
        <v>0</v>
      </c>
      <c r="R74" s="55">
        <v>0</v>
      </c>
      <c r="S74" s="51">
        <f t="shared" si="56"/>
        <v>0</v>
      </c>
      <c r="T74" s="54">
        <f t="shared" si="2"/>
        <v>0</v>
      </c>
      <c r="U74" s="55">
        <f t="shared" si="2"/>
        <v>16017841.6</v>
      </c>
      <c r="V74" s="51">
        <f t="shared" si="2"/>
        <v>16017841.6</v>
      </c>
    </row>
    <row r="75" spans="1:22" ht="51">
      <c r="A75" s="135"/>
      <c r="B75" s="147"/>
      <c r="C75" s="52">
        <v>4000</v>
      </c>
      <c r="D75" s="53" t="s">
        <v>183</v>
      </c>
      <c r="E75" s="54">
        <v>0</v>
      </c>
      <c r="F75" s="55">
        <v>0</v>
      </c>
      <c r="G75" s="51">
        <f t="shared" si="52"/>
        <v>0</v>
      </c>
      <c r="H75" s="54">
        <v>0</v>
      </c>
      <c r="I75" s="55">
        <v>0</v>
      </c>
      <c r="J75" s="51">
        <f t="shared" si="53"/>
        <v>0</v>
      </c>
      <c r="K75" s="54">
        <v>0</v>
      </c>
      <c r="L75" s="55">
        <v>0</v>
      </c>
      <c r="M75" s="51">
        <f t="shared" si="54"/>
        <v>0</v>
      </c>
      <c r="N75" s="54">
        <v>0</v>
      </c>
      <c r="O75" s="55">
        <v>0</v>
      </c>
      <c r="P75" s="51">
        <f t="shared" si="55"/>
        <v>0</v>
      </c>
      <c r="Q75" s="54">
        <v>0</v>
      </c>
      <c r="R75" s="55">
        <v>0</v>
      </c>
      <c r="S75" s="51">
        <f t="shared" si="56"/>
        <v>0</v>
      </c>
      <c r="T75" s="54">
        <f t="shared" si="2"/>
        <v>0</v>
      </c>
      <c r="U75" s="55">
        <f t="shared" si="2"/>
        <v>0</v>
      </c>
      <c r="V75" s="51">
        <f t="shared" si="2"/>
        <v>0</v>
      </c>
    </row>
    <row r="76" spans="1:22" ht="51">
      <c r="A76" s="135"/>
      <c r="B76" s="147"/>
      <c r="C76" s="52">
        <v>5000</v>
      </c>
      <c r="D76" s="53" t="s">
        <v>184</v>
      </c>
      <c r="E76" s="54">
        <v>13971180.220000001</v>
      </c>
      <c r="F76" s="55">
        <v>0</v>
      </c>
      <c r="G76" s="51">
        <f t="shared" si="52"/>
        <v>13971180.220000001</v>
      </c>
      <c r="H76" s="54">
        <v>0</v>
      </c>
      <c r="I76" s="55">
        <v>0</v>
      </c>
      <c r="J76" s="51">
        <f t="shared" si="53"/>
        <v>0</v>
      </c>
      <c r="K76" s="54">
        <v>0</v>
      </c>
      <c r="L76" s="55">
        <v>0</v>
      </c>
      <c r="M76" s="51">
        <f t="shared" si="54"/>
        <v>0</v>
      </c>
      <c r="N76" s="54">
        <v>0</v>
      </c>
      <c r="O76" s="55">
        <v>0</v>
      </c>
      <c r="P76" s="51">
        <f t="shared" si="55"/>
        <v>0</v>
      </c>
      <c r="Q76" s="54">
        <v>0</v>
      </c>
      <c r="R76" s="55">
        <v>0</v>
      </c>
      <c r="S76" s="51">
        <f t="shared" si="56"/>
        <v>0</v>
      </c>
      <c r="T76" s="54">
        <f t="shared" si="2"/>
        <v>13971180.220000001</v>
      </c>
      <c r="U76" s="55">
        <f t="shared" si="2"/>
        <v>0</v>
      </c>
      <c r="V76" s="51">
        <f t="shared" si="2"/>
        <v>13971180.220000001</v>
      </c>
    </row>
    <row r="77" spans="1:22" ht="26.25">
      <c r="A77" s="135"/>
      <c r="B77" s="148"/>
      <c r="C77" s="52">
        <v>6000</v>
      </c>
      <c r="D77" s="53" t="s">
        <v>185</v>
      </c>
      <c r="E77" s="54">
        <v>15107624</v>
      </c>
      <c r="F77" s="55">
        <v>1700000</v>
      </c>
      <c r="G77" s="51">
        <f t="shared" si="52"/>
        <v>16807624</v>
      </c>
      <c r="H77" s="54">
        <v>0</v>
      </c>
      <c r="I77" s="55">
        <v>0</v>
      </c>
      <c r="J77" s="51">
        <f t="shared" si="53"/>
        <v>0</v>
      </c>
      <c r="K77" s="54">
        <v>0</v>
      </c>
      <c r="L77" s="55">
        <v>0</v>
      </c>
      <c r="M77" s="51">
        <f t="shared" si="54"/>
        <v>0</v>
      </c>
      <c r="N77" s="54">
        <v>0</v>
      </c>
      <c r="O77" s="55">
        <v>0</v>
      </c>
      <c r="P77" s="51">
        <f t="shared" si="55"/>
        <v>0</v>
      </c>
      <c r="Q77" s="54">
        <v>0</v>
      </c>
      <c r="R77" s="55">
        <v>0</v>
      </c>
      <c r="S77" s="51">
        <f t="shared" si="56"/>
        <v>0</v>
      </c>
      <c r="T77" s="54">
        <f t="shared" ref="T77:V128" si="57">+E77-H77-K77-N77-Q77</f>
        <v>15107624</v>
      </c>
      <c r="U77" s="55">
        <f t="shared" si="57"/>
        <v>1700000</v>
      </c>
      <c r="V77" s="51">
        <f t="shared" si="57"/>
        <v>16807624</v>
      </c>
    </row>
    <row r="78" spans="1:22" ht="26.25">
      <c r="A78" s="135">
        <v>6</v>
      </c>
      <c r="B78" s="143" t="s">
        <v>196</v>
      </c>
      <c r="C78" s="144"/>
      <c r="D78" s="145"/>
      <c r="E78" s="49">
        <f t="shared" ref="E78:S78" si="58">SUM(E79:E84)</f>
        <v>7261643.96</v>
      </c>
      <c r="F78" s="50">
        <f t="shared" si="58"/>
        <v>4880467.6399999997</v>
      </c>
      <c r="G78" s="51">
        <f t="shared" si="58"/>
        <v>12142111.6</v>
      </c>
      <c r="H78" s="49">
        <f t="shared" si="58"/>
        <v>0</v>
      </c>
      <c r="I78" s="50">
        <f t="shared" si="58"/>
        <v>0</v>
      </c>
      <c r="J78" s="51">
        <f t="shared" si="58"/>
        <v>0</v>
      </c>
      <c r="K78" s="49">
        <f t="shared" si="58"/>
        <v>0</v>
      </c>
      <c r="L78" s="50">
        <f t="shared" si="58"/>
        <v>0</v>
      </c>
      <c r="M78" s="51">
        <f t="shared" si="58"/>
        <v>0</v>
      </c>
      <c r="N78" s="49">
        <f t="shared" si="58"/>
        <v>0</v>
      </c>
      <c r="O78" s="50">
        <f t="shared" si="58"/>
        <v>0</v>
      </c>
      <c r="P78" s="51">
        <f t="shared" si="58"/>
        <v>0</v>
      </c>
      <c r="Q78" s="49">
        <f t="shared" si="58"/>
        <v>0</v>
      </c>
      <c r="R78" s="50">
        <f t="shared" si="58"/>
        <v>0</v>
      </c>
      <c r="S78" s="51">
        <f t="shared" si="58"/>
        <v>0</v>
      </c>
      <c r="T78" s="49">
        <f t="shared" si="57"/>
        <v>7261643.96</v>
      </c>
      <c r="U78" s="50">
        <f t="shared" si="57"/>
        <v>4880467.6399999997</v>
      </c>
      <c r="V78" s="51">
        <f t="shared" si="57"/>
        <v>12142111.6</v>
      </c>
    </row>
    <row r="79" spans="1:22" ht="26.25">
      <c r="A79" s="135"/>
      <c r="B79" s="146"/>
      <c r="C79" s="52">
        <v>1000</v>
      </c>
      <c r="D79" s="53" t="s">
        <v>180</v>
      </c>
      <c r="E79" s="54">
        <v>0</v>
      </c>
      <c r="F79" s="55">
        <v>0</v>
      </c>
      <c r="G79" s="51">
        <f t="shared" ref="G79:G84" si="59">E79+F79</f>
        <v>0</v>
      </c>
      <c r="H79" s="54">
        <v>0</v>
      </c>
      <c r="I79" s="55">
        <v>0</v>
      </c>
      <c r="J79" s="51">
        <f t="shared" ref="J79:J84" si="60">H79+I79</f>
        <v>0</v>
      </c>
      <c r="K79" s="54">
        <v>0</v>
      </c>
      <c r="L79" s="55">
        <v>0</v>
      </c>
      <c r="M79" s="51">
        <f t="shared" ref="M79:M84" si="61">K79+L79</f>
        <v>0</v>
      </c>
      <c r="N79" s="54">
        <v>0</v>
      </c>
      <c r="O79" s="55">
        <v>0</v>
      </c>
      <c r="P79" s="51">
        <f t="shared" ref="P79:P84" si="62">N79+O79</f>
        <v>0</v>
      </c>
      <c r="Q79" s="54">
        <v>0</v>
      </c>
      <c r="R79" s="55">
        <v>0</v>
      </c>
      <c r="S79" s="51">
        <f t="shared" ref="S79:S84" si="63">Q79+R79</f>
        <v>0</v>
      </c>
      <c r="T79" s="54">
        <f t="shared" si="57"/>
        <v>0</v>
      </c>
      <c r="U79" s="55">
        <f t="shared" si="57"/>
        <v>0</v>
      </c>
      <c r="V79" s="51">
        <f t="shared" si="57"/>
        <v>0</v>
      </c>
    </row>
    <row r="80" spans="1:22" ht="26.25">
      <c r="A80" s="135"/>
      <c r="B80" s="147"/>
      <c r="C80" s="52">
        <v>2000</v>
      </c>
      <c r="D80" s="53" t="s">
        <v>181</v>
      </c>
      <c r="E80" s="54">
        <v>0</v>
      </c>
      <c r="F80" s="55">
        <v>0</v>
      </c>
      <c r="G80" s="51">
        <f t="shared" si="59"/>
        <v>0</v>
      </c>
      <c r="H80" s="54">
        <v>0</v>
      </c>
      <c r="I80" s="55">
        <v>0</v>
      </c>
      <c r="J80" s="51">
        <f t="shared" si="60"/>
        <v>0</v>
      </c>
      <c r="K80" s="54">
        <v>0</v>
      </c>
      <c r="L80" s="55">
        <v>0</v>
      </c>
      <c r="M80" s="51">
        <f t="shared" si="61"/>
        <v>0</v>
      </c>
      <c r="N80" s="54">
        <v>0</v>
      </c>
      <c r="O80" s="55">
        <v>0</v>
      </c>
      <c r="P80" s="51">
        <f t="shared" si="62"/>
        <v>0</v>
      </c>
      <c r="Q80" s="54">
        <v>0</v>
      </c>
      <c r="R80" s="55">
        <v>0</v>
      </c>
      <c r="S80" s="51">
        <f t="shared" si="63"/>
        <v>0</v>
      </c>
      <c r="T80" s="54">
        <f t="shared" si="57"/>
        <v>0</v>
      </c>
      <c r="U80" s="55">
        <f t="shared" si="57"/>
        <v>0</v>
      </c>
      <c r="V80" s="51">
        <f t="shared" si="57"/>
        <v>0</v>
      </c>
    </row>
    <row r="81" spans="1:22" ht="26.25">
      <c r="A81" s="135"/>
      <c r="B81" s="147"/>
      <c r="C81" s="52">
        <v>3000</v>
      </c>
      <c r="D81" s="53" t="s">
        <v>182</v>
      </c>
      <c r="E81" s="54">
        <v>0</v>
      </c>
      <c r="F81" s="55">
        <v>0</v>
      </c>
      <c r="G81" s="51">
        <f t="shared" si="59"/>
        <v>0</v>
      </c>
      <c r="H81" s="54">
        <v>0</v>
      </c>
      <c r="I81" s="55">
        <v>0</v>
      </c>
      <c r="J81" s="51">
        <f t="shared" si="60"/>
        <v>0</v>
      </c>
      <c r="K81" s="54">
        <v>0</v>
      </c>
      <c r="L81" s="55">
        <v>0</v>
      </c>
      <c r="M81" s="51">
        <f t="shared" si="61"/>
        <v>0</v>
      </c>
      <c r="N81" s="54">
        <v>0</v>
      </c>
      <c r="O81" s="55">
        <v>0</v>
      </c>
      <c r="P81" s="51">
        <f t="shared" si="62"/>
        <v>0</v>
      </c>
      <c r="Q81" s="54">
        <v>0</v>
      </c>
      <c r="R81" s="55">
        <v>0</v>
      </c>
      <c r="S81" s="51">
        <f t="shared" si="63"/>
        <v>0</v>
      </c>
      <c r="T81" s="54">
        <f t="shared" si="57"/>
        <v>0</v>
      </c>
      <c r="U81" s="55">
        <f t="shared" si="57"/>
        <v>0</v>
      </c>
      <c r="V81" s="51">
        <f t="shared" si="57"/>
        <v>0</v>
      </c>
    </row>
    <row r="82" spans="1:22" ht="51">
      <c r="A82" s="135"/>
      <c r="B82" s="147"/>
      <c r="C82" s="52">
        <v>4000</v>
      </c>
      <c r="D82" s="53" t="s">
        <v>183</v>
      </c>
      <c r="E82" s="54">
        <v>0</v>
      </c>
      <c r="F82" s="55">
        <v>0</v>
      </c>
      <c r="G82" s="51">
        <f t="shared" si="59"/>
        <v>0</v>
      </c>
      <c r="H82" s="54">
        <v>0</v>
      </c>
      <c r="I82" s="55">
        <v>0</v>
      </c>
      <c r="J82" s="51">
        <f t="shared" si="60"/>
        <v>0</v>
      </c>
      <c r="K82" s="54">
        <v>0</v>
      </c>
      <c r="L82" s="55">
        <v>0</v>
      </c>
      <c r="M82" s="51">
        <f t="shared" si="61"/>
        <v>0</v>
      </c>
      <c r="N82" s="54">
        <v>0</v>
      </c>
      <c r="O82" s="55">
        <v>0</v>
      </c>
      <c r="P82" s="51">
        <f t="shared" si="62"/>
        <v>0</v>
      </c>
      <c r="Q82" s="54">
        <v>0</v>
      </c>
      <c r="R82" s="55">
        <v>0</v>
      </c>
      <c r="S82" s="51">
        <f t="shared" si="63"/>
        <v>0</v>
      </c>
      <c r="T82" s="54">
        <f t="shared" si="57"/>
        <v>0</v>
      </c>
      <c r="U82" s="55">
        <f t="shared" si="57"/>
        <v>0</v>
      </c>
      <c r="V82" s="51">
        <f t="shared" si="57"/>
        <v>0</v>
      </c>
    </row>
    <row r="83" spans="1:22" ht="51">
      <c r="A83" s="135"/>
      <c r="B83" s="147"/>
      <c r="C83" s="52">
        <v>5000</v>
      </c>
      <c r="D83" s="53" t="s">
        <v>184</v>
      </c>
      <c r="E83" s="54">
        <v>7261643.96</v>
      </c>
      <c r="F83" s="55">
        <v>4880467.6399999997</v>
      </c>
      <c r="G83" s="51">
        <f t="shared" si="59"/>
        <v>12142111.6</v>
      </c>
      <c r="H83" s="54">
        <v>0</v>
      </c>
      <c r="I83" s="55">
        <v>0</v>
      </c>
      <c r="J83" s="51">
        <f t="shared" si="60"/>
        <v>0</v>
      </c>
      <c r="K83" s="54">
        <v>0</v>
      </c>
      <c r="L83" s="55">
        <v>0</v>
      </c>
      <c r="M83" s="51">
        <f t="shared" si="61"/>
        <v>0</v>
      </c>
      <c r="N83" s="54">
        <v>0</v>
      </c>
      <c r="O83" s="55">
        <v>0</v>
      </c>
      <c r="P83" s="51">
        <f t="shared" si="62"/>
        <v>0</v>
      </c>
      <c r="Q83" s="54">
        <v>0</v>
      </c>
      <c r="R83" s="55">
        <v>0</v>
      </c>
      <c r="S83" s="51">
        <f t="shared" si="63"/>
        <v>0</v>
      </c>
      <c r="T83" s="54">
        <f t="shared" si="57"/>
        <v>7261643.96</v>
      </c>
      <c r="U83" s="55">
        <f t="shared" si="57"/>
        <v>4880467.6399999997</v>
      </c>
      <c r="V83" s="51">
        <f t="shared" si="57"/>
        <v>12142111.6</v>
      </c>
    </row>
    <row r="84" spans="1:22" ht="26.25">
      <c r="A84" s="135"/>
      <c r="B84" s="148"/>
      <c r="C84" s="52">
        <v>6000</v>
      </c>
      <c r="D84" s="53" t="s">
        <v>185</v>
      </c>
      <c r="E84" s="54">
        <v>0</v>
      </c>
      <c r="F84" s="55">
        <v>0</v>
      </c>
      <c r="G84" s="51">
        <f t="shared" si="59"/>
        <v>0</v>
      </c>
      <c r="H84" s="54">
        <v>0</v>
      </c>
      <c r="I84" s="55">
        <v>0</v>
      </c>
      <c r="J84" s="51">
        <f t="shared" si="60"/>
        <v>0</v>
      </c>
      <c r="K84" s="54">
        <v>0</v>
      </c>
      <c r="L84" s="55">
        <v>0</v>
      </c>
      <c r="M84" s="51">
        <f t="shared" si="61"/>
        <v>0</v>
      </c>
      <c r="N84" s="54">
        <v>0</v>
      </c>
      <c r="O84" s="55">
        <v>0</v>
      </c>
      <c r="P84" s="51">
        <f t="shared" si="62"/>
        <v>0</v>
      </c>
      <c r="Q84" s="54">
        <v>0</v>
      </c>
      <c r="R84" s="55">
        <v>0</v>
      </c>
      <c r="S84" s="51">
        <f t="shared" si="63"/>
        <v>0</v>
      </c>
      <c r="T84" s="54">
        <f t="shared" si="57"/>
        <v>0</v>
      </c>
      <c r="U84" s="55">
        <f t="shared" si="57"/>
        <v>0</v>
      </c>
      <c r="V84" s="51">
        <f t="shared" si="57"/>
        <v>0</v>
      </c>
    </row>
    <row r="85" spans="1:22" ht="26.25">
      <c r="A85" s="136">
        <v>7</v>
      </c>
      <c r="B85" s="132" t="s">
        <v>197</v>
      </c>
      <c r="C85" s="133"/>
      <c r="D85" s="139"/>
      <c r="E85" s="49">
        <f t="shared" ref="E85:S85" si="64">E86+E93</f>
        <v>17327211.27</v>
      </c>
      <c r="F85" s="50">
        <f t="shared" si="64"/>
        <v>13450800</v>
      </c>
      <c r="G85" s="51">
        <f t="shared" si="64"/>
        <v>30778011.270000003</v>
      </c>
      <c r="H85" s="49">
        <f t="shared" si="64"/>
        <v>0</v>
      </c>
      <c r="I85" s="50">
        <f t="shared" si="64"/>
        <v>0</v>
      </c>
      <c r="J85" s="51">
        <f t="shared" si="64"/>
        <v>0</v>
      </c>
      <c r="K85" s="49">
        <f t="shared" si="64"/>
        <v>0</v>
      </c>
      <c r="L85" s="50">
        <f t="shared" si="64"/>
        <v>0</v>
      </c>
      <c r="M85" s="51">
        <f t="shared" si="64"/>
        <v>0</v>
      </c>
      <c r="N85" s="49">
        <f t="shared" si="64"/>
        <v>0</v>
      </c>
      <c r="O85" s="50">
        <f t="shared" si="64"/>
        <v>0</v>
      </c>
      <c r="P85" s="51">
        <f t="shared" si="64"/>
        <v>0</v>
      </c>
      <c r="Q85" s="49">
        <f t="shared" si="64"/>
        <v>0</v>
      </c>
      <c r="R85" s="50">
        <f t="shared" si="64"/>
        <v>158857.62</v>
      </c>
      <c r="S85" s="51">
        <f t="shared" si="64"/>
        <v>158857.62</v>
      </c>
      <c r="T85" s="49">
        <f t="shared" si="57"/>
        <v>17327211.27</v>
      </c>
      <c r="U85" s="50">
        <f t="shared" si="57"/>
        <v>13291942.380000001</v>
      </c>
      <c r="V85" s="51">
        <f t="shared" si="57"/>
        <v>30619153.650000002</v>
      </c>
    </row>
    <row r="86" spans="1:22" ht="26.25">
      <c r="A86" s="137"/>
      <c r="B86" s="140">
        <v>1</v>
      </c>
      <c r="C86" s="132" t="s">
        <v>198</v>
      </c>
      <c r="D86" s="134"/>
      <c r="E86" s="49">
        <f t="shared" ref="E86:S86" si="65">SUM(E87:E92)</f>
        <v>17327211.27</v>
      </c>
      <c r="F86" s="50">
        <f t="shared" si="65"/>
        <v>7978800</v>
      </c>
      <c r="G86" s="51">
        <f t="shared" si="65"/>
        <v>25306011.270000003</v>
      </c>
      <c r="H86" s="49">
        <f t="shared" si="65"/>
        <v>0</v>
      </c>
      <c r="I86" s="50">
        <f t="shared" si="65"/>
        <v>0</v>
      </c>
      <c r="J86" s="51">
        <f t="shared" si="65"/>
        <v>0</v>
      </c>
      <c r="K86" s="49">
        <f t="shared" si="65"/>
        <v>0</v>
      </c>
      <c r="L86" s="50">
        <f t="shared" si="65"/>
        <v>0</v>
      </c>
      <c r="M86" s="51">
        <f t="shared" si="65"/>
        <v>0</v>
      </c>
      <c r="N86" s="49">
        <f t="shared" si="65"/>
        <v>0</v>
      </c>
      <c r="O86" s="50">
        <f t="shared" si="65"/>
        <v>0</v>
      </c>
      <c r="P86" s="51">
        <f t="shared" si="65"/>
        <v>0</v>
      </c>
      <c r="Q86" s="49">
        <f t="shared" si="65"/>
        <v>0</v>
      </c>
      <c r="R86" s="50">
        <f t="shared" si="65"/>
        <v>0</v>
      </c>
      <c r="S86" s="51">
        <f t="shared" si="65"/>
        <v>0</v>
      </c>
      <c r="T86" s="49">
        <f t="shared" si="57"/>
        <v>17327211.27</v>
      </c>
      <c r="U86" s="50">
        <f t="shared" si="57"/>
        <v>7978800</v>
      </c>
      <c r="V86" s="51">
        <f t="shared" si="57"/>
        <v>25306011.270000003</v>
      </c>
    </row>
    <row r="87" spans="1:22" ht="26.25">
      <c r="A87" s="137"/>
      <c r="B87" s="141"/>
      <c r="C87" s="52">
        <v>1000</v>
      </c>
      <c r="D87" s="53" t="s">
        <v>180</v>
      </c>
      <c r="E87" s="54">
        <v>0</v>
      </c>
      <c r="F87" s="55">
        <v>0</v>
      </c>
      <c r="G87" s="51">
        <f t="shared" ref="G87:G92" si="66">E87+F87</f>
        <v>0</v>
      </c>
      <c r="H87" s="54">
        <v>0</v>
      </c>
      <c r="I87" s="55">
        <v>0</v>
      </c>
      <c r="J87" s="51">
        <f t="shared" ref="J87:J92" si="67">H87+I87</f>
        <v>0</v>
      </c>
      <c r="K87" s="54">
        <v>0</v>
      </c>
      <c r="L87" s="55">
        <v>0</v>
      </c>
      <c r="M87" s="51">
        <f t="shared" ref="M87:M92" si="68">K87+L87</f>
        <v>0</v>
      </c>
      <c r="N87" s="54">
        <v>0</v>
      </c>
      <c r="O87" s="55">
        <v>0</v>
      </c>
      <c r="P87" s="51">
        <f t="shared" ref="P87:P92" si="69">N87+O87</f>
        <v>0</v>
      </c>
      <c r="Q87" s="54">
        <v>0</v>
      </c>
      <c r="R87" s="55">
        <v>0</v>
      </c>
      <c r="S87" s="51">
        <f t="shared" ref="S87:S92" si="70">Q87+R87</f>
        <v>0</v>
      </c>
      <c r="T87" s="54">
        <f t="shared" si="57"/>
        <v>0</v>
      </c>
      <c r="U87" s="55">
        <f t="shared" si="57"/>
        <v>0</v>
      </c>
      <c r="V87" s="51">
        <f t="shared" si="57"/>
        <v>0</v>
      </c>
    </row>
    <row r="88" spans="1:22" ht="26.25">
      <c r="A88" s="137"/>
      <c r="B88" s="141"/>
      <c r="C88" s="52">
        <v>2000</v>
      </c>
      <c r="D88" s="53" t="s">
        <v>181</v>
      </c>
      <c r="E88" s="54">
        <v>0</v>
      </c>
      <c r="F88" s="55">
        <v>478800</v>
      </c>
      <c r="G88" s="51">
        <f t="shared" si="66"/>
        <v>478800</v>
      </c>
      <c r="H88" s="54">
        <v>0</v>
      </c>
      <c r="I88" s="55">
        <v>0</v>
      </c>
      <c r="J88" s="51">
        <f t="shared" si="67"/>
        <v>0</v>
      </c>
      <c r="K88" s="54">
        <v>0</v>
      </c>
      <c r="L88" s="55">
        <v>0</v>
      </c>
      <c r="M88" s="51">
        <f t="shared" si="68"/>
        <v>0</v>
      </c>
      <c r="N88" s="54">
        <v>0</v>
      </c>
      <c r="O88" s="55">
        <v>0</v>
      </c>
      <c r="P88" s="51">
        <f t="shared" si="69"/>
        <v>0</v>
      </c>
      <c r="Q88" s="54">
        <v>0</v>
      </c>
      <c r="R88" s="55">
        <v>0</v>
      </c>
      <c r="S88" s="51">
        <f t="shared" si="70"/>
        <v>0</v>
      </c>
      <c r="T88" s="54">
        <f t="shared" si="57"/>
        <v>0</v>
      </c>
      <c r="U88" s="55">
        <f t="shared" si="57"/>
        <v>478800</v>
      </c>
      <c r="V88" s="51">
        <f t="shared" si="57"/>
        <v>478800</v>
      </c>
    </row>
    <row r="89" spans="1:22" ht="26.25">
      <c r="A89" s="137"/>
      <c r="B89" s="141"/>
      <c r="C89" s="52">
        <v>3000</v>
      </c>
      <c r="D89" s="53" t="s">
        <v>182</v>
      </c>
      <c r="E89" s="54">
        <v>4943701.12</v>
      </c>
      <c r="F89" s="55">
        <v>7500000</v>
      </c>
      <c r="G89" s="51">
        <f t="shared" si="66"/>
        <v>12443701.120000001</v>
      </c>
      <c r="H89" s="54">
        <v>0</v>
      </c>
      <c r="I89" s="55">
        <v>0</v>
      </c>
      <c r="J89" s="51">
        <f t="shared" si="67"/>
        <v>0</v>
      </c>
      <c r="K89" s="54">
        <v>0</v>
      </c>
      <c r="L89" s="55">
        <v>0</v>
      </c>
      <c r="M89" s="51">
        <f t="shared" si="68"/>
        <v>0</v>
      </c>
      <c r="N89" s="54">
        <v>0</v>
      </c>
      <c r="O89" s="55">
        <v>0</v>
      </c>
      <c r="P89" s="51">
        <f t="shared" si="69"/>
        <v>0</v>
      </c>
      <c r="Q89" s="54">
        <v>0</v>
      </c>
      <c r="R89" s="55">
        <v>0</v>
      </c>
      <c r="S89" s="51">
        <f t="shared" si="70"/>
        <v>0</v>
      </c>
      <c r="T89" s="54">
        <f t="shared" si="57"/>
        <v>4943701.12</v>
      </c>
      <c r="U89" s="55">
        <f t="shared" si="57"/>
        <v>7500000</v>
      </c>
      <c r="V89" s="51">
        <f t="shared" si="57"/>
        <v>12443701.120000001</v>
      </c>
    </row>
    <row r="90" spans="1:22" ht="51">
      <c r="A90" s="137"/>
      <c r="B90" s="141"/>
      <c r="C90" s="52">
        <v>4000</v>
      </c>
      <c r="D90" s="53" t="s">
        <v>183</v>
      </c>
      <c r="E90" s="54">
        <v>0</v>
      </c>
      <c r="F90" s="55">
        <v>0</v>
      </c>
      <c r="G90" s="51">
        <f t="shared" si="66"/>
        <v>0</v>
      </c>
      <c r="H90" s="54">
        <v>0</v>
      </c>
      <c r="I90" s="55">
        <v>0</v>
      </c>
      <c r="J90" s="51">
        <f t="shared" si="67"/>
        <v>0</v>
      </c>
      <c r="K90" s="54">
        <v>0</v>
      </c>
      <c r="L90" s="55">
        <v>0</v>
      </c>
      <c r="M90" s="51">
        <f t="shared" si="68"/>
        <v>0</v>
      </c>
      <c r="N90" s="54">
        <v>0</v>
      </c>
      <c r="O90" s="55">
        <v>0</v>
      </c>
      <c r="P90" s="51">
        <f t="shared" si="69"/>
        <v>0</v>
      </c>
      <c r="Q90" s="54">
        <v>0</v>
      </c>
      <c r="R90" s="55">
        <v>0</v>
      </c>
      <c r="S90" s="51">
        <f t="shared" si="70"/>
        <v>0</v>
      </c>
      <c r="T90" s="54">
        <f t="shared" si="57"/>
        <v>0</v>
      </c>
      <c r="U90" s="55">
        <f t="shared" si="57"/>
        <v>0</v>
      </c>
      <c r="V90" s="51">
        <f t="shared" si="57"/>
        <v>0</v>
      </c>
    </row>
    <row r="91" spans="1:22" ht="51">
      <c r="A91" s="137"/>
      <c r="B91" s="141"/>
      <c r="C91" s="52">
        <v>5000</v>
      </c>
      <c r="D91" s="53" t="s">
        <v>184</v>
      </c>
      <c r="E91" s="54">
        <v>12383510.15</v>
      </c>
      <c r="F91" s="55">
        <v>0</v>
      </c>
      <c r="G91" s="51">
        <f t="shared" si="66"/>
        <v>12383510.15</v>
      </c>
      <c r="H91" s="54">
        <v>0</v>
      </c>
      <c r="I91" s="55">
        <v>0</v>
      </c>
      <c r="J91" s="51">
        <f t="shared" si="67"/>
        <v>0</v>
      </c>
      <c r="K91" s="54">
        <v>0</v>
      </c>
      <c r="L91" s="55">
        <v>0</v>
      </c>
      <c r="M91" s="51">
        <f t="shared" si="68"/>
        <v>0</v>
      </c>
      <c r="N91" s="54">
        <v>0</v>
      </c>
      <c r="O91" s="55">
        <v>0</v>
      </c>
      <c r="P91" s="51">
        <f t="shared" si="69"/>
        <v>0</v>
      </c>
      <c r="Q91" s="54">
        <v>0</v>
      </c>
      <c r="R91" s="55">
        <v>0</v>
      </c>
      <c r="S91" s="51">
        <f t="shared" si="70"/>
        <v>0</v>
      </c>
      <c r="T91" s="54">
        <f t="shared" si="57"/>
        <v>12383510.15</v>
      </c>
      <c r="U91" s="55">
        <f t="shared" si="57"/>
        <v>0</v>
      </c>
      <c r="V91" s="51">
        <f t="shared" si="57"/>
        <v>12383510.15</v>
      </c>
    </row>
    <row r="92" spans="1:22" ht="26.25">
      <c r="A92" s="137"/>
      <c r="B92" s="142"/>
      <c r="C92" s="52">
        <v>6000</v>
      </c>
      <c r="D92" s="53" t="s">
        <v>185</v>
      </c>
      <c r="E92" s="54">
        <v>0</v>
      </c>
      <c r="F92" s="55">
        <v>0</v>
      </c>
      <c r="G92" s="51">
        <f t="shared" si="66"/>
        <v>0</v>
      </c>
      <c r="H92" s="54">
        <v>0</v>
      </c>
      <c r="I92" s="55">
        <v>0</v>
      </c>
      <c r="J92" s="51">
        <f t="shared" si="67"/>
        <v>0</v>
      </c>
      <c r="K92" s="54">
        <v>0</v>
      </c>
      <c r="L92" s="55">
        <v>0</v>
      </c>
      <c r="M92" s="51">
        <f t="shared" si="68"/>
        <v>0</v>
      </c>
      <c r="N92" s="54">
        <v>0</v>
      </c>
      <c r="O92" s="55">
        <v>0</v>
      </c>
      <c r="P92" s="51">
        <f t="shared" si="69"/>
        <v>0</v>
      </c>
      <c r="Q92" s="54">
        <v>0</v>
      </c>
      <c r="R92" s="55">
        <v>0</v>
      </c>
      <c r="S92" s="51">
        <f t="shared" si="70"/>
        <v>0</v>
      </c>
      <c r="T92" s="54">
        <f t="shared" si="57"/>
        <v>0</v>
      </c>
      <c r="U92" s="55">
        <f t="shared" si="57"/>
        <v>0</v>
      </c>
      <c r="V92" s="51">
        <f t="shared" si="57"/>
        <v>0</v>
      </c>
    </row>
    <row r="93" spans="1:22" ht="26.25">
      <c r="A93" s="137"/>
      <c r="B93" s="140">
        <v>2</v>
      </c>
      <c r="C93" s="132" t="s">
        <v>199</v>
      </c>
      <c r="D93" s="134"/>
      <c r="E93" s="49">
        <f t="shared" ref="E93:S93" si="71">SUM(E94:E99)</f>
        <v>0</v>
      </c>
      <c r="F93" s="50">
        <f t="shared" si="71"/>
        <v>5472000</v>
      </c>
      <c r="G93" s="51">
        <f t="shared" si="71"/>
        <v>5472000</v>
      </c>
      <c r="H93" s="49">
        <f t="shared" si="71"/>
        <v>0</v>
      </c>
      <c r="I93" s="50">
        <f t="shared" si="71"/>
        <v>0</v>
      </c>
      <c r="J93" s="51">
        <f t="shared" si="71"/>
        <v>0</v>
      </c>
      <c r="K93" s="49">
        <f t="shared" si="71"/>
        <v>0</v>
      </c>
      <c r="L93" s="50">
        <f t="shared" si="71"/>
        <v>0</v>
      </c>
      <c r="M93" s="51">
        <f t="shared" si="71"/>
        <v>0</v>
      </c>
      <c r="N93" s="49">
        <f t="shared" si="71"/>
        <v>0</v>
      </c>
      <c r="O93" s="50">
        <f t="shared" si="71"/>
        <v>0</v>
      </c>
      <c r="P93" s="51">
        <f t="shared" si="71"/>
        <v>0</v>
      </c>
      <c r="Q93" s="49">
        <f t="shared" si="71"/>
        <v>0</v>
      </c>
      <c r="R93" s="50">
        <f t="shared" si="71"/>
        <v>158857.62</v>
      </c>
      <c r="S93" s="51">
        <f t="shared" si="71"/>
        <v>158857.62</v>
      </c>
      <c r="T93" s="49">
        <f t="shared" si="57"/>
        <v>0</v>
      </c>
      <c r="U93" s="50">
        <f t="shared" si="57"/>
        <v>5313142.38</v>
      </c>
      <c r="V93" s="51">
        <f t="shared" si="57"/>
        <v>5313142.38</v>
      </c>
    </row>
    <row r="94" spans="1:22" ht="26.25">
      <c r="A94" s="137"/>
      <c r="B94" s="141"/>
      <c r="C94" s="52">
        <v>1000</v>
      </c>
      <c r="D94" s="53" t="s">
        <v>180</v>
      </c>
      <c r="E94" s="54">
        <v>0</v>
      </c>
      <c r="F94" s="55">
        <v>500000</v>
      </c>
      <c r="G94" s="51">
        <f t="shared" ref="G94:G99" si="72">E94+F94</f>
        <v>500000</v>
      </c>
      <c r="H94" s="54">
        <v>0</v>
      </c>
      <c r="I94" s="55">
        <v>0</v>
      </c>
      <c r="J94" s="51">
        <f t="shared" ref="J94:J99" si="73">H94+I94</f>
        <v>0</v>
      </c>
      <c r="K94" s="54">
        <v>0</v>
      </c>
      <c r="L94" s="55">
        <v>0</v>
      </c>
      <c r="M94" s="51">
        <f t="shared" ref="M94:M99" si="74">K94+L94</f>
        <v>0</v>
      </c>
      <c r="N94" s="54">
        <v>0</v>
      </c>
      <c r="O94" s="55">
        <v>0</v>
      </c>
      <c r="P94" s="51">
        <f t="shared" ref="P94:P99" si="75">N94+O94</f>
        <v>0</v>
      </c>
      <c r="Q94" s="54">
        <v>0</v>
      </c>
      <c r="R94" s="55">
        <v>158857.62</v>
      </c>
      <c r="S94" s="51">
        <f t="shared" ref="S94:S99" si="76">Q94+R94</f>
        <v>158857.62</v>
      </c>
      <c r="T94" s="54">
        <f t="shared" si="57"/>
        <v>0</v>
      </c>
      <c r="U94" s="55">
        <f t="shared" si="57"/>
        <v>341142.38</v>
      </c>
      <c r="V94" s="51">
        <f t="shared" si="57"/>
        <v>341142.38</v>
      </c>
    </row>
    <row r="95" spans="1:22" ht="26.25">
      <c r="A95" s="137"/>
      <c r="B95" s="141"/>
      <c r="C95" s="52">
        <v>2000</v>
      </c>
      <c r="D95" s="53" t="s">
        <v>181</v>
      </c>
      <c r="E95" s="54">
        <v>0</v>
      </c>
      <c r="F95" s="55">
        <v>0</v>
      </c>
      <c r="G95" s="51">
        <f t="shared" si="72"/>
        <v>0</v>
      </c>
      <c r="H95" s="54">
        <v>0</v>
      </c>
      <c r="I95" s="55">
        <v>0</v>
      </c>
      <c r="J95" s="51">
        <f t="shared" si="73"/>
        <v>0</v>
      </c>
      <c r="K95" s="54">
        <v>0</v>
      </c>
      <c r="L95" s="55">
        <v>0</v>
      </c>
      <c r="M95" s="51">
        <f t="shared" si="74"/>
        <v>0</v>
      </c>
      <c r="N95" s="54">
        <v>0</v>
      </c>
      <c r="O95" s="55">
        <v>0</v>
      </c>
      <c r="P95" s="51">
        <f t="shared" si="75"/>
        <v>0</v>
      </c>
      <c r="Q95" s="54">
        <v>0</v>
      </c>
      <c r="R95" s="55">
        <v>0</v>
      </c>
      <c r="S95" s="51">
        <f t="shared" si="76"/>
        <v>0</v>
      </c>
      <c r="T95" s="54">
        <f t="shared" si="57"/>
        <v>0</v>
      </c>
      <c r="U95" s="55">
        <f t="shared" si="57"/>
        <v>0</v>
      </c>
      <c r="V95" s="51">
        <f t="shared" si="57"/>
        <v>0</v>
      </c>
    </row>
    <row r="96" spans="1:22" ht="26.25">
      <c r="A96" s="137"/>
      <c r="B96" s="141"/>
      <c r="C96" s="52">
        <v>3000</v>
      </c>
      <c r="D96" s="53" t="s">
        <v>182</v>
      </c>
      <c r="E96" s="54">
        <v>0</v>
      </c>
      <c r="F96" s="55">
        <v>0</v>
      </c>
      <c r="G96" s="51">
        <f t="shared" si="72"/>
        <v>0</v>
      </c>
      <c r="H96" s="54">
        <v>0</v>
      </c>
      <c r="I96" s="55">
        <v>0</v>
      </c>
      <c r="J96" s="51">
        <f t="shared" si="73"/>
        <v>0</v>
      </c>
      <c r="K96" s="54">
        <v>0</v>
      </c>
      <c r="L96" s="55">
        <v>0</v>
      </c>
      <c r="M96" s="51">
        <f t="shared" si="74"/>
        <v>0</v>
      </c>
      <c r="N96" s="54">
        <v>0</v>
      </c>
      <c r="O96" s="55">
        <v>0</v>
      </c>
      <c r="P96" s="51">
        <f t="shared" si="75"/>
        <v>0</v>
      </c>
      <c r="Q96" s="54">
        <v>0</v>
      </c>
      <c r="R96" s="55">
        <v>0</v>
      </c>
      <c r="S96" s="51">
        <f t="shared" si="76"/>
        <v>0</v>
      </c>
      <c r="T96" s="54">
        <f t="shared" si="57"/>
        <v>0</v>
      </c>
      <c r="U96" s="55">
        <f t="shared" si="57"/>
        <v>0</v>
      </c>
      <c r="V96" s="51">
        <f t="shared" si="57"/>
        <v>0</v>
      </c>
    </row>
    <row r="97" spans="1:22" ht="51">
      <c r="A97" s="137"/>
      <c r="B97" s="141"/>
      <c r="C97" s="52">
        <v>4000</v>
      </c>
      <c r="D97" s="53" t="s">
        <v>183</v>
      </c>
      <c r="E97" s="54">
        <v>0</v>
      </c>
      <c r="F97" s="55">
        <v>0</v>
      </c>
      <c r="G97" s="51">
        <f t="shared" si="72"/>
        <v>0</v>
      </c>
      <c r="H97" s="54">
        <v>0</v>
      </c>
      <c r="I97" s="55">
        <v>0</v>
      </c>
      <c r="J97" s="51">
        <f t="shared" si="73"/>
        <v>0</v>
      </c>
      <c r="K97" s="54">
        <v>0</v>
      </c>
      <c r="L97" s="55">
        <v>0</v>
      </c>
      <c r="M97" s="51">
        <f t="shared" si="74"/>
        <v>0</v>
      </c>
      <c r="N97" s="54">
        <v>0</v>
      </c>
      <c r="O97" s="55">
        <v>0</v>
      </c>
      <c r="P97" s="51">
        <f t="shared" si="75"/>
        <v>0</v>
      </c>
      <c r="Q97" s="54">
        <v>0</v>
      </c>
      <c r="R97" s="55">
        <v>0</v>
      </c>
      <c r="S97" s="51">
        <f t="shared" si="76"/>
        <v>0</v>
      </c>
      <c r="T97" s="54">
        <f t="shared" si="57"/>
        <v>0</v>
      </c>
      <c r="U97" s="55">
        <f t="shared" si="57"/>
        <v>0</v>
      </c>
      <c r="V97" s="51">
        <f t="shared" si="57"/>
        <v>0</v>
      </c>
    </row>
    <row r="98" spans="1:22" ht="51">
      <c r="A98" s="137"/>
      <c r="B98" s="141"/>
      <c r="C98" s="52">
        <v>5000</v>
      </c>
      <c r="D98" s="53" t="s">
        <v>184</v>
      </c>
      <c r="E98" s="54">
        <v>0</v>
      </c>
      <c r="F98" s="55">
        <v>472000</v>
      </c>
      <c r="G98" s="51">
        <f t="shared" si="72"/>
        <v>472000</v>
      </c>
      <c r="H98" s="54">
        <v>0</v>
      </c>
      <c r="I98" s="55">
        <v>0</v>
      </c>
      <c r="J98" s="51">
        <f t="shared" si="73"/>
        <v>0</v>
      </c>
      <c r="K98" s="54">
        <v>0</v>
      </c>
      <c r="L98" s="55">
        <v>0</v>
      </c>
      <c r="M98" s="51">
        <f t="shared" si="74"/>
        <v>0</v>
      </c>
      <c r="N98" s="54">
        <v>0</v>
      </c>
      <c r="O98" s="55">
        <v>0</v>
      </c>
      <c r="P98" s="51">
        <f t="shared" si="75"/>
        <v>0</v>
      </c>
      <c r="Q98" s="54">
        <v>0</v>
      </c>
      <c r="R98" s="55">
        <v>0</v>
      </c>
      <c r="S98" s="51">
        <f t="shared" si="76"/>
        <v>0</v>
      </c>
      <c r="T98" s="54">
        <f t="shared" si="57"/>
        <v>0</v>
      </c>
      <c r="U98" s="55">
        <f t="shared" si="57"/>
        <v>472000</v>
      </c>
      <c r="V98" s="51">
        <f t="shared" si="57"/>
        <v>472000</v>
      </c>
    </row>
    <row r="99" spans="1:22" ht="26.25">
      <c r="A99" s="138"/>
      <c r="B99" s="142"/>
      <c r="C99" s="52">
        <v>6000</v>
      </c>
      <c r="D99" s="53" t="s">
        <v>185</v>
      </c>
      <c r="E99" s="54">
        <v>0</v>
      </c>
      <c r="F99" s="55">
        <v>4500000</v>
      </c>
      <c r="G99" s="51">
        <f t="shared" si="72"/>
        <v>4500000</v>
      </c>
      <c r="H99" s="54">
        <v>0</v>
      </c>
      <c r="I99" s="55">
        <v>0</v>
      </c>
      <c r="J99" s="51">
        <f t="shared" si="73"/>
        <v>0</v>
      </c>
      <c r="K99" s="54">
        <v>0</v>
      </c>
      <c r="L99" s="55">
        <v>0</v>
      </c>
      <c r="M99" s="51">
        <f t="shared" si="74"/>
        <v>0</v>
      </c>
      <c r="N99" s="54">
        <v>0</v>
      </c>
      <c r="O99" s="55">
        <v>0</v>
      </c>
      <c r="P99" s="51">
        <f t="shared" si="75"/>
        <v>0</v>
      </c>
      <c r="Q99" s="54">
        <v>0</v>
      </c>
      <c r="R99" s="55">
        <v>0</v>
      </c>
      <c r="S99" s="51">
        <f t="shared" si="76"/>
        <v>0</v>
      </c>
      <c r="T99" s="54">
        <f t="shared" si="57"/>
        <v>0</v>
      </c>
      <c r="U99" s="55">
        <f t="shared" si="57"/>
        <v>4500000</v>
      </c>
      <c r="V99" s="51">
        <f t="shared" si="57"/>
        <v>4500000</v>
      </c>
    </row>
    <row r="100" spans="1:22" ht="26.25">
      <c r="A100" s="135">
        <v>8</v>
      </c>
      <c r="B100" s="132" t="s">
        <v>200</v>
      </c>
      <c r="C100" s="133"/>
      <c r="D100" s="134"/>
      <c r="E100" s="49">
        <f t="shared" ref="E100:S100" si="77">SUM(E101:E106)</f>
        <v>1148750</v>
      </c>
      <c r="F100" s="50">
        <f t="shared" si="77"/>
        <v>722732.22</v>
      </c>
      <c r="G100" s="51">
        <f t="shared" si="77"/>
        <v>1871482.22</v>
      </c>
      <c r="H100" s="49">
        <f t="shared" si="77"/>
        <v>0</v>
      </c>
      <c r="I100" s="50">
        <f t="shared" si="77"/>
        <v>0</v>
      </c>
      <c r="J100" s="51">
        <f t="shared" si="77"/>
        <v>0</v>
      </c>
      <c r="K100" s="49">
        <f t="shared" si="77"/>
        <v>0</v>
      </c>
      <c r="L100" s="50">
        <f t="shared" si="77"/>
        <v>0</v>
      </c>
      <c r="M100" s="51">
        <f t="shared" si="77"/>
        <v>0</v>
      </c>
      <c r="N100" s="49">
        <f t="shared" si="77"/>
        <v>0</v>
      </c>
      <c r="O100" s="50">
        <f t="shared" si="77"/>
        <v>0</v>
      </c>
      <c r="P100" s="51">
        <f t="shared" si="77"/>
        <v>0</v>
      </c>
      <c r="Q100" s="49">
        <f t="shared" si="77"/>
        <v>0</v>
      </c>
      <c r="R100" s="50">
        <f t="shared" si="77"/>
        <v>0</v>
      </c>
      <c r="S100" s="51">
        <f t="shared" si="77"/>
        <v>0</v>
      </c>
      <c r="T100" s="49">
        <f t="shared" si="57"/>
        <v>1148750</v>
      </c>
      <c r="U100" s="50">
        <f t="shared" si="57"/>
        <v>722732.22</v>
      </c>
      <c r="V100" s="51">
        <f t="shared" si="57"/>
        <v>1871482.22</v>
      </c>
    </row>
    <row r="101" spans="1:22" ht="26.25">
      <c r="A101" s="135"/>
      <c r="B101" s="60"/>
      <c r="C101" s="52">
        <v>1000</v>
      </c>
      <c r="D101" s="53" t="s">
        <v>180</v>
      </c>
      <c r="E101" s="54">
        <v>0</v>
      </c>
      <c r="F101" s="55">
        <v>0</v>
      </c>
      <c r="G101" s="51">
        <f t="shared" ref="G101:G106" si="78">E101+F101</f>
        <v>0</v>
      </c>
      <c r="H101" s="54">
        <v>0</v>
      </c>
      <c r="I101" s="55">
        <v>0</v>
      </c>
      <c r="J101" s="51">
        <f t="shared" ref="J101:J106" si="79">H101+I101</f>
        <v>0</v>
      </c>
      <c r="K101" s="54">
        <v>0</v>
      </c>
      <c r="L101" s="55">
        <v>0</v>
      </c>
      <c r="M101" s="51">
        <f t="shared" ref="M101:M106" si="80">K101+L101</f>
        <v>0</v>
      </c>
      <c r="N101" s="54">
        <v>0</v>
      </c>
      <c r="O101" s="55">
        <v>0</v>
      </c>
      <c r="P101" s="51">
        <f t="shared" ref="P101:P106" si="81">N101+O101</f>
        <v>0</v>
      </c>
      <c r="Q101" s="54">
        <v>0</v>
      </c>
      <c r="R101" s="55">
        <v>0</v>
      </c>
      <c r="S101" s="51">
        <f t="shared" ref="S101:S106" si="82">Q101+R101</f>
        <v>0</v>
      </c>
      <c r="T101" s="54">
        <f t="shared" si="57"/>
        <v>0</v>
      </c>
      <c r="U101" s="55">
        <f t="shared" si="57"/>
        <v>0</v>
      </c>
      <c r="V101" s="51">
        <f t="shared" si="57"/>
        <v>0</v>
      </c>
    </row>
    <row r="102" spans="1:22" ht="26.25">
      <c r="A102" s="135"/>
      <c r="B102" s="60"/>
      <c r="C102" s="52">
        <v>2000</v>
      </c>
      <c r="D102" s="53" t="s">
        <v>181</v>
      </c>
      <c r="E102" s="54">
        <v>0</v>
      </c>
      <c r="F102" s="55">
        <v>322732.21999999997</v>
      </c>
      <c r="G102" s="51">
        <f t="shared" si="78"/>
        <v>322732.21999999997</v>
      </c>
      <c r="H102" s="54">
        <v>0</v>
      </c>
      <c r="I102" s="55">
        <v>0</v>
      </c>
      <c r="J102" s="51">
        <f t="shared" si="79"/>
        <v>0</v>
      </c>
      <c r="K102" s="54">
        <v>0</v>
      </c>
      <c r="L102" s="55">
        <v>0</v>
      </c>
      <c r="M102" s="51">
        <f t="shared" si="80"/>
        <v>0</v>
      </c>
      <c r="N102" s="54">
        <v>0</v>
      </c>
      <c r="O102" s="55">
        <v>0</v>
      </c>
      <c r="P102" s="51">
        <f t="shared" si="81"/>
        <v>0</v>
      </c>
      <c r="Q102" s="54">
        <v>0</v>
      </c>
      <c r="R102" s="55">
        <v>0</v>
      </c>
      <c r="S102" s="51">
        <f t="shared" si="82"/>
        <v>0</v>
      </c>
      <c r="T102" s="54">
        <f t="shared" si="57"/>
        <v>0</v>
      </c>
      <c r="U102" s="55">
        <f t="shared" si="57"/>
        <v>322732.21999999997</v>
      </c>
      <c r="V102" s="51">
        <f t="shared" si="57"/>
        <v>322732.21999999997</v>
      </c>
    </row>
    <row r="103" spans="1:22" ht="26.25">
      <c r="A103" s="135"/>
      <c r="B103" s="60"/>
      <c r="C103" s="52">
        <v>3000</v>
      </c>
      <c r="D103" s="53" t="s">
        <v>182</v>
      </c>
      <c r="E103" s="54">
        <v>1148750</v>
      </c>
      <c r="F103" s="55">
        <v>400000</v>
      </c>
      <c r="G103" s="51">
        <f t="shared" si="78"/>
        <v>1548750</v>
      </c>
      <c r="H103" s="54">
        <v>0</v>
      </c>
      <c r="I103" s="55">
        <v>0</v>
      </c>
      <c r="J103" s="51">
        <f t="shared" si="79"/>
        <v>0</v>
      </c>
      <c r="K103" s="54">
        <v>0</v>
      </c>
      <c r="L103" s="55">
        <v>0</v>
      </c>
      <c r="M103" s="51">
        <f t="shared" si="80"/>
        <v>0</v>
      </c>
      <c r="N103" s="54">
        <v>0</v>
      </c>
      <c r="O103" s="55">
        <v>0</v>
      </c>
      <c r="P103" s="51">
        <f t="shared" si="81"/>
        <v>0</v>
      </c>
      <c r="Q103" s="54">
        <v>0</v>
      </c>
      <c r="R103" s="55">
        <v>0</v>
      </c>
      <c r="S103" s="51">
        <f t="shared" si="82"/>
        <v>0</v>
      </c>
      <c r="T103" s="54">
        <f t="shared" si="57"/>
        <v>1148750</v>
      </c>
      <c r="U103" s="55">
        <f t="shared" si="57"/>
        <v>400000</v>
      </c>
      <c r="V103" s="51">
        <f t="shared" si="57"/>
        <v>1548750</v>
      </c>
    </row>
    <row r="104" spans="1:22" ht="51">
      <c r="A104" s="135"/>
      <c r="B104" s="60"/>
      <c r="C104" s="52">
        <v>4000</v>
      </c>
      <c r="D104" s="53" t="s">
        <v>183</v>
      </c>
      <c r="E104" s="54">
        <v>0</v>
      </c>
      <c r="F104" s="55">
        <v>0</v>
      </c>
      <c r="G104" s="51">
        <f t="shared" si="78"/>
        <v>0</v>
      </c>
      <c r="H104" s="54">
        <v>0</v>
      </c>
      <c r="I104" s="55">
        <v>0</v>
      </c>
      <c r="J104" s="51">
        <f t="shared" si="79"/>
        <v>0</v>
      </c>
      <c r="K104" s="54">
        <v>0</v>
      </c>
      <c r="L104" s="55">
        <v>0</v>
      </c>
      <c r="M104" s="51">
        <f t="shared" si="80"/>
        <v>0</v>
      </c>
      <c r="N104" s="54">
        <v>0</v>
      </c>
      <c r="O104" s="55">
        <v>0</v>
      </c>
      <c r="P104" s="51">
        <f t="shared" si="81"/>
        <v>0</v>
      </c>
      <c r="Q104" s="54">
        <v>0</v>
      </c>
      <c r="R104" s="55">
        <v>0</v>
      </c>
      <c r="S104" s="51">
        <f t="shared" si="82"/>
        <v>0</v>
      </c>
      <c r="T104" s="54">
        <f t="shared" si="57"/>
        <v>0</v>
      </c>
      <c r="U104" s="55">
        <f t="shared" si="57"/>
        <v>0</v>
      </c>
      <c r="V104" s="51">
        <f t="shared" si="57"/>
        <v>0</v>
      </c>
    </row>
    <row r="105" spans="1:22" ht="51">
      <c r="A105" s="135"/>
      <c r="B105" s="60"/>
      <c r="C105" s="52">
        <v>5000</v>
      </c>
      <c r="D105" s="53" t="s">
        <v>184</v>
      </c>
      <c r="E105" s="54">
        <v>0</v>
      </c>
      <c r="F105" s="55">
        <v>0</v>
      </c>
      <c r="G105" s="51">
        <f t="shared" si="78"/>
        <v>0</v>
      </c>
      <c r="H105" s="54">
        <v>0</v>
      </c>
      <c r="I105" s="55">
        <v>0</v>
      </c>
      <c r="J105" s="51">
        <f t="shared" si="79"/>
        <v>0</v>
      </c>
      <c r="K105" s="54">
        <v>0</v>
      </c>
      <c r="L105" s="55">
        <v>0</v>
      </c>
      <c r="M105" s="51">
        <f t="shared" si="80"/>
        <v>0</v>
      </c>
      <c r="N105" s="54">
        <v>0</v>
      </c>
      <c r="O105" s="55">
        <v>0</v>
      </c>
      <c r="P105" s="51">
        <f t="shared" si="81"/>
        <v>0</v>
      </c>
      <c r="Q105" s="54">
        <v>0</v>
      </c>
      <c r="R105" s="55">
        <v>0</v>
      </c>
      <c r="S105" s="51">
        <f t="shared" si="82"/>
        <v>0</v>
      </c>
      <c r="T105" s="54">
        <f t="shared" si="57"/>
        <v>0</v>
      </c>
      <c r="U105" s="55">
        <f t="shared" si="57"/>
        <v>0</v>
      </c>
      <c r="V105" s="51">
        <f t="shared" si="57"/>
        <v>0</v>
      </c>
    </row>
    <row r="106" spans="1:22" ht="26.25">
      <c r="A106" s="135"/>
      <c r="B106" s="61"/>
      <c r="C106" s="52">
        <v>6000</v>
      </c>
      <c r="D106" s="53" t="s">
        <v>185</v>
      </c>
      <c r="E106" s="54">
        <v>0</v>
      </c>
      <c r="F106" s="55">
        <v>0</v>
      </c>
      <c r="G106" s="51">
        <f t="shared" si="78"/>
        <v>0</v>
      </c>
      <c r="H106" s="54">
        <v>0</v>
      </c>
      <c r="I106" s="55">
        <v>0</v>
      </c>
      <c r="J106" s="51">
        <f t="shared" si="79"/>
        <v>0</v>
      </c>
      <c r="K106" s="54">
        <v>0</v>
      </c>
      <c r="L106" s="55">
        <v>0</v>
      </c>
      <c r="M106" s="51">
        <f t="shared" si="80"/>
        <v>0</v>
      </c>
      <c r="N106" s="54">
        <v>0</v>
      </c>
      <c r="O106" s="55">
        <v>0</v>
      </c>
      <c r="P106" s="51">
        <f t="shared" si="81"/>
        <v>0</v>
      </c>
      <c r="Q106" s="54">
        <v>0</v>
      </c>
      <c r="R106" s="55">
        <v>0</v>
      </c>
      <c r="S106" s="51">
        <f t="shared" si="82"/>
        <v>0</v>
      </c>
      <c r="T106" s="54">
        <f t="shared" si="57"/>
        <v>0</v>
      </c>
      <c r="U106" s="55">
        <f t="shared" si="57"/>
        <v>0</v>
      </c>
      <c r="V106" s="51">
        <f t="shared" si="57"/>
        <v>0</v>
      </c>
    </row>
    <row r="107" spans="1:22" ht="26.25">
      <c r="A107" s="135">
        <v>9</v>
      </c>
      <c r="B107" s="132" t="s">
        <v>201</v>
      </c>
      <c r="C107" s="133"/>
      <c r="D107" s="134"/>
      <c r="E107" s="49">
        <f t="shared" ref="E107:S107" si="83">SUM(E108:E113)</f>
        <v>0</v>
      </c>
      <c r="F107" s="50">
        <f t="shared" si="83"/>
        <v>0</v>
      </c>
      <c r="G107" s="51">
        <f t="shared" si="83"/>
        <v>0</v>
      </c>
      <c r="H107" s="49">
        <f t="shared" si="83"/>
        <v>0</v>
      </c>
      <c r="I107" s="50">
        <f t="shared" si="83"/>
        <v>0</v>
      </c>
      <c r="J107" s="51">
        <f t="shared" si="83"/>
        <v>0</v>
      </c>
      <c r="K107" s="49">
        <f t="shared" si="83"/>
        <v>0</v>
      </c>
      <c r="L107" s="50">
        <f t="shared" si="83"/>
        <v>0</v>
      </c>
      <c r="M107" s="51">
        <f t="shared" si="83"/>
        <v>0</v>
      </c>
      <c r="N107" s="49">
        <f t="shared" si="83"/>
        <v>0</v>
      </c>
      <c r="O107" s="50">
        <f t="shared" si="83"/>
        <v>0</v>
      </c>
      <c r="P107" s="51">
        <f t="shared" si="83"/>
        <v>0</v>
      </c>
      <c r="Q107" s="49">
        <f t="shared" si="83"/>
        <v>0</v>
      </c>
      <c r="R107" s="50">
        <f t="shared" si="83"/>
        <v>0</v>
      </c>
      <c r="S107" s="51">
        <f t="shared" si="83"/>
        <v>0</v>
      </c>
      <c r="T107" s="49">
        <f t="shared" si="57"/>
        <v>0</v>
      </c>
      <c r="U107" s="50">
        <f t="shared" si="57"/>
        <v>0</v>
      </c>
      <c r="V107" s="51">
        <f t="shared" si="57"/>
        <v>0</v>
      </c>
    </row>
    <row r="108" spans="1:22" ht="26.25">
      <c r="A108" s="135"/>
      <c r="B108" s="60"/>
      <c r="C108" s="52">
        <v>1000</v>
      </c>
      <c r="D108" s="53" t="s">
        <v>180</v>
      </c>
      <c r="E108" s="54">
        <v>0</v>
      </c>
      <c r="F108" s="55">
        <v>0</v>
      </c>
      <c r="G108" s="51">
        <f t="shared" ref="G108:G113" si="84">E108+F108</f>
        <v>0</v>
      </c>
      <c r="H108" s="54">
        <v>0</v>
      </c>
      <c r="I108" s="55">
        <v>0</v>
      </c>
      <c r="J108" s="51">
        <f t="shared" ref="J108:J113" si="85">H108+I108</f>
        <v>0</v>
      </c>
      <c r="K108" s="54">
        <v>0</v>
      </c>
      <c r="L108" s="55">
        <v>0</v>
      </c>
      <c r="M108" s="51">
        <f t="shared" ref="M108:M113" si="86">K108+L108</f>
        <v>0</v>
      </c>
      <c r="N108" s="54">
        <v>0</v>
      </c>
      <c r="O108" s="55">
        <v>0</v>
      </c>
      <c r="P108" s="51">
        <f t="shared" ref="P108:P113" si="87">N108+O108</f>
        <v>0</v>
      </c>
      <c r="Q108" s="54">
        <v>0</v>
      </c>
      <c r="R108" s="55">
        <v>0</v>
      </c>
      <c r="S108" s="51">
        <f t="shared" ref="S108:S113" si="88">Q108+R108</f>
        <v>0</v>
      </c>
      <c r="T108" s="54">
        <f t="shared" si="57"/>
        <v>0</v>
      </c>
      <c r="U108" s="55">
        <f t="shared" si="57"/>
        <v>0</v>
      </c>
      <c r="V108" s="51">
        <f t="shared" si="57"/>
        <v>0</v>
      </c>
    </row>
    <row r="109" spans="1:22" ht="26.25">
      <c r="A109" s="135"/>
      <c r="B109" s="60"/>
      <c r="C109" s="52">
        <v>2000</v>
      </c>
      <c r="D109" s="53" t="s">
        <v>181</v>
      </c>
      <c r="E109" s="54">
        <v>0</v>
      </c>
      <c r="F109" s="55">
        <v>0</v>
      </c>
      <c r="G109" s="51">
        <f t="shared" si="84"/>
        <v>0</v>
      </c>
      <c r="H109" s="54">
        <v>0</v>
      </c>
      <c r="I109" s="55">
        <v>0</v>
      </c>
      <c r="J109" s="51">
        <f t="shared" si="85"/>
        <v>0</v>
      </c>
      <c r="K109" s="54">
        <v>0</v>
      </c>
      <c r="L109" s="55">
        <v>0</v>
      </c>
      <c r="M109" s="51">
        <f t="shared" si="86"/>
        <v>0</v>
      </c>
      <c r="N109" s="54">
        <v>0</v>
      </c>
      <c r="O109" s="55">
        <v>0</v>
      </c>
      <c r="P109" s="51">
        <f t="shared" si="87"/>
        <v>0</v>
      </c>
      <c r="Q109" s="54">
        <v>0</v>
      </c>
      <c r="R109" s="55">
        <v>0</v>
      </c>
      <c r="S109" s="51">
        <f t="shared" si="88"/>
        <v>0</v>
      </c>
      <c r="T109" s="54">
        <f t="shared" si="57"/>
        <v>0</v>
      </c>
      <c r="U109" s="55">
        <f t="shared" si="57"/>
        <v>0</v>
      </c>
      <c r="V109" s="51">
        <f t="shared" si="57"/>
        <v>0</v>
      </c>
    </row>
    <row r="110" spans="1:22" ht="26.25">
      <c r="A110" s="135"/>
      <c r="B110" s="60"/>
      <c r="C110" s="52">
        <v>3000</v>
      </c>
      <c r="D110" s="53" t="s">
        <v>182</v>
      </c>
      <c r="E110" s="54">
        <v>0</v>
      </c>
      <c r="F110" s="55">
        <v>0</v>
      </c>
      <c r="G110" s="51">
        <f t="shared" si="84"/>
        <v>0</v>
      </c>
      <c r="H110" s="54">
        <v>0</v>
      </c>
      <c r="I110" s="55">
        <v>0</v>
      </c>
      <c r="J110" s="51">
        <f t="shared" si="85"/>
        <v>0</v>
      </c>
      <c r="K110" s="54">
        <v>0</v>
      </c>
      <c r="L110" s="55">
        <v>0</v>
      </c>
      <c r="M110" s="51">
        <f t="shared" si="86"/>
        <v>0</v>
      </c>
      <c r="N110" s="54">
        <v>0</v>
      </c>
      <c r="O110" s="55">
        <v>0</v>
      </c>
      <c r="P110" s="51">
        <f t="shared" si="87"/>
        <v>0</v>
      </c>
      <c r="Q110" s="54">
        <v>0</v>
      </c>
      <c r="R110" s="55">
        <v>0</v>
      </c>
      <c r="S110" s="51">
        <f t="shared" si="88"/>
        <v>0</v>
      </c>
      <c r="T110" s="54">
        <f t="shared" si="57"/>
        <v>0</v>
      </c>
      <c r="U110" s="55">
        <f t="shared" si="57"/>
        <v>0</v>
      </c>
      <c r="V110" s="51">
        <f t="shared" si="57"/>
        <v>0</v>
      </c>
    </row>
    <row r="111" spans="1:22" ht="51">
      <c r="A111" s="135"/>
      <c r="B111" s="60"/>
      <c r="C111" s="52">
        <v>4000</v>
      </c>
      <c r="D111" s="53" t="s">
        <v>183</v>
      </c>
      <c r="E111" s="54">
        <v>0</v>
      </c>
      <c r="F111" s="55">
        <v>0</v>
      </c>
      <c r="G111" s="51">
        <f t="shared" si="84"/>
        <v>0</v>
      </c>
      <c r="H111" s="54">
        <v>0</v>
      </c>
      <c r="I111" s="55">
        <v>0</v>
      </c>
      <c r="J111" s="51">
        <f t="shared" si="85"/>
        <v>0</v>
      </c>
      <c r="K111" s="54">
        <v>0</v>
      </c>
      <c r="L111" s="55">
        <v>0</v>
      </c>
      <c r="M111" s="51">
        <f t="shared" si="86"/>
        <v>0</v>
      </c>
      <c r="N111" s="54">
        <v>0</v>
      </c>
      <c r="O111" s="55">
        <v>0</v>
      </c>
      <c r="P111" s="51">
        <f t="shared" si="87"/>
        <v>0</v>
      </c>
      <c r="Q111" s="54">
        <v>0</v>
      </c>
      <c r="R111" s="55">
        <v>0</v>
      </c>
      <c r="S111" s="51">
        <f t="shared" si="88"/>
        <v>0</v>
      </c>
      <c r="T111" s="54">
        <f t="shared" si="57"/>
        <v>0</v>
      </c>
      <c r="U111" s="55">
        <f t="shared" si="57"/>
        <v>0</v>
      </c>
      <c r="V111" s="51">
        <f t="shared" si="57"/>
        <v>0</v>
      </c>
    </row>
    <row r="112" spans="1:22" ht="51">
      <c r="A112" s="135"/>
      <c r="B112" s="60"/>
      <c r="C112" s="52">
        <v>5000</v>
      </c>
      <c r="D112" s="53" t="s">
        <v>184</v>
      </c>
      <c r="E112" s="54">
        <v>0</v>
      </c>
      <c r="F112" s="55">
        <v>0</v>
      </c>
      <c r="G112" s="51">
        <f t="shared" si="84"/>
        <v>0</v>
      </c>
      <c r="H112" s="54">
        <v>0</v>
      </c>
      <c r="I112" s="55">
        <v>0</v>
      </c>
      <c r="J112" s="51">
        <f t="shared" si="85"/>
        <v>0</v>
      </c>
      <c r="K112" s="54">
        <v>0</v>
      </c>
      <c r="L112" s="55">
        <v>0</v>
      </c>
      <c r="M112" s="51">
        <f t="shared" si="86"/>
        <v>0</v>
      </c>
      <c r="N112" s="54">
        <v>0</v>
      </c>
      <c r="O112" s="55">
        <v>0</v>
      </c>
      <c r="P112" s="51">
        <f t="shared" si="87"/>
        <v>0</v>
      </c>
      <c r="Q112" s="54">
        <v>0</v>
      </c>
      <c r="R112" s="55">
        <v>0</v>
      </c>
      <c r="S112" s="51">
        <f t="shared" si="88"/>
        <v>0</v>
      </c>
      <c r="T112" s="54">
        <f t="shared" si="57"/>
        <v>0</v>
      </c>
      <c r="U112" s="55">
        <f t="shared" si="57"/>
        <v>0</v>
      </c>
      <c r="V112" s="51">
        <f t="shared" si="57"/>
        <v>0</v>
      </c>
    </row>
    <row r="113" spans="1:22" ht="26.25">
      <c r="A113" s="135"/>
      <c r="B113" s="61"/>
      <c r="C113" s="52">
        <v>6000</v>
      </c>
      <c r="D113" s="53" t="s">
        <v>185</v>
      </c>
      <c r="E113" s="54">
        <v>0</v>
      </c>
      <c r="F113" s="55">
        <v>0</v>
      </c>
      <c r="G113" s="51">
        <f t="shared" si="84"/>
        <v>0</v>
      </c>
      <c r="H113" s="54">
        <v>0</v>
      </c>
      <c r="I113" s="55">
        <v>0</v>
      </c>
      <c r="J113" s="51">
        <f t="shared" si="85"/>
        <v>0</v>
      </c>
      <c r="K113" s="54">
        <v>0</v>
      </c>
      <c r="L113" s="55">
        <v>0</v>
      </c>
      <c r="M113" s="51">
        <f t="shared" si="86"/>
        <v>0</v>
      </c>
      <c r="N113" s="54">
        <v>0</v>
      </c>
      <c r="O113" s="55">
        <v>0</v>
      </c>
      <c r="P113" s="51">
        <f t="shared" si="87"/>
        <v>0</v>
      </c>
      <c r="Q113" s="54">
        <v>0</v>
      </c>
      <c r="R113" s="55">
        <v>0</v>
      </c>
      <c r="S113" s="51">
        <f t="shared" si="88"/>
        <v>0</v>
      </c>
      <c r="T113" s="54">
        <f t="shared" si="57"/>
        <v>0</v>
      </c>
      <c r="U113" s="55">
        <f t="shared" si="57"/>
        <v>0</v>
      </c>
      <c r="V113" s="51">
        <f t="shared" si="57"/>
        <v>0</v>
      </c>
    </row>
    <row r="114" spans="1:22" ht="26.25">
      <c r="A114" s="135">
        <v>10</v>
      </c>
      <c r="B114" s="132" t="s">
        <v>202</v>
      </c>
      <c r="C114" s="133"/>
      <c r="D114" s="134"/>
      <c r="E114" s="49">
        <f t="shared" ref="E114:S114" si="89">SUM(E115:E120)</f>
        <v>0</v>
      </c>
      <c r="F114" s="50">
        <f t="shared" si="89"/>
        <v>0</v>
      </c>
      <c r="G114" s="51">
        <f t="shared" si="89"/>
        <v>0</v>
      </c>
      <c r="H114" s="49">
        <f t="shared" si="89"/>
        <v>0</v>
      </c>
      <c r="I114" s="50">
        <f t="shared" si="89"/>
        <v>0</v>
      </c>
      <c r="J114" s="51">
        <f t="shared" si="89"/>
        <v>0</v>
      </c>
      <c r="K114" s="49">
        <f t="shared" si="89"/>
        <v>0</v>
      </c>
      <c r="L114" s="50">
        <f t="shared" si="89"/>
        <v>0</v>
      </c>
      <c r="M114" s="51">
        <f t="shared" si="89"/>
        <v>0</v>
      </c>
      <c r="N114" s="49">
        <f t="shared" si="89"/>
        <v>0</v>
      </c>
      <c r="O114" s="50">
        <f t="shared" si="89"/>
        <v>0</v>
      </c>
      <c r="P114" s="51">
        <f t="shared" si="89"/>
        <v>0</v>
      </c>
      <c r="Q114" s="49">
        <f t="shared" si="89"/>
        <v>0</v>
      </c>
      <c r="R114" s="50">
        <f t="shared" si="89"/>
        <v>0</v>
      </c>
      <c r="S114" s="51">
        <f t="shared" si="89"/>
        <v>0</v>
      </c>
      <c r="T114" s="49">
        <f t="shared" si="57"/>
        <v>0</v>
      </c>
      <c r="U114" s="50">
        <f t="shared" si="57"/>
        <v>0</v>
      </c>
      <c r="V114" s="51">
        <f t="shared" si="57"/>
        <v>0</v>
      </c>
    </row>
    <row r="115" spans="1:22" ht="26.25">
      <c r="A115" s="135"/>
      <c r="B115" s="60"/>
      <c r="C115" s="52">
        <v>1000</v>
      </c>
      <c r="D115" s="53" t="s">
        <v>180</v>
      </c>
      <c r="E115" s="54">
        <v>0</v>
      </c>
      <c r="F115" s="55">
        <v>0</v>
      </c>
      <c r="G115" s="51">
        <f t="shared" ref="G115:G120" si="90">E115+F115</f>
        <v>0</v>
      </c>
      <c r="H115" s="54">
        <v>0</v>
      </c>
      <c r="I115" s="55">
        <v>0</v>
      </c>
      <c r="J115" s="51">
        <f t="shared" ref="J115:J120" si="91">H115+I115</f>
        <v>0</v>
      </c>
      <c r="K115" s="54">
        <v>0</v>
      </c>
      <c r="L115" s="55">
        <v>0</v>
      </c>
      <c r="M115" s="51">
        <f t="shared" ref="M115:M120" si="92">K115+L115</f>
        <v>0</v>
      </c>
      <c r="N115" s="54">
        <v>0</v>
      </c>
      <c r="O115" s="55">
        <v>0</v>
      </c>
      <c r="P115" s="51">
        <f t="shared" ref="P115:P120" si="93">N115+O115</f>
        <v>0</v>
      </c>
      <c r="Q115" s="54">
        <v>0</v>
      </c>
      <c r="R115" s="55">
        <v>0</v>
      </c>
      <c r="S115" s="51">
        <f t="shared" ref="S115:S120" si="94">Q115+R115</f>
        <v>0</v>
      </c>
      <c r="T115" s="54">
        <f t="shared" si="57"/>
        <v>0</v>
      </c>
      <c r="U115" s="55">
        <f t="shared" si="57"/>
        <v>0</v>
      </c>
      <c r="V115" s="51">
        <f t="shared" si="57"/>
        <v>0</v>
      </c>
    </row>
    <row r="116" spans="1:22" ht="26.25">
      <c r="A116" s="135"/>
      <c r="B116" s="60"/>
      <c r="C116" s="52">
        <v>2000</v>
      </c>
      <c r="D116" s="53" t="s">
        <v>181</v>
      </c>
      <c r="E116" s="54">
        <v>0</v>
      </c>
      <c r="F116" s="55">
        <v>0</v>
      </c>
      <c r="G116" s="51">
        <f t="shared" si="90"/>
        <v>0</v>
      </c>
      <c r="H116" s="54">
        <v>0</v>
      </c>
      <c r="I116" s="55">
        <v>0</v>
      </c>
      <c r="J116" s="51">
        <f t="shared" si="91"/>
        <v>0</v>
      </c>
      <c r="K116" s="54">
        <v>0</v>
      </c>
      <c r="L116" s="55">
        <v>0</v>
      </c>
      <c r="M116" s="51">
        <f t="shared" si="92"/>
        <v>0</v>
      </c>
      <c r="N116" s="54">
        <v>0</v>
      </c>
      <c r="O116" s="55">
        <v>0</v>
      </c>
      <c r="P116" s="51">
        <f t="shared" si="93"/>
        <v>0</v>
      </c>
      <c r="Q116" s="54">
        <v>0</v>
      </c>
      <c r="R116" s="55">
        <v>0</v>
      </c>
      <c r="S116" s="51">
        <f t="shared" si="94"/>
        <v>0</v>
      </c>
      <c r="T116" s="54">
        <f t="shared" si="57"/>
        <v>0</v>
      </c>
      <c r="U116" s="55">
        <f t="shared" si="57"/>
        <v>0</v>
      </c>
      <c r="V116" s="51">
        <f t="shared" si="57"/>
        <v>0</v>
      </c>
    </row>
    <row r="117" spans="1:22" ht="26.25">
      <c r="A117" s="135"/>
      <c r="B117" s="60"/>
      <c r="C117" s="52">
        <v>3000</v>
      </c>
      <c r="D117" s="53" t="s">
        <v>182</v>
      </c>
      <c r="E117" s="54">
        <v>0</v>
      </c>
      <c r="F117" s="55">
        <v>0</v>
      </c>
      <c r="G117" s="51">
        <f t="shared" si="90"/>
        <v>0</v>
      </c>
      <c r="H117" s="54">
        <v>0</v>
      </c>
      <c r="I117" s="55">
        <v>0</v>
      </c>
      <c r="J117" s="51">
        <f t="shared" si="91"/>
        <v>0</v>
      </c>
      <c r="K117" s="54">
        <v>0</v>
      </c>
      <c r="L117" s="55">
        <v>0</v>
      </c>
      <c r="M117" s="51">
        <f t="shared" si="92"/>
        <v>0</v>
      </c>
      <c r="N117" s="54">
        <v>0</v>
      </c>
      <c r="O117" s="55">
        <v>0</v>
      </c>
      <c r="P117" s="51">
        <f t="shared" si="93"/>
        <v>0</v>
      </c>
      <c r="Q117" s="54">
        <v>0</v>
      </c>
      <c r="R117" s="55">
        <v>0</v>
      </c>
      <c r="S117" s="51">
        <f t="shared" si="94"/>
        <v>0</v>
      </c>
      <c r="T117" s="54">
        <f t="shared" si="57"/>
        <v>0</v>
      </c>
      <c r="U117" s="55">
        <f t="shared" si="57"/>
        <v>0</v>
      </c>
      <c r="V117" s="51">
        <f t="shared" si="57"/>
        <v>0</v>
      </c>
    </row>
    <row r="118" spans="1:22" ht="51">
      <c r="A118" s="135"/>
      <c r="B118" s="60"/>
      <c r="C118" s="52">
        <v>4000</v>
      </c>
      <c r="D118" s="53" t="s">
        <v>183</v>
      </c>
      <c r="E118" s="54">
        <v>0</v>
      </c>
      <c r="F118" s="55">
        <v>0</v>
      </c>
      <c r="G118" s="51">
        <f t="shared" si="90"/>
        <v>0</v>
      </c>
      <c r="H118" s="54">
        <v>0</v>
      </c>
      <c r="I118" s="55">
        <v>0</v>
      </c>
      <c r="J118" s="51">
        <f t="shared" si="91"/>
        <v>0</v>
      </c>
      <c r="K118" s="54">
        <v>0</v>
      </c>
      <c r="L118" s="55">
        <v>0</v>
      </c>
      <c r="M118" s="51">
        <f t="shared" si="92"/>
        <v>0</v>
      </c>
      <c r="N118" s="54">
        <v>0</v>
      </c>
      <c r="O118" s="55">
        <v>0</v>
      </c>
      <c r="P118" s="51">
        <f t="shared" si="93"/>
        <v>0</v>
      </c>
      <c r="Q118" s="54">
        <v>0</v>
      </c>
      <c r="R118" s="55">
        <v>0</v>
      </c>
      <c r="S118" s="51">
        <f t="shared" si="94"/>
        <v>0</v>
      </c>
      <c r="T118" s="54">
        <f t="shared" si="57"/>
        <v>0</v>
      </c>
      <c r="U118" s="55">
        <f t="shared" si="57"/>
        <v>0</v>
      </c>
      <c r="V118" s="51">
        <f t="shared" si="57"/>
        <v>0</v>
      </c>
    </row>
    <row r="119" spans="1:22" ht="51">
      <c r="A119" s="135"/>
      <c r="B119" s="60"/>
      <c r="C119" s="52">
        <v>5000</v>
      </c>
      <c r="D119" s="53" t="s">
        <v>184</v>
      </c>
      <c r="E119" s="54">
        <v>0</v>
      </c>
      <c r="F119" s="55">
        <v>0</v>
      </c>
      <c r="G119" s="51">
        <f t="shared" si="90"/>
        <v>0</v>
      </c>
      <c r="H119" s="54">
        <v>0</v>
      </c>
      <c r="I119" s="55">
        <v>0</v>
      </c>
      <c r="J119" s="51">
        <f t="shared" si="91"/>
        <v>0</v>
      </c>
      <c r="K119" s="54">
        <v>0</v>
      </c>
      <c r="L119" s="55">
        <v>0</v>
      </c>
      <c r="M119" s="51">
        <f t="shared" si="92"/>
        <v>0</v>
      </c>
      <c r="N119" s="54">
        <v>0</v>
      </c>
      <c r="O119" s="55">
        <v>0</v>
      </c>
      <c r="P119" s="51">
        <f t="shared" si="93"/>
        <v>0</v>
      </c>
      <c r="Q119" s="54">
        <v>0</v>
      </c>
      <c r="R119" s="55">
        <v>0</v>
      </c>
      <c r="S119" s="51">
        <f t="shared" si="94"/>
        <v>0</v>
      </c>
      <c r="T119" s="54">
        <f t="shared" si="57"/>
        <v>0</v>
      </c>
      <c r="U119" s="55">
        <f t="shared" si="57"/>
        <v>0</v>
      </c>
      <c r="V119" s="51">
        <f t="shared" si="57"/>
        <v>0</v>
      </c>
    </row>
    <row r="120" spans="1:22" ht="26.25">
      <c r="A120" s="135"/>
      <c r="B120" s="61"/>
      <c r="C120" s="52">
        <v>6000</v>
      </c>
      <c r="D120" s="53" t="s">
        <v>185</v>
      </c>
      <c r="E120" s="54">
        <v>0</v>
      </c>
      <c r="F120" s="55">
        <v>0</v>
      </c>
      <c r="G120" s="51">
        <f t="shared" si="90"/>
        <v>0</v>
      </c>
      <c r="H120" s="54">
        <v>0</v>
      </c>
      <c r="I120" s="55">
        <v>0</v>
      </c>
      <c r="J120" s="51">
        <f t="shared" si="91"/>
        <v>0</v>
      </c>
      <c r="K120" s="54">
        <v>0</v>
      </c>
      <c r="L120" s="55">
        <v>0</v>
      </c>
      <c r="M120" s="51">
        <f t="shared" si="92"/>
        <v>0</v>
      </c>
      <c r="N120" s="54">
        <v>0</v>
      </c>
      <c r="O120" s="55">
        <v>0</v>
      </c>
      <c r="P120" s="51">
        <f t="shared" si="93"/>
        <v>0</v>
      </c>
      <c r="Q120" s="54">
        <v>0</v>
      </c>
      <c r="R120" s="55">
        <v>0</v>
      </c>
      <c r="S120" s="51">
        <f t="shared" si="94"/>
        <v>0</v>
      </c>
      <c r="T120" s="54">
        <f t="shared" si="57"/>
        <v>0</v>
      </c>
      <c r="U120" s="55">
        <f t="shared" si="57"/>
        <v>0</v>
      </c>
      <c r="V120" s="51">
        <f t="shared" si="57"/>
        <v>0</v>
      </c>
    </row>
    <row r="121" spans="1:22" ht="26.25">
      <c r="A121" s="132" t="s">
        <v>203</v>
      </c>
      <c r="B121" s="133"/>
      <c r="C121" s="133"/>
      <c r="D121" s="134"/>
      <c r="E121" s="49">
        <f t="shared" ref="E121:S121" si="95">SUM(E122:E127)</f>
        <v>1200000</v>
      </c>
      <c r="F121" s="50">
        <f t="shared" si="95"/>
        <v>1366147.42</v>
      </c>
      <c r="G121" s="51">
        <f t="shared" si="95"/>
        <v>2566147.42</v>
      </c>
      <c r="H121" s="49">
        <f t="shared" si="95"/>
        <v>0</v>
      </c>
      <c r="I121" s="50">
        <f t="shared" si="95"/>
        <v>64003.88</v>
      </c>
      <c r="J121" s="51">
        <f t="shared" si="95"/>
        <v>64003.88</v>
      </c>
      <c r="K121" s="49">
        <f t="shared" si="95"/>
        <v>0</v>
      </c>
      <c r="L121" s="50">
        <f t="shared" si="95"/>
        <v>0</v>
      </c>
      <c r="M121" s="51">
        <f t="shared" si="95"/>
        <v>0</v>
      </c>
      <c r="N121" s="49">
        <f t="shared" si="95"/>
        <v>0</v>
      </c>
      <c r="O121" s="50">
        <f t="shared" si="95"/>
        <v>0</v>
      </c>
      <c r="P121" s="51">
        <f t="shared" si="95"/>
        <v>0</v>
      </c>
      <c r="Q121" s="49">
        <f t="shared" si="95"/>
        <v>0</v>
      </c>
      <c r="R121" s="50">
        <f t="shared" si="95"/>
        <v>237794.73</v>
      </c>
      <c r="S121" s="51">
        <f t="shared" si="95"/>
        <v>237794.73</v>
      </c>
      <c r="T121" s="49">
        <f t="shared" si="57"/>
        <v>1200000</v>
      </c>
      <c r="U121" s="50">
        <f t="shared" si="57"/>
        <v>1064348.81</v>
      </c>
      <c r="V121" s="51">
        <f t="shared" si="57"/>
        <v>2264348.81</v>
      </c>
    </row>
    <row r="122" spans="1:22" ht="26.25">
      <c r="A122" s="62"/>
      <c r="B122" s="60"/>
      <c r="C122" s="63">
        <v>1000</v>
      </c>
      <c r="D122" s="64" t="s">
        <v>180</v>
      </c>
      <c r="E122" s="54">
        <v>0</v>
      </c>
      <c r="F122" s="55">
        <v>600000</v>
      </c>
      <c r="G122" s="51">
        <f t="shared" ref="G122:G127" si="96">E122+F122</f>
        <v>600000</v>
      </c>
      <c r="H122" s="54">
        <v>0</v>
      </c>
      <c r="I122" s="55">
        <v>64003.88</v>
      </c>
      <c r="J122" s="51">
        <f t="shared" ref="J122:J127" si="97">H122+I122</f>
        <v>64003.88</v>
      </c>
      <c r="K122" s="54">
        <v>0</v>
      </c>
      <c r="L122" s="55">
        <v>0</v>
      </c>
      <c r="M122" s="51">
        <f t="shared" ref="M122:M127" si="98">K122+L122</f>
        <v>0</v>
      </c>
      <c r="N122" s="54">
        <v>0</v>
      </c>
      <c r="O122" s="55">
        <v>0</v>
      </c>
      <c r="P122" s="51">
        <f t="shared" ref="P122:P127" si="99">N122+O122</f>
        <v>0</v>
      </c>
      <c r="Q122" s="54">
        <v>0</v>
      </c>
      <c r="R122" s="55">
        <v>237794.73</v>
      </c>
      <c r="S122" s="51">
        <f t="shared" ref="S122:S127" si="100">Q122+R122</f>
        <v>237794.73</v>
      </c>
      <c r="T122" s="54">
        <f t="shared" si="57"/>
        <v>0</v>
      </c>
      <c r="U122" s="55">
        <f t="shared" si="57"/>
        <v>298201.39</v>
      </c>
      <c r="V122" s="51">
        <f t="shared" si="57"/>
        <v>298201.39</v>
      </c>
    </row>
    <row r="123" spans="1:22" ht="26.25">
      <c r="A123" s="62"/>
      <c r="B123" s="60"/>
      <c r="C123" s="52">
        <v>2000</v>
      </c>
      <c r="D123" s="53" t="s">
        <v>181</v>
      </c>
      <c r="E123" s="54">
        <v>0</v>
      </c>
      <c r="F123" s="55">
        <v>20000</v>
      </c>
      <c r="G123" s="51">
        <f t="shared" si="96"/>
        <v>20000</v>
      </c>
      <c r="H123" s="54">
        <v>0</v>
      </c>
      <c r="I123" s="55">
        <v>0</v>
      </c>
      <c r="J123" s="51">
        <f t="shared" si="97"/>
        <v>0</v>
      </c>
      <c r="K123" s="54">
        <v>0</v>
      </c>
      <c r="L123" s="55">
        <v>0</v>
      </c>
      <c r="M123" s="51">
        <f t="shared" si="98"/>
        <v>0</v>
      </c>
      <c r="N123" s="54">
        <v>0</v>
      </c>
      <c r="O123" s="55">
        <v>0</v>
      </c>
      <c r="P123" s="51">
        <f t="shared" si="99"/>
        <v>0</v>
      </c>
      <c r="Q123" s="54">
        <v>0</v>
      </c>
      <c r="R123" s="55">
        <v>0</v>
      </c>
      <c r="S123" s="51">
        <f t="shared" si="100"/>
        <v>0</v>
      </c>
      <c r="T123" s="54">
        <f t="shared" si="57"/>
        <v>0</v>
      </c>
      <c r="U123" s="55">
        <f t="shared" si="57"/>
        <v>20000</v>
      </c>
      <c r="V123" s="51">
        <f t="shared" si="57"/>
        <v>20000</v>
      </c>
    </row>
    <row r="124" spans="1:22" ht="26.25">
      <c r="A124" s="62"/>
      <c r="B124" s="60"/>
      <c r="C124" s="52">
        <v>3000</v>
      </c>
      <c r="D124" s="53" t="s">
        <v>182</v>
      </c>
      <c r="E124" s="54">
        <v>1200000</v>
      </c>
      <c r="F124" s="55">
        <v>300000</v>
      </c>
      <c r="G124" s="51">
        <f t="shared" si="96"/>
        <v>1500000</v>
      </c>
      <c r="H124" s="54">
        <v>0</v>
      </c>
      <c r="I124" s="55">
        <v>0</v>
      </c>
      <c r="J124" s="51">
        <f t="shared" si="97"/>
        <v>0</v>
      </c>
      <c r="K124" s="54">
        <v>0</v>
      </c>
      <c r="L124" s="55">
        <v>0</v>
      </c>
      <c r="M124" s="51">
        <f t="shared" si="98"/>
        <v>0</v>
      </c>
      <c r="N124" s="54">
        <v>0</v>
      </c>
      <c r="O124" s="55">
        <v>0</v>
      </c>
      <c r="P124" s="51">
        <f t="shared" si="99"/>
        <v>0</v>
      </c>
      <c r="Q124" s="54">
        <v>0</v>
      </c>
      <c r="R124" s="55">
        <v>0</v>
      </c>
      <c r="S124" s="51">
        <f t="shared" si="100"/>
        <v>0</v>
      </c>
      <c r="T124" s="54">
        <f t="shared" si="57"/>
        <v>1200000</v>
      </c>
      <c r="U124" s="55">
        <f t="shared" si="57"/>
        <v>300000</v>
      </c>
      <c r="V124" s="51">
        <f t="shared" si="57"/>
        <v>1500000</v>
      </c>
    </row>
    <row r="125" spans="1:22" ht="51">
      <c r="A125" s="62"/>
      <c r="B125" s="60"/>
      <c r="C125" s="52">
        <v>4000</v>
      </c>
      <c r="D125" s="53" t="s">
        <v>183</v>
      </c>
      <c r="E125" s="54">
        <v>0</v>
      </c>
      <c r="F125" s="55">
        <v>0</v>
      </c>
      <c r="G125" s="51">
        <f t="shared" si="96"/>
        <v>0</v>
      </c>
      <c r="H125" s="54">
        <v>0</v>
      </c>
      <c r="I125" s="55">
        <v>0</v>
      </c>
      <c r="J125" s="51">
        <f t="shared" si="97"/>
        <v>0</v>
      </c>
      <c r="K125" s="54">
        <v>0</v>
      </c>
      <c r="L125" s="55">
        <v>0</v>
      </c>
      <c r="M125" s="51">
        <f t="shared" si="98"/>
        <v>0</v>
      </c>
      <c r="N125" s="54">
        <v>0</v>
      </c>
      <c r="O125" s="55">
        <v>0</v>
      </c>
      <c r="P125" s="51">
        <f t="shared" si="99"/>
        <v>0</v>
      </c>
      <c r="Q125" s="54">
        <v>0</v>
      </c>
      <c r="R125" s="55">
        <v>0</v>
      </c>
      <c r="S125" s="51">
        <f t="shared" si="100"/>
        <v>0</v>
      </c>
      <c r="T125" s="54">
        <f t="shared" si="57"/>
        <v>0</v>
      </c>
      <c r="U125" s="55">
        <f t="shared" si="57"/>
        <v>0</v>
      </c>
      <c r="V125" s="51">
        <f t="shared" si="57"/>
        <v>0</v>
      </c>
    </row>
    <row r="126" spans="1:22" ht="51">
      <c r="A126" s="62"/>
      <c r="B126" s="60"/>
      <c r="C126" s="52">
        <v>5000</v>
      </c>
      <c r="D126" s="53" t="s">
        <v>184</v>
      </c>
      <c r="E126" s="54">
        <v>0</v>
      </c>
      <c r="F126" s="55">
        <v>446147.42</v>
      </c>
      <c r="G126" s="51">
        <f t="shared" si="96"/>
        <v>446147.42</v>
      </c>
      <c r="H126" s="54">
        <v>0</v>
      </c>
      <c r="I126" s="55">
        <v>0</v>
      </c>
      <c r="J126" s="51">
        <f t="shared" si="97"/>
        <v>0</v>
      </c>
      <c r="K126" s="54">
        <v>0</v>
      </c>
      <c r="L126" s="55">
        <v>0</v>
      </c>
      <c r="M126" s="51">
        <f t="shared" si="98"/>
        <v>0</v>
      </c>
      <c r="N126" s="54">
        <v>0</v>
      </c>
      <c r="O126" s="55">
        <v>0</v>
      </c>
      <c r="P126" s="51">
        <f t="shared" si="99"/>
        <v>0</v>
      </c>
      <c r="Q126" s="54">
        <v>0</v>
      </c>
      <c r="R126" s="55">
        <v>0</v>
      </c>
      <c r="S126" s="51">
        <f t="shared" si="100"/>
        <v>0</v>
      </c>
      <c r="T126" s="54">
        <f t="shared" si="57"/>
        <v>0</v>
      </c>
      <c r="U126" s="55">
        <f t="shared" si="57"/>
        <v>446147.42</v>
      </c>
      <c r="V126" s="51">
        <f t="shared" si="57"/>
        <v>446147.42</v>
      </c>
    </row>
    <row r="127" spans="1:22" ht="27" thickBot="1">
      <c r="A127" s="65"/>
      <c r="B127" s="61"/>
      <c r="C127" s="52">
        <v>6000</v>
      </c>
      <c r="D127" s="53" t="s">
        <v>185</v>
      </c>
      <c r="E127" s="54">
        <v>0</v>
      </c>
      <c r="F127" s="55">
        <v>0</v>
      </c>
      <c r="G127" s="51">
        <f t="shared" si="96"/>
        <v>0</v>
      </c>
      <c r="H127" s="54">
        <v>0</v>
      </c>
      <c r="I127" s="55">
        <v>0</v>
      </c>
      <c r="J127" s="51">
        <f t="shared" si="97"/>
        <v>0</v>
      </c>
      <c r="K127" s="54">
        <v>0</v>
      </c>
      <c r="L127" s="55">
        <v>0</v>
      </c>
      <c r="M127" s="51">
        <f t="shared" si="98"/>
        <v>0</v>
      </c>
      <c r="N127" s="54">
        <v>0</v>
      </c>
      <c r="O127" s="55">
        <v>0</v>
      </c>
      <c r="P127" s="51">
        <f t="shared" si="99"/>
        <v>0</v>
      </c>
      <c r="Q127" s="54">
        <v>0</v>
      </c>
      <c r="R127" s="55">
        <v>0</v>
      </c>
      <c r="S127" s="51">
        <f t="shared" si="100"/>
        <v>0</v>
      </c>
      <c r="T127" s="54">
        <f t="shared" si="57"/>
        <v>0</v>
      </c>
      <c r="U127" s="55">
        <f t="shared" si="57"/>
        <v>0</v>
      </c>
      <c r="V127" s="51">
        <f t="shared" si="57"/>
        <v>0</v>
      </c>
    </row>
    <row r="128" spans="1:22" ht="27" thickBot="1">
      <c r="A128" s="66"/>
      <c r="B128" s="66"/>
      <c r="C128" s="66"/>
      <c r="D128" s="67" t="s">
        <v>204</v>
      </c>
      <c r="E128" s="68">
        <f>E12+E27+E42+E64+E71+E78+E85+E100+E107+E114+E121</f>
        <v>213133788.00000003</v>
      </c>
      <c r="F128" s="68">
        <f t="shared" ref="F128:S128" si="101">F12+F27+F42+F64+F71+F78+F85+F100+F107+F114+F121</f>
        <v>94682742.159999996</v>
      </c>
      <c r="G128" s="68">
        <f t="shared" si="101"/>
        <v>307816530.16000003</v>
      </c>
      <c r="H128" s="68">
        <f t="shared" si="101"/>
        <v>0</v>
      </c>
      <c r="I128" s="68">
        <f t="shared" si="101"/>
        <v>64003.88</v>
      </c>
      <c r="J128" s="68">
        <f t="shared" si="101"/>
        <v>64003.88</v>
      </c>
      <c r="K128" s="68">
        <f t="shared" si="101"/>
        <v>0</v>
      </c>
      <c r="L128" s="68">
        <f t="shared" si="101"/>
        <v>0</v>
      </c>
      <c r="M128" s="68">
        <f t="shared" si="101"/>
        <v>0</v>
      </c>
      <c r="N128" s="68">
        <f t="shared" si="101"/>
        <v>0</v>
      </c>
      <c r="O128" s="68">
        <f t="shared" si="101"/>
        <v>0</v>
      </c>
      <c r="P128" s="68">
        <f t="shared" si="101"/>
        <v>0</v>
      </c>
      <c r="Q128" s="68">
        <f t="shared" si="101"/>
        <v>0</v>
      </c>
      <c r="R128" s="68">
        <f t="shared" si="101"/>
        <v>396652.35</v>
      </c>
      <c r="S128" s="68">
        <f t="shared" si="101"/>
        <v>396652.35</v>
      </c>
      <c r="T128" s="68">
        <f t="shared" si="57"/>
        <v>213133788.00000003</v>
      </c>
      <c r="U128" s="68">
        <f t="shared" si="57"/>
        <v>94222085.930000007</v>
      </c>
      <c r="V128" s="68">
        <f t="shared" si="57"/>
        <v>307355873.93000001</v>
      </c>
    </row>
  </sheetData>
  <mergeCells count="58">
    <mergeCell ref="T10:V10"/>
    <mergeCell ref="A2:S2"/>
    <mergeCell ref="A3:S3"/>
    <mergeCell ref="A4:S4"/>
    <mergeCell ref="A5:S5"/>
    <mergeCell ref="A6:S6"/>
    <mergeCell ref="A9:A11"/>
    <mergeCell ref="B9:B11"/>
    <mergeCell ref="C9:C11"/>
    <mergeCell ref="D9:D11"/>
    <mergeCell ref="E9:V9"/>
    <mergeCell ref="A7:S7"/>
    <mergeCell ref="E10:G10"/>
    <mergeCell ref="H10:J10"/>
    <mergeCell ref="K10:M10"/>
    <mergeCell ref="N10:P10"/>
    <mergeCell ref="Q10:S10"/>
    <mergeCell ref="A12:A26"/>
    <mergeCell ref="B12:D12"/>
    <mergeCell ref="B13:B19"/>
    <mergeCell ref="C13:D13"/>
    <mergeCell ref="B20:B26"/>
    <mergeCell ref="C20:D20"/>
    <mergeCell ref="A27:A41"/>
    <mergeCell ref="B27:D27"/>
    <mergeCell ref="B28:B34"/>
    <mergeCell ref="C28:D28"/>
    <mergeCell ref="B35:B41"/>
    <mergeCell ref="C35:D35"/>
    <mergeCell ref="A78:A84"/>
    <mergeCell ref="B78:D78"/>
    <mergeCell ref="B79:B84"/>
    <mergeCell ref="A42:A63"/>
    <mergeCell ref="B42:D42"/>
    <mergeCell ref="B43:B49"/>
    <mergeCell ref="C43:D43"/>
    <mergeCell ref="B50:B56"/>
    <mergeCell ref="C50:D50"/>
    <mergeCell ref="B57:B63"/>
    <mergeCell ref="C57:D57"/>
    <mergeCell ref="A64:A70"/>
    <mergeCell ref="B64:D64"/>
    <mergeCell ref="A71:A77"/>
    <mergeCell ref="B71:D71"/>
    <mergeCell ref="B72:B77"/>
    <mergeCell ref="A85:A99"/>
    <mergeCell ref="B85:D85"/>
    <mergeCell ref="B86:B92"/>
    <mergeCell ref="C86:D86"/>
    <mergeCell ref="B93:B99"/>
    <mergeCell ref="C93:D93"/>
    <mergeCell ref="A121:D121"/>
    <mergeCell ref="A100:A106"/>
    <mergeCell ref="B100:D100"/>
    <mergeCell ref="A107:A113"/>
    <mergeCell ref="B107:D107"/>
    <mergeCell ref="A114:A120"/>
    <mergeCell ref="B114:D114"/>
  </mergeCells>
  <pageMargins left="0.70866141732283472" right="0.70866141732283472" top="0.74803149606299213" bottom="0.74803149606299213" header="0.31496062992125984" footer="0.31496062992125984"/>
  <pageSetup paperSize="9" scale="25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299"/>
  <sheetViews>
    <sheetView zoomScale="80" zoomScaleNormal="80" workbookViewId="0">
      <selection activeCell="A7" sqref="A7:AZ7"/>
    </sheetView>
  </sheetViews>
  <sheetFormatPr baseColWidth="10" defaultRowHeight="15"/>
  <cols>
    <col min="1" max="1" width="7.85546875" style="69" customWidth="1"/>
    <col min="2" max="3" width="7.28515625" style="69" customWidth="1"/>
    <col min="4" max="5" width="5.5703125" style="70" customWidth="1"/>
    <col min="6" max="6" width="7.28515625" style="69" customWidth="1"/>
    <col min="7" max="7" width="7.7109375" style="69" customWidth="1"/>
    <col min="8" max="8" width="8.140625" style="69" customWidth="1"/>
    <col min="9" max="9" width="9.140625" style="69" customWidth="1"/>
    <col min="10" max="10" width="46.28515625" customWidth="1"/>
    <col min="11" max="11" width="14.7109375" bestFit="1" customWidth="1"/>
    <col min="12" max="12" width="14" bestFit="1" customWidth="1"/>
    <col min="13" max="13" width="14.140625" bestFit="1" customWidth="1"/>
    <col min="14" max="16" width="14" bestFit="1" customWidth="1"/>
    <col min="17" max="17" width="18.42578125" bestFit="1" customWidth="1"/>
    <col min="19" max="19" width="12.85546875" bestFit="1" customWidth="1"/>
    <col min="22" max="22" width="12.85546875" bestFit="1" customWidth="1"/>
    <col min="24" max="24" width="16.42578125" bestFit="1" customWidth="1"/>
    <col min="26" max="26" width="12.85546875" bestFit="1" customWidth="1"/>
    <col min="29" max="29" width="12.85546875" bestFit="1" customWidth="1"/>
    <col min="31" max="31" width="16.42578125" bestFit="1" customWidth="1"/>
    <col min="32" max="33" width="12.85546875" bestFit="1" customWidth="1"/>
    <col min="34" max="34" width="13.7109375" bestFit="1" customWidth="1"/>
    <col min="36" max="36" width="12.85546875" bestFit="1" customWidth="1"/>
    <col min="38" max="38" width="16.42578125" bestFit="1" customWidth="1"/>
    <col min="39" max="39" width="14.7109375" bestFit="1" customWidth="1"/>
    <col min="40" max="40" width="14" bestFit="1" customWidth="1"/>
    <col min="41" max="41" width="14.140625" bestFit="1" customWidth="1"/>
    <col min="42" max="44" width="14" bestFit="1" customWidth="1"/>
    <col min="45" max="45" width="18.42578125" bestFit="1" customWidth="1"/>
    <col min="46" max="46" width="16" bestFit="1" customWidth="1"/>
    <col min="47" max="52" width="8.5703125" bestFit="1" customWidth="1"/>
  </cols>
  <sheetData>
    <row r="3" spans="1:52">
      <c r="A3" s="169" t="s">
        <v>151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</row>
    <row r="4" spans="1:52">
      <c r="A4" s="169" t="s">
        <v>205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</row>
    <row r="5" spans="1:52">
      <c r="A5" s="169" t="s">
        <v>206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</row>
    <row r="6" spans="1:52">
      <c r="A6" s="169" t="s">
        <v>207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</row>
    <row r="7" spans="1:52">
      <c r="A7" s="169" t="s">
        <v>170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</row>
    <row r="9" spans="1:52">
      <c r="A9" s="181" t="s">
        <v>0</v>
      </c>
      <c r="B9" s="181" t="s">
        <v>1</v>
      </c>
      <c r="C9" s="188" t="s">
        <v>208</v>
      </c>
      <c r="D9" s="191" t="s">
        <v>2</v>
      </c>
      <c r="E9" s="192" t="s">
        <v>173</v>
      </c>
      <c r="F9" s="181" t="s">
        <v>11</v>
      </c>
      <c r="G9" s="181" t="s">
        <v>12</v>
      </c>
      <c r="H9" s="181" t="s">
        <v>13</v>
      </c>
      <c r="I9" s="181" t="s">
        <v>209</v>
      </c>
      <c r="J9" s="182" t="s">
        <v>3</v>
      </c>
      <c r="K9" s="183" t="s">
        <v>210</v>
      </c>
      <c r="L9" s="183"/>
      <c r="M9" s="183"/>
      <c r="N9" s="183"/>
      <c r="O9" s="183"/>
      <c r="P9" s="183"/>
      <c r="Q9" s="183"/>
      <c r="R9" s="184" t="s">
        <v>211</v>
      </c>
      <c r="S9" s="185"/>
      <c r="T9" s="185"/>
      <c r="U9" s="185"/>
      <c r="V9" s="185"/>
      <c r="W9" s="185"/>
      <c r="X9" s="186"/>
      <c r="Y9" s="175" t="s">
        <v>17</v>
      </c>
      <c r="Z9" s="176"/>
      <c r="AA9" s="176"/>
      <c r="AB9" s="176"/>
      <c r="AC9" s="176"/>
      <c r="AD9" s="176"/>
      <c r="AE9" s="177"/>
      <c r="AF9" s="178" t="s">
        <v>18</v>
      </c>
      <c r="AG9" s="179"/>
      <c r="AH9" s="179"/>
      <c r="AI9" s="179"/>
      <c r="AJ9" s="179"/>
      <c r="AK9" s="179"/>
      <c r="AL9" s="180"/>
      <c r="AM9" s="195" t="s">
        <v>19</v>
      </c>
      <c r="AN9" s="196"/>
      <c r="AO9" s="196"/>
      <c r="AP9" s="196"/>
      <c r="AQ9" s="196"/>
      <c r="AR9" s="196"/>
      <c r="AS9" s="197"/>
      <c r="AT9" s="198" t="s">
        <v>212</v>
      </c>
      <c r="AU9" s="198"/>
      <c r="AV9" s="198"/>
      <c r="AW9" s="198" t="s">
        <v>213</v>
      </c>
      <c r="AX9" s="198"/>
      <c r="AY9" s="198" t="s">
        <v>214</v>
      </c>
      <c r="AZ9" s="198"/>
    </row>
    <row r="10" spans="1:52">
      <c r="A10" s="181"/>
      <c r="B10" s="181"/>
      <c r="C10" s="189"/>
      <c r="D10" s="191"/>
      <c r="E10" s="193"/>
      <c r="F10" s="181"/>
      <c r="G10" s="181"/>
      <c r="H10" s="181"/>
      <c r="I10" s="181"/>
      <c r="J10" s="182"/>
      <c r="K10" s="183" t="s">
        <v>215</v>
      </c>
      <c r="L10" s="183"/>
      <c r="M10" s="183"/>
      <c r="N10" s="183" t="s">
        <v>4</v>
      </c>
      <c r="O10" s="183"/>
      <c r="P10" s="183"/>
      <c r="Q10" s="92" t="s">
        <v>216</v>
      </c>
      <c r="R10" s="187" t="s">
        <v>215</v>
      </c>
      <c r="S10" s="187"/>
      <c r="T10" s="187"/>
      <c r="U10" s="187" t="s">
        <v>4</v>
      </c>
      <c r="V10" s="187"/>
      <c r="W10" s="187"/>
      <c r="X10" s="93" t="s">
        <v>216</v>
      </c>
      <c r="Y10" s="172" t="s">
        <v>215</v>
      </c>
      <c r="Z10" s="172"/>
      <c r="AA10" s="172"/>
      <c r="AB10" s="172" t="s">
        <v>4</v>
      </c>
      <c r="AC10" s="172"/>
      <c r="AD10" s="172"/>
      <c r="AE10" s="96" t="s">
        <v>216</v>
      </c>
      <c r="AF10" s="173" t="s">
        <v>215</v>
      </c>
      <c r="AG10" s="173"/>
      <c r="AH10" s="173"/>
      <c r="AI10" s="173" t="s">
        <v>4</v>
      </c>
      <c r="AJ10" s="173"/>
      <c r="AK10" s="173"/>
      <c r="AL10" s="97" t="s">
        <v>216</v>
      </c>
      <c r="AM10" s="174" t="s">
        <v>215</v>
      </c>
      <c r="AN10" s="174"/>
      <c r="AO10" s="174"/>
      <c r="AP10" s="174" t="s">
        <v>4</v>
      </c>
      <c r="AQ10" s="174"/>
      <c r="AR10" s="174"/>
      <c r="AS10" s="98" t="s">
        <v>216</v>
      </c>
      <c r="AT10" s="170" t="s">
        <v>20</v>
      </c>
      <c r="AU10" s="170" t="s">
        <v>21</v>
      </c>
      <c r="AV10" s="170" t="s">
        <v>22</v>
      </c>
      <c r="AW10" s="171" t="s">
        <v>21</v>
      </c>
      <c r="AX10" s="171" t="s">
        <v>22</v>
      </c>
      <c r="AY10" s="168" t="s">
        <v>21</v>
      </c>
      <c r="AZ10" s="168" t="s">
        <v>22</v>
      </c>
    </row>
    <row r="11" spans="1:52">
      <c r="A11" s="181"/>
      <c r="B11" s="181"/>
      <c r="C11" s="190"/>
      <c r="D11" s="191"/>
      <c r="E11" s="194"/>
      <c r="F11" s="181"/>
      <c r="G11" s="181"/>
      <c r="H11" s="181"/>
      <c r="I11" s="181"/>
      <c r="J11" s="182"/>
      <c r="K11" s="71" t="s">
        <v>6</v>
      </c>
      <c r="L11" s="71" t="s">
        <v>7</v>
      </c>
      <c r="M11" s="71" t="s">
        <v>217</v>
      </c>
      <c r="N11" s="71" t="s">
        <v>9</v>
      </c>
      <c r="O11" s="71" t="s">
        <v>7</v>
      </c>
      <c r="P11" s="71" t="s">
        <v>217</v>
      </c>
      <c r="Q11" s="71" t="s">
        <v>10</v>
      </c>
      <c r="R11" s="72" t="s">
        <v>6</v>
      </c>
      <c r="S11" s="72" t="s">
        <v>7</v>
      </c>
      <c r="T11" s="72" t="s">
        <v>217</v>
      </c>
      <c r="U11" s="72" t="s">
        <v>9</v>
      </c>
      <c r="V11" s="72" t="s">
        <v>7</v>
      </c>
      <c r="W11" s="72" t="s">
        <v>217</v>
      </c>
      <c r="X11" s="72" t="s">
        <v>10</v>
      </c>
      <c r="Y11" s="73" t="s">
        <v>6</v>
      </c>
      <c r="Z11" s="73" t="s">
        <v>7</v>
      </c>
      <c r="AA11" s="73" t="s">
        <v>217</v>
      </c>
      <c r="AB11" s="73" t="s">
        <v>9</v>
      </c>
      <c r="AC11" s="73" t="s">
        <v>7</v>
      </c>
      <c r="AD11" s="73" t="s">
        <v>217</v>
      </c>
      <c r="AE11" s="73" t="s">
        <v>10</v>
      </c>
      <c r="AF11" s="74" t="s">
        <v>6</v>
      </c>
      <c r="AG11" s="74" t="s">
        <v>7</v>
      </c>
      <c r="AH11" s="74" t="s">
        <v>217</v>
      </c>
      <c r="AI11" s="74" t="s">
        <v>9</v>
      </c>
      <c r="AJ11" s="74" t="s">
        <v>7</v>
      </c>
      <c r="AK11" s="74" t="s">
        <v>217</v>
      </c>
      <c r="AL11" s="74" t="s">
        <v>10</v>
      </c>
      <c r="AM11" s="75" t="s">
        <v>6</v>
      </c>
      <c r="AN11" s="75" t="s">
        <v>7</v>
      </c>
      <c r="AO11" s="75" t="s">
        <v>217</v>
      </c>
      <c r="AP11" s="75" t="s">
        <v>9</v>
      </c>
      <c r="AQ11" s="75" t="s">
        <v>7</v>
      </c>
      <c r="AR11" s="75" t="s">
        <v>217</v>
      </c>
      <c r="AS11" s="75" t="s">
        <v>10</v>
      </c>
      <c r="AT11" s="170"/>
      <c r="AU11" s="170"/>
      <c r="AV11" s="170"/>
      <c r="AW11" s="171"/>
      <c r="AX11" s="171"/>
      <c r="AY11" s="168"/>
      <c r="AZ11" s="168"/>
    </row>
    <row r="12" spans="1:52" ht="31.5">
      <c r="A12" s="76"/>
      <c r="B12" s="76"/>
      <c r="C12" s="76"/>
      <c r="D12" s="77"/>
      <c r="E12" s="77"/>
      <c r="F12" s="76"/>
      <c r="G12" s="76"/>
      <c r="H12" s="76"/>
      <c r="I12" s="76"/>
      <c r="J12" s="78" t="s">
        <v>10</v>
      </c>
      <c r="K12" s="79">
        <f>+K13+K45+K140+K213+K256</f>
        <v>189023788.00000003</v>
      </c>
      <c r="L12" s="79">
        <f>+L13+L45+L140+L213+L256</f>
        <v>24110000</v>
      </c>
      <c r="M12" s="79">
        <f>+M13+M45+M140+M213+M256</f>
        <v>213133788.00000003</v>
      </c>
      <c r="N12" s="79">
        <f>+N13+N45+N140+N213+N256</f>
        <v>61542238.769999996</v>
      </c>
      <c r="O12" s="79">
        <f>+O13+O45+O140</f>
        <v>33140503.390000001</v>
      </c>
      <c r="P12" s="79">
        <f>+P13+P45+P140+P213+P256</f>
        <v>94682742.160000011</v>
      </c>
      <c r="Q12" s="79">
        <f>+Q13+Q45+Q140+Q213+Q256</f>
        <v>307816530.16000003</v>
      </c>
      <c r="R12" s="80">
        <v>0</v>
      </c>
      <c r="S12" s="80">
        <v>0</v>
      </c>
      <c r="T12" s="80">
        <v>0</v>
      </c>
      <c r="U12" s="80">
        <v>396652.35</v>
      </c>
      <c r="V12" s="80">
        <v>0</v>
      </c>
      <c r="W12" s="80">
        <v>396652.35</v>
      </c>
      <c r="X12" s="80">
        <v>396652.35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2">
        <v>0</v>
      </c>
      <c r="AG12" s="82">
        <v>0</v>
      </c>
      <c r="AH12" s="82">
        <v>0</v>
      </c>
      <c r="AI12" s="82">
        <v>64003.88</v>
      </c>
      <c r="AJ12" s="82">
        <v>0</v>
      </c>
      <c r="AK12" s="82">
        <v>64003.88</v>
      </c>
      <c r="AL12" s="82">
        <v>64003.88</v>
      </c>
      <c r="AM12" s="83">
        <f t="shared" ref="AM12:AS12" si="0">+AM13+AM45+AM140+AM213+AM256</f>
        <v>189023788.00000003</v>
      </c>
      <c r="AN12" s="83">
        <f t="shared" si="0"/>
        <v>24110000</v>
      </c>
      <c r="AO12" s="83">
        <f t="shared" si="0"/>
        <v>213133788.00000003</v>
      </c>
      <c r="AP12" s="83">
        <f t="shared" si="0"/>
        <v>61081582.539999999</v>
      </c>
      <c r="AQ12" s="83">
        <f t="shared" si="0"/>
        <v>33140503.390000001</v>
      </c>
      <c r="AR12" s="83">
        <f t="shared" si="0"/>
        <v>94222085.930000007</v>
      </c>
      <c r="AS12" s="83">
        <f t="shared" si="0"/>
        <v>307355873.93000001</v>
      </c>
      <c r="AT12" s="84"/>
      <c r="AU12" s="84"/>
      <c r="AV12" s="84"/>
      <c r="AW12" s="95">
        <v>32531</v>
      </c>
      <c r="AX12" s="95">
        <v>403</v>
      </c>
      <c r="AY12" s="94"/>
      <c r="AZ12" s="94"/>
    </row>
    <row r="13" spans="1:52" ht="28.9" customHeight="1">
      <c r="A13" s="85">
        <v>2016</v>
      </c>
      <c r="B13" s="85">
        <v>8300</v>
      </c>
      <c r="C13" s="85">
        <v>1</v>
      </c>
      <c r="D13" s="86" t="s">
        <v>218</v>
      </c>
      <c r="E13" s="86"/>
      <c r="F13" s="87"/>
      <c r="G13" s="87"/>
      <c r="H13" s="87"/>
      <c r="I13" s="87"/>
      <c r="J13" s="88" t="s">
        <v>219</v>
      </c>
      <c r="K13" s="89">
        <v>0</v>
      </c>
      <c r="L13" s="89">
        <v>0</v>
      </c>
      <c r="M13" s="89">
        <v>0</v>
      </c>
      <c r="N13" s="89">
        <v>0</v>
      </c>
      <c r="O13" s="89">
        <f>+O14</f>
        <v>31645100</v>
      </c>
      <c r="P13" s="89">
        <f>+N13+O13</f>
        <v>31645100</v>
      </c>
      <c r="Q13" s="89">
        <f>+M13+P13</f>
        <v>31645100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f>+K13-R13-Y13-AF13</f>
        <v>0</v>
      </c>
      <c r="AN13" s="89">
        <f t="shared" ref="AN13:AS28" si="1">+L13-S13-Z13-AG13</f>
        <v>0</v>
      </c>
      <c r="AO13" s="89">
        <f t="shared" si="1"/>
        <v>0</v>
      </c>
      <c r="AP13" s="89">
        <f t="shared" si="1"/>
        <v>0</v>
      </c>
      <c r="AQ13" s="89">
        <f t="shared" si="1"/>
        <v>31645100</v>
      </c>
      <c r="AR13" s="89">
        <f t="shared" si="1"/>
        <v>31645100</v>
      </c>
      <c r="AS13" s="89">
        <f t="shared" si="1"/>
        <v>31645100</v>
      </c>
      <c r="AT13" s="90"/>
      <c r="AU13" s="90">
        <v>10150</v>
      </c>
      <c r="AV13" s="90">
        <v>243</v>
      </c>
      <c r="AW13" s="90">
        <v>0</v>
      </c>
      <c r="AX13" s="90">
        <v>0</v>
      </c>
      <c r="AY13" s="90">
        <v>10150</v>
      </c>
      <c r="AZ13" s="90">
        <v>243</v>
      </c>
    </row>
    <row r="14" spans="1:52" ht="14.45" customHeight="1">
      <c r="A14" s="85">
        <v>2016</v>
      </c>
      <c r="B14" s="85">
        <v>8300</v>
      </c>
      <c r="C14" s="85">
        <v>1</v>
      </c>
      <c r="D14" s="86">
        <v>1</v>
      </c>
      <c r="E14" s="86"/>
      <c r="F14" s="87"/>
      <c r="G14" s="87"/>
      <c r="H14" s="87"/>
      <c r="I14" s="87"/>
      <c r="J14" s="88" t="s">
        <v>178</v>
      </c>
      <c r="K14" s="89">
        <v>0</v>
      </c>
      <c r="L14" s="89">
        <v>0</v>
      </c>
      <c r="M14" s="89">
        <v>0</v>
      </c>
      <c r="N14" s="89">
        <v>0</v>
      </c>
      <c r="O14" s="89">
        <f>+O15</f>
        <v>31645100</v>
      </c>
      <c r="P14" s="89">
        <f t="shared" ref="P14:P77" si="2">+N14+O14</f>
        <v>31645100</v>
      </c>
      <c r="Q14" s="89">
        <f t="shared" ref="Q14:Q77" si="3">+M14+P14</f>
        <v>31645100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f t="shared" ref="AM14:AS77" si="4">+K14-R14-Y14-AF14</f>
        <v>0</v>
      </c>
      <c r="AN14" s="89">
        <f t="shared" si="1"/>
        <v>0</v>
      </c>
      <c r="AO14" s="89">
        <f t="shared" si="1"/>
        <v>0</v>
      </c>
      <c r="AP14" s="89">
        <f t="shared" si="1"/>
        <v>0</v>
      </c>
      <c r="AQ14" s="89">
        <f t="shared" si="1"/>
        <v>31645100</v>
      </c>
      <c r="AR14" s="89">
        <f t="shared" si="1"/>
        <v>31645100</v>
      </c>
      <c r="AS14" s="89">
        <f t="shared" si="1"/>
        <v>31645100</v>
      </c>
      <c r="AT14" s="90"/>
      <c r="AU14" s="90">
        <v>531</v>
      </c>
      <c r="AV14" s="90">
        <v>0</v>
      </c>
      <c r="AW14" s="90">
        <v>0</v>
      </c>
      <c r="AX14" s="90">
        <v>0</v>
      </c>
      <c r="AY14" s="90">
        <v>531</v>
      </c>
      <c r="AZ14" s="90">
        <v>0</v>
      </c>
    </row>
    <row r="15" spans="1:52" ht="28.9" customHeight="1">
      <c r="A15" s="85">
        <v>2016</v>
      </c>
      <c r="B15" s="85">
        <v>8300</v>
      </c>
      <c r="C15" s="85">
        <v>1</v>
      </c>
      <c r="D15" s="86">
        <v>1</v>
      </c>
      <c r="E15" s="86">
        <v>1</v>
      </c>
      <c r="F15" s="87"/>
      <c r="G15" s="87"/>
      <c r="H15" s="87"/>
      <c r="I15" s="87"/>
      <c r="J15" s="88" t="s">
        <v>179</v>
      </c>
      <c r="K15" s="89">
        <v>0</v>
      </c>
      <c r="L15" s="89">
        <v>0</v>
      </c>
      <c r="M15" s="89">
        <v>0</v>
      </c>
      <c r="N15" s="89">
        <v>0</v>
      </c>
      <c r="O15" s="89">
        <f>+O16+O20+O30+O42</f>
        <v>31645100</v>
      </c>
      <c r="P15" s="89">
        <f t="shared" si="2"/>
        <v>31645100</v>
      </c>
      <c r="Q15" s="89">
        <f t="shared" si="3"/>
        <v>31645100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f t="shared" si="4"/>
        <v>0</v>
      </c>
      <c r="AN15" s="89">
        <f t="shared" si="1"/>
        <v>0</v>
      </c>
      <c r="AO15" s="89">
        <f t="shared" si="1"/>
        <v>0</v>
      </c>
      <c r="AP15" s="89">
        <f t="shared" si="1"/>
        <v>0</v>
      </c>
      <c r="AQ15" s="89">
        <f t="shared" si="1"/>
        <v>31645100</v>
      </c>
      <c r="AR15" s="89">
        <f t="shared" si="1"/>
        <v>31645100</v>
      </c>
      <c r="AS15" s="89">
        <f t="shared" si="1"/>
        <v>31645100</v>
      </c>
      <c r="AT15" s="90"/>
      <c r="AU15" s="90">
        <v>531</v>
      </c>
      <c r="AV15" s="90">
        <v>0</v>
      </c>
      <c r="AW15" s="90">
        <v>0</v>
      </c>
      <c r="AX15" s="90">
        <v>0</v>
      </c>
      <c r="AY15" s="90">
        <v>531</v>
      </c>
      <c r="AZ15" s="90">
        <v>0</v>
      </c>
    </row>
    <row r="16" spans="1:52" ht="14.45" customHeight="1">
      <c r="A16" s="85">
        <v>2016</v>
      </c>
      <c r="B16" s="85">
        <v>8300</v>
      </c>
      <c r="C16" s="85">
        <v>1</v>
      </c>
      <c r="D16" s="86">
        <v>1</v>
      </c>
      <c r="E16" s="86">
        <v>1</v>
      </c>
      <c r="F16" s="87">
        <v>2000</v>
      </c>
      <c r="G16" s="87"/>
      <c r="H16" s="87"/>
      <c r="I16" s="87"/>
      <c r="J16" s="88" t="s">
        <v>29</v>
      </c>
      <c r="K16" s="89">
        <v>0</v>
      </c>
      <c r="L16" s="89">
        <v>0</v>
      </c>
      <c r="M16" s="89">
        <v>0</v>
      </c>
      <c r="N16" s="89">
        <v>0</v>
      </c>
      <c r="O16" s="89">
        <f>+O17</f>
        <v>131200</v>
      </c>
      <c r="P16" s="89">
        <f t="shared" si="2"/>
        <v>131200</v>
      </c>
      <c r="Q16" s="89">
        <f t="shared" si="3"/>
        <v>131200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f t="shared" si="4"/>
        <v>0</v>
      </c>
      <c r="AN16" s="89">
        <f t="shared" si="1"/>
        <v>0</v>
      </c>
      <c r="AO16" s="89">
        <f t="shared" si="1"/>
        <v>0</v>
      </c>
      <c r="AP16" s="89">
        <f t="shared" si="1"/>
        <v>0</v>
      </c>
      <c r="AQ16" s="89">
        <f t="shared" si="1"/>
        <v>131200</v>
      </c>
      <c r="AR16" s="89">
        <f t="shared" si="1"/>
        <v>131200</v>
      </c>
      <c r="AS16" s="89">
        <f t="shared" si="1"/>
        <v>131200</v>
      </c>
      <c r="AT16" s="90"/>
      <c r="AU16" s="90">
        <v>531</v>
      </c>
      <c r="AV16" s="90">
        <v>0</v>
      </c>
      <c r="AW16" s="90">
        <v>0</v>
      </c>
      <c r="AX16" s="90">
        <v>0</v>
      </c>
      <c r="AY16" s="90">
        <v>531</v>
      </c>
      <c r="AZ16" s="90">
        <v>0</v>
      </c>
    </row>
    <row r="17" spans="1:52" ht="14.45" customHeight="1">
      <c r="A17" s="85">
        <v>2016</v>
      </c>
      <c r="B17" s="85">
        <v>8300</v>
      </c>
      <c r="C17" s="85">
        <v>1</v>
      </c>
      <c r="D17" s="86">
        <v>1</v>
      </c>
      <c r="E17" s="86">
        <v>1</v>
      </c>
      <c r="F17" s="87">
        <v>2000</v>
      </c>
      <c r="G17" s="87">
        <v>2700</v>
      </c>
      <c r="H17" s="87"/>
      <c r="I17" s="87"/>
      <c r="J17" s="88" t="s">
        <v>55</v>
      </c>
      <c r="K17" s="89">
        <v>0</v>
      </c>
      <c r="L17" s="89">
        <v>0</v>
      </c>
      <c r="M17" s="89">
        <v>0</v>
      </c>
      <c r="N17" s="89">
        <v>0</v>
      </c>
      <c r="O17" s="89">
        <f>+O18</f>
        <v>131200</v>
      </c>
      <c r="P17" s="89">
        <f t="shared" si="2"/>
        <v>131200</v>
      </c>
      <c r="Q17" s="89">
        <f t="shared" si="3"/>
        <v>131200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f t="shared" si="4"/>
        <v>0</v>
      </c>
      <c r="AN17" s="89">
        <f t="shared" si="1"/>
        <v>0</v>
      </c>
      <c r="AO17" s="89">
        <f t="shared" si="1"/>
        <v>0</v>
      </c>
      <c r="AP17" s="89">
        <f t="shared" si="1"/>
        <v>0</v>
      </c>
      <c r="AQ17" s="89">
        <f t="shared" si="1"/>
        <v>131200</v>
      </c>
      <c r="AR17" s="89">
        <f t="shared" si="1"/>
        <v>131200</v>
      </c>
      <c r="AS17" s="89">
        <f t="shared" si="1"/>
        <v>131200</v>
      </c>
      <c r="AT17" s="90"/>
      <c r="AU17" s="90">
        <v>400</v>
      </c>
      <c r="AV17" s="90"/>
      <c r="AW17" s="90">
        <v>0</v>
      </c>
      <c r="AX17" s="90">
        <v>0</v>
      </c>
      <c r="AY17" s="90">
        <v>400</v>
      </c>
      <c r="AZ17" s="90"/>
    </row>
    <row r="18" spans="1:52" ht="14.45" customHeight="1">
      <c r="A18" s="85">
        <v>2016</v>
      </c>
      <c r="B18" s="85">
        <v>8300</v>
      </c>
      <c r="C18" s="85">
        <v>1</v>
      </c>
      <c r="D18" s="86">
        <v>1</v>
      </c>
      <c r="E18" s="86">
        <v>1</v>
      </c>
      <c r="F18" s="87">
        <v>2000</v>
      </c>
      <c r="G18" s="87">
        <v>2700</v>
      </c>
      <c r="H18" s="87">
        <v>271</v>
      </c>
      <c r="I18" s="87"/>
      <c r="J18" s="88" t="s">
        <v>220</v>
      </c>
      <c r="K18" s="89">
        <v>0</v>
      </c>
      <c r="L18" s="89">
        <v>0</v>
      </c>
      <c r="M18" s="89">
        <v>0</v>
      </c>
      <c r="N18" s="89">
        <v>0</v>
      </c>
      <c r="O18" s="89">
        <f>+O19</f>
        <v>131200</v>
      </c>
      <c r="P18" s="89">
        <f t="shared" si="2"/>
        <v>131200</v>
      </c>
      <c r="Q18" s="89">
        <f t="shared" si="3"/>
        <v>131200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f t="shared" si="4"/>
        <v>0</v>
      </c>
      <c r="AN18" s="89">
        <f t="shared" si="1"/>
        <v>0</v>
      </c>
      <c r="AO18" s="89">
        <f t="shared" si="1"/>
        <v>0</v>
      </c>
      <c r="AP18" s="89">
        <f t="shared" si="1"/>
        <v>0</v>
      </c>
      <c r="AQ18" s="89">
        <f t="shared" si="1"/>
        <v>131200</v>
      </c>
      <c r="AR18" s="89">
        <f t="shared" si="1"/>
        <v>131200</v>
      </c>
      <c r="AS18" s="89">
        <f t="shared" si="1"/>
        <v>131200</v>
      </c>
      <c r="AT18" s="90"/>
      <c r="AU18" s="90">
        <v>400</v>
      </c>
      <c r="AV18" s="90"/>
      <c r="AW18" s="90">
        <v>0</v>
      </c>
      <c r="AX18" s="90">
        <v>0</v>
      </c>
      <c r="AY18" s="90">
        <v>400</v>
      </c>
      <c r="AZ18" s="90"/>
    </row>
    <row r="19" spans="1:52" ht="28.9" customHeight="1">
      <c r="A19" s="85">
        <v>2016</v>
      </c>
      <c r="B19" s="85">
        <v>8300</v>
      </c>
      <c r="C19" s="85">
        <v>1</v>
      </c>
      <c r="D19" s="86">
        <v>1</v>
      </c>
      <c r="E19" s="86">
        <v>1</v>
      </c>
      <c r="F19" s="87">
        <v>2000</v>
      </c>
      <c r="G19" s="87">
        <v>2700</v>
      </c>
      <c r="H19" s="87">
        <v>271</v>
      </c>
      <c r="I19" s="87">
        <v>2710</v>
      </c>
      <c r="J19" s="88" t="s">
        <v>221</v>
      </c>
      <c r="K19" s="89">
        <v>0</v>
      </c>
      <c r="L19" s="89">
        <v>0</v>
      </c>
      <c r="M19" s="89">
        <v>0</v>
      </c>
      <c r="N19" s="89">
        <v>0</v>
      </c>
      <c r="O19" s="89">
        <v>131200</v>
      </c>
      <c r="P19" s="89">
        <f t="shared" si="2"/>
        <v>131200</v>
      </c>
      <c r="Q19" s="89">
        <f t="shared" si="3"/>
        <v>131200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f t="shared" si="4"/>
        <v>0</v>
      </c>
      <c r="AN19" s="89">
        <f t="shared" si="1"/>
        <v>0</v>
      </c>
      <c r="AO19" s="89">
        <f t="shared" si="1"/>
        <v>0</v>
      </c>
      <c r="AP19" s="89">
        <f t="shared" si="1"/>
        <v>0</v>
      </c>
      <c r="AQ19" s="89">
        <f t="shared" si="1"/>
        <v>131200</v>
      </c>
      <c r="AR19" s="89">
        <f t="shared" si="1"/>
        <v>131200</v>
      </c>
      <c r="AS19" s="89">
        <f t="shared" si="1"/>
        <v>131200</v>
      </c>
      <c r="AT19" s="90"/>
      <c r="AU19" s="90">
        <v>400</v>
      </c>
      <c r="AV19" s="90"/>
      <c r="AW19" s="90">
        <v>0</v>
      </c>
      <c r="AX19" s="90">
        <v>0</v>
      </c>
      <c r="AY19" s="90">
        <v>400</v>
      </c>
      <c r="AZ19" s="90"/>
    </row>
    <row r="20" spans="1:52" ht="14.45" customHeight="1">
      <c r="A20" s="85">
        <v>2016</v>
      </c>
      <c r="B20" s="85">
        <v>8300</v>
      </c>
      <c r="C20" s="85">
        <v>1</v>
      </c>
      <c r="D20" s="86">
        <v>1</v>
      </c>
      <c r="E20" s="86">
        <v>1</v>
      </c>
      <c r="F20" s="87">
        <v>3000</v>
      </c>
      <c r="G20" s="87"/>
      <c r="H20" s="87"/>
      <c r="I20" s="87"/>
      <c r="J20" s="88" t="s">
        <v>66</v>
      </c>
      <c r="K20" s="89">
        <v>0</v>
      </c>
      <c r="L20" s="89">
        <v>0</v>
      </c>
      <c r="M20" s="89">
        <v>0</v>
      </c>
      <c r="N20" s="89">
        <v>0</v>
      </c>
      <c r="O20" s="89">
        <f>+O21+O23+O25+O28</f>
        <v>23061000</v>
      </c>
      <c r="P20" s="89">
        <f t="shared" si="2"/>
        <v>23061000</v>
      </c>
      <c r="Q20" s="89">
        <f t="shared" si="3"/>
        <v>23061000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f t="shared" si="4"/>
        <v>0</v>
      </c>
      <c r="AN20" s="89">
        <f t="shared" si="1"/>
        <v>0</v>
      </c>
      <c r="AO20" s="89">
        <f t="shared" si="1"/>
        <v>0</v>
      </c>
      <c r="AP20" s="89">
        <f t="shared" si="1"/>
        <v>0</v>
      </c>
      <c r="AQ20" s="89">
        <f t="shared" si="1"/>
        <v>23061000</v>
      </c>
      <c r="AR20" s="89">
        <f t="shared" si="1"/>
        <v>23061000</v>
      </c>
      <c r="AS20" s="89">
        <f t="shared" si="1"/>
        <v>23061000</v>
      </c>
      <c r="AT20" s="90"/>
      <c r="AU20" s="90">
        <v>400</v>
      </c>
      <c r="AV20" s="90"/>
      <c r="AW20" s="90">
        <v>0</v>
      </c>
      <c r="AX20" s="90">
        <v>0</v>
      </c>
      <c r="AY20" s="90">
        <v>400</v>
      </c>
      <c r="AZ20" s="90"/>
    </row>
    <row r="21" spans="1:52" ht="14.45" customHeight="1">
      <c r="A21" s="85">
        <v>2016</v>
      </c>
      <c r="B21" s="85">
        <v>8300</v>
      </c>
      <c r="C21" s="85">
        <v>1</v>
      </c>
      <c r="D21" s="86">
        <v>1</v>
      </c>
      <c r="E21" s="86">
        <v>1</v>
      </c>
      <c r="F21" s="87">
        <v>3000</v>
      </c>
      <c r="G21" s="87">
        <v>3300</v>
      </c>
      <c r="H21" s="87"/>
      <c r="I21" s="87"/>
      <c r="J21" s="88" t="s">
        <v>76</v>
      </c>
      <c r="K21" s="89">
        <v>0</v>
      </c>
      <c r="L21" s="89">
        <v>0</v>
      </c>
      <c r="M21" s="89">
        <v>0</v>
      </c>
      <c r="N21" s="89">
        <v>0</v>
      </c>
      <c r="O21" s="89">
        <v>7661000</v>
      </c>
      <c r="P21" s="89">
        <f t="shared" si="2"/>
        <v>7661000</v>
      </c>
      <c r="Q21" s="89">
        <f t="shared" si="3"/>
        <v>7661000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f t="shared" si="4"/>
        <v>0</v>
      </c>
      <c r="AN21" s="89">
        <f t="shared" si="1"/>
        <v>0</v>
      </c>
      <c r="AO21" s="89">
        <f t="shared" si="1"/>
        <v>0</v>
      </c>
      <c r="AP21" s="89">
        <f t="shared" si="1"/>
        <v>0</v>
      </c>
      <c r="AQ21" s="89">
        <f t="shared" si="1"/>
        <v>7661000</v>
      </c>
      <c r="AR21" s="89">
        <f t="shared" si="1"/>
        <v>7661000</v>
      </c>
      <c r="AS21" s="89">
        <f t="shared" si="1"/>
        <v>7661000</v>
      </c>
      <c r="AT21" s="90"/>
      <c r="AU21" s="90">
        <v>13</v>
      </c>
      <c r="AV21" s="90"/>
      <c r="AW21" s="90">
        <v>0</v>
      </c>
      <c r="AX21" s="90">
        <v>0</v>
      </c>
      <c r="AY21" s="90">
        <v>13</v>
      </c>
      <c r="AZ21" s="90"/>
    </row>
    <row r="22" spans="1:52" ht="14.45" customHeight="1">
      <c r="A22" s="85">
        <v>2016</v>
      </c>
      <c r="B22" s="85">
        <v>8300</v>
      </c>
      <c r="C22" s="85">
        <v>1</v>
      </c>
      <c r="D22" s="86">
        <v>1</v>
      </c>
      <c r="E22" s="86">
        <v>1</v>
      </c>
      <c r="F22" s="87">
        <v>3000</v>
      </c>
      <c r="G22" s="87">
        <v>3300</v>
      </c>
      <c r="H22" s="87">
        <v>339</v>
      </c>
      <c r="I22" s="87">
        <v>3390</v>
      </c>
      <c r="J22" s="88" t="s">
        <v>222</v>
      </c>
      <c r="K22" s="89">
        <v>0</v>
      </c>
      <c r="L22" s="89">
        <v>0</v>
      </c>
      <c r="M22" s="89">
        <v>0</v>
      </c>
      <c r="N22" s="89">
        <v>0</v>
      </c>
      <c r="O22" s="89">
        <v>7661000</v>
      </c>
      <c r="P22" s="89">
        <f t="shared" si="2"/>
        <v>7661000</v>
      </c>
      <c r="Q22" s="89">
        <f t="shared" si="3"/>
        <v>7661000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f t="shared" si="4"/>
        <v>0</v>
      </c>
      <c r="AN22" s="89">
        <f t="shared" si="1"/>
        <v>0</v>
      </c>
      <c r="AO22" s="89">
        <f t="shared" si="1"/>
        <v>0</v>
      </c>
      <c r="AP22" s="89">
        <f t="shared" si="1"/>
        <v>0</v>
      </c>
      <c r="AQ22" s="89">
        <f t="shared" si="1"/>
        <v>7661000</v>
      </c>
      <c r="AR22" s="89">
        <f t="shared" si="1"/>
        <v>7661000</v>
      </c>
      <c r="AS22" s="89">
        <f t="shared" si="1"/>
        <v>7661000</v>
      </c>
      <c r="AT22" s="90"/>
      <c r="AU22" s="90">
        <v>5</v>
      </c>
      <c r="AV22" s="90"/>
      <c r="AW22" s="90">
        <v>0</v>
      </c>
      <c r="AX22" s="90">
        <v>0</v>
      </c>
      <c r="AY22" s="90">
        <v>5</v>
      </c>
      <c r="AZ22" s="90"/>
    </row>
    <row r="23" spans="1:52" ht="14.45" customHeight="1">
      <c r="A23" s="85">
        <v>2016</v>
      </c>
      <c r="B23" s="85">
        <v>8300</v>
      </c>
      <c r="C23" s="85">
        <v>1</v>
      </c>
      <c r="D23" s="86">
        <v>1</v>
      </c>
      <c r="E23" s="86">
        <v>1</v>
      </c>
      <c r="F23" s="87">
        <v>3000</v>
      </c>
      <c r="G23" s="87">
        <v>3500</v>
      </c>
      <c r="H23" s="87">
        <v>353</v>
      </c>
      <c r="I23" s="87"/>
      <c r="J23" s="88" t="s">
        <v>223</v>
      </c>
      <c r="K23" s="89">
        <v>0</v>
      </c>
      <c r="L23" s="89">
        <v>0</v>
      </c>
      <c r="M23" s="89">
        <v>0</v>
      </c>
      <c r="N23" s="89">
        <v>0</v>
      </c>
      <c r="O23" s="89">
        <v>100000</v>
      </c>
      <c r="P23" s="89">
        <f t="shared" si="2"/>
        <v>100000</v>
      </c>
      <c r="Q23" s="89">
        <f t="shared" si="3"/>
        <v>100000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f t="shared" si="4"/>
        <v>0</v>
      </c>
      <c r="AN23" s="89">
        <f t="shared" si="1"/>
        <v>0</v>
      </c>
      <c r="AO23" s="89">
        <f t="shared" si="1"/>
        <v>0</v>
      </c>
      <c r="AP23" s="89">
        <f t="shared" si="1"/>
        <v>0</v>
      </c>
      <c r="AQ23" s="89">
        <f t="shared" si="1"/>
        <v>100000</v>
      </c>
      <c r="AR23" s="89">
        <f t="shared" si="1"/>
        <v>100000</v>
      </c>
      <c r="AS23" s="89">
        <f t="shared" si="1"/>
        <v>100000</v>
      </c>
      <c r="AT23" s="90"/>
      <c r="AU23" s="90">
        <v>5</v>
      </c>
      <c r="AV23" s="90"/>
      <c r="AW23" s="90">
        <v>0</v>
      </c>
      <c r="AX23" s="90">
        <v>0</v>
      </c>
      <c r="AY23" s="90">
        <v>5</v>
      </c>
      <c r="AZ23" s="90"/>
    </row>
    <row r="24" spans="1:52" ht="28.9" customHeight="1">
      <c r="A24" s="85">
        <v>2016</v>
      </c>
      <c r="B24" s="85">
        <v>8300</v>
      </c>
      <c r="C24" s="85">
        <v>1</v>
      </c>
      <c r="D24" s="86">
        <v>1</v>
      </c>
      <c r="E24" s="86">
        <v>1</v>
      </c>
      <c r="F24" s="87">
        <v>3000</v>
      </c>
      <c r="G24" s="87">
        <v>3500</v>
      </c>
      <c r="H24" s="87">
        <v>353</v>
      </c>
      <c r="I24" s="87">
        <v>3530</v>
      </c>
      <c r="J24" s="88" t="s">
        <v>224</v>
      </c>
      <c r="K24" s="89">
        <v>0</v>
      </c>
      <c r="L24" s="89">
        <v>0</v>
      </c>
      <c r="M24" s="89">
        <v>0</v>
      </c>
      <c r="N24" s="89">
        <v>0</v>
      </c>
      <c r="O24" s="89">
        <v>100000</v>
      </c>
      <c r="P24" s="89">
        <f t="shared" si="2"/>
        <v>100000</v>
      </c>
      <c r="Q24" s="89">
        <f t="shared" si="3"/>
        <v>100000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f t="shared" si="4"/>
        <v>0</v>
      </c>
      <c r="AN24" s="89">
        <f t="shared" si="1"/>
        <v>0</v>
      </c>
      <c r="AO24" s="89">
        <f t="shared" si="1"/>
        <v>0</v>
      </c>
      <c r="AP24" s="89">
        <f t="shared" si="1"/>
        <v>0</v>
      </c>
      <c r="AQ24" s="89">
        <f t="shared" si="1"/>
        <v>100000</v>
      </c>
      <c r="AR24" s="89">
        <f t="shared" si="1"/>
        <v>100000</v>
      </c>
      <c r="AS24" s="89">
        <f t="shared" si="1"/>
        <v>100000</v>
      </c>
      <c r="AT24" s="90"/>
      <c r="AU24" s="90">
        <v>1</v>
      </c>
      <c r="AV24" s="90"/>
      <c r="AW24" s="90">
        <v>0</v>
      </c>
      <c r="AX24" s="90">
        <v>0</v>
      </c>
      <c r="AY24" s="90">
        <v>1</v>
      </c>
      <c r="AZ24" s="90"/>
    </row>
    <row r="25" spans="1:52" ht="14.45" customHeight="1">
      <c r="A25" s="85">
        <v>2016</v>
      </c>
      <c r="B25" s="85">
        <v>8300</v>
      </c>
      <c r="C25" s="85">
        <v>1</v>
      </c>
      <c r="D25" s="86">
        <v>1</v>
      </c>
      <c r="E25" s="86">
        <v>1</v>
      </c>
      <c r="F25" s="87">
        <v>3000</v>
      </c>
      <c r="G25" s="87"/>
      <c r="H25" s="87"/>
      <c r="I25" s="87"/>
      <c r="J25" s="88" t="s">
        <v>225</v>
      </c>
      <c r="K25" s="89">
        <v>0</v>
      </c>
      <c r="L25" s="89">
        <v>0</v>
      </c>
      <c r="M25" s="89">
        <v>0</v>
      </c>
      <c r="N25" s="89">
        <v>0</v>
      </c>
      <c r="O25" s="89">
        <v>4500000</v>
      </c>
      <c r="P25" s="89">
        <f t="shared" si="2"/>
        <v>4500000</v>
      </c>
      <c r="Q25" s="89">
        <f t="shared" si="3"/>
        <v>4500000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f t="shared" si="4"/>
        <v>0</v>
      </c>
      <c r="AN25" s="89">
        <f t="shared" si="1"/>
        <v>0</v>
      </c>
      <c r="AO25" s="89">
        <f t="shared" si="1"/>
        <v>0</v>
      </c>
      <c r="AP25" s="89">
        <f t="shared" si="1"/>
        <v>0</v>
      </c>
      <c r="AQ25" s="89">
        <f t="shared" si="1"/>
        <v>4500000</v>
      </c>
      <c r="AR25" s="89">
        <f t="shared" si="1"/>
        <v>4500000</v>
      </c>
      <c r="AS25" s="89">
        <f t="shared" si="1"/>
        <v>4500000</v>
      </c>
      <c r="AT25" s="90"/>
      <c r="AU25" s="90">
        <v>1</v>
      </c>
      <c r="AV25" s="90"/>
      <c r="AW25" s="90">
        <v>0</v>
      </c>
      <c r="AX25" s="90">
        <v>0</v>
      </c>
      <c r="AY25" s="90">
        <v>1</v>
      </c>
      <c r="AZ25" s="90"/>
    </row>
    <row r="26" spans="1:52" ht="14.45" customHeight="1">
      <c r="A26" s="85">
        <v>2016</v>
      </c>
      <c r="B26" s="85">
        <v>8300</v>
      </c>
      <c r="C26" s="85">
        <v>1</v>
      </c>
      <c r="D26" s="86">
        <v>1</v>
      </c>
      <c r="E26" s="86">
        <v>1</v>
      </c>
      <c r="F26" s="87">
        <v>3000</v>
      </c>
      <c r="G26" s="87">
        <v>3600</v>
      </c>
      <c r="H26" s="87">
        <v>361</v>
      </c>
      <c r="I26" s="87">
        <v>3610</v>
      </c>
      <c r="J26" s="88" t="s">
        <v>96</v>
      </c>
      <c r="K26" s="89">
        <v>0</v>
      </c>
      <c r="L26" s="89">
        <v>0</v>
      </c>
      <c r="M26" s="89">
        <v>0</v>
      </c>
      <c r="N26" s="89">
        <v>0</v>
      </c>
      <c r="O26" s="89">
        <v>3500000</v>
      </c>
      <c r="P26" s="89">
        <f t="shared" si="2"/>
        <v>3500000</v>
      </c>
      <c r="Q26" s="89">
        <f t="shared" si="3"/>
        <v>3500000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f t="shared" si="4"/>
        <v>0</v>
      </c>
      <c r="AN26" s="89">
        <f t="shared" si="1"/>
        <v>0</v>
      </c>
      <c r="AO26" s="89">
        <f t="shared" si="1"/>
        <v>0</v>
      </c>
      <c r="AP26" s="89">
        <f t="shared" si="1"/>
        <v>0</v>
      </c>
      <c r="AQ26" s="89">
        <f t="shared" si="1"/>
        <v>3500000</v>
      </c>
      <c r="AR26" s="89">
        <f t="shared" si="1"/>
        <v>3500000</v>
      </c>
      <c r="AS26" s="89">
        <f t="shared" si="1"/>
        <v>3500000</v>
      </c>
      <c r="AT26" s="90"/>
      <c r="AU26" s="90">
        <v>3</v>
      </c>
      <c r="AV26" s="90"/>
      <c r="AW26" s="90">
        <v>0</v>
      </c>
      <c r="AX26" s="90">
        <v>0</v>
      </c>
      <c r="AY26" s="90">
        <v>3</v>
      </c>
      <c r="AZ26" s="90"/>
    </row>
    <row r="27" spans="1:52" ht="43.15" customHeight="1">
      <c r="A27" s="85">
        <v>2016</v>
      </c>
      <c r="B27" s="85">
        <v>8300</v>
      </c>
      <c r="C27" s="85">
        <v>1</v>
      </c>
      <c r="D27" s="86">
        <v>1</v>
      </c>
      <c r="E27" s="86">
        <v>1</v>
      </c>
      <c r="F27" s="87">
        <v>3000</v>
      </c>
      <c r="G27" s="87">
        <v>3600</v>
      </c>
      <c r="H27" s="87">
        <v>366</v>
      </c>
      <c r="I27" s="87">
        <v>3660</v>
      </c>
      <c r="J27" s="88" t="s">
        <v>226</v>
      </c>
      <c r="K27" s="89">
        <v>0</v>
      </c>
      <c r="L27" s="89">
        <v>0</v>
      </c>
      <c r="M27" s="89">
        <v>0</v>
      </c>
      <c r="N27" s="89">
        <v>0</v>
      </c>
      <c r="O27" s="89">
        <v>1000000</v>
      </c>
      <c r="P27" s="89">
        <f t="shared" si="2"/>
        <v>1000000</v>
      </c>
      <c r="Q27" s="89">
        <f t="shared" si="3"/>
        <v>1000000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f t="shared" si="4"/>
        <v>0</v>
      </c>
      <c r="AN27" s="89">
        <f t="shared" si="1"/>
        <v>0</v>
      </c>
      <c r="AO27" s="89">
        <f t="shared" si="1"/>
        <v>0</v>
      </c>
      <c r="AP27" s="89">
        <f t="shared" si="1"/>
        <v>0</v>
      </c>
      <c r="AQ27" s="89">
        <f t="shared" si="1"/>
        <v>1000000</v>
      </c>
      <c r="AR27" s="89">
        <f t="shared" si="1"/>
        <v>1000000</v>
      </c>
      <c r="AS27" s="89">
        <f t="shared" si="1"/>
        <v>1000000</v>
      </c>
      <c r="AT27" s="90"/>
      <c r="AU27" s="90">
        <v>2</v>
      </c>
      <c r="AV27" s="90"/>
      <c r="AW27" s="90">
        <v>0</v>
      </c>
      <c r="AX27" s="90">
        <v>0</v>
      </c>
      <c r="AY27" s="90">
        <v>2</v>
      </c>
      <c r="AZ27" s="90"/>
    </row>
    <row r="28" spans="1:52" ht="28.9" customHeight="1">
      <c r="A28" s="85">
        <v>2016</v>
      </c>
      <c r="B28" s="85">
        <v>8300</v>
      </c>
      <c r="C28" s="85">
        <v>1</v>
      </c>
      <c r="D28" s="86">
        <v>1</v>
      </c>
      <c r="E28" s="86">
        <v>1</v>
      </c>
      <c r="F28" s="87">
        <v>3000</v>
      </c>
      <c r="G28" s="87"/>
      <c r="H28" s="87"/>
      <c r="I28" s="87"/>
      <c r="J28" s="88" t="s">
        <v>227</v>
      </c>
      <c r="K28" s="89">
        <v>0</v>
      </c>
      <c r="L28" s="89">
        <v>0</v>
      </c>
      <c r="M28" s="89">
        <v>0</v>
      </c>
      <c r="N28" s="89">
        <v>0</v>
      </c>
      <c r="O28" s="89">
        <v>10800000</v>
      </c>
      <c r="P28" s="89">
        <f t="shared" si="2"/>
        <v>10800000</v>
      </c>
      <c r="Q28" s="89">
        <f t="shared" si="3"/>
        <v>10800000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f t="shared" si="4"/>
        <v>0</v>
      </c>
      <c r="AN28" s="89">
        <f t="shared" si="1"/>
        <v>0</v>
      </c>
      <c r="AO28" s="89">
        <f t="shared" si="1"/>
        <v>0</v>
      </c>
      <c r="AP28" s="89">
        <f t="shared" si="1"/>
        <v>0</v>
      </c>
      <c r="AQ28" s="89">
        <f t="shared" si="1"/>
        <v>10800000</v>
      </c>
      <c r="AR28" s="89">
        <f t="shared" si="1"/>
        <v>10800000</v>
      </c>
      <c r="AS28" s="89">
        <f t="shared" si="1"/>
        <v>10800000</v>
      </c>
      <c r="AT28" s="90"/>
      <c r="AU28" s="90">
        <v>1</v>
      </c>
      <c r="AV28" s="90"/>
      <c r="AW28" s="90">
        <v>0</v>
      </c>
      <c r="AX28" s="90">
        <v>0</v>
      </c>
      <c r="AY28" s="90">
        <v>1</v>
      </c>
      <c r="AZ28" s="90"/>
    </row>
    <row r="29" spans="1:52" ht="14.45" customHeight="1">
      <c r="A29" s="85">
        <v>2016</v>
      </c>
      <c r="B29" s="85">
        <v>8300</v>
      </c>
      <c r="C29" s="85">
        <v>1</v>
      </c>
      <c r="D29" s="86">
        <v>1</v>
      </c>
      <c r="E29" s="86">
        <v>1</v>
      </c>
      <c r="F29" s="87">
        <v>3000</v>
      </c>
      <c r="G29" s="87">
        <v>3800</v>
      </c>
      <c r="H29" s="87">
        <v>383</v>
      </c>
      <c r="I29" s="87">
        <v>3830</v>
      </c>
      <c r="J29" s="88" t="s">
        <v>228</v>
      </c>
      <c r="K29" s="89">
        <v>0</v>
      </c>
      <c r="L29" s="89">
        <v>0</v>
      </c>
      <c r="M29" s="89">
        <v>0</v>
      </c>
      <c r="N29" s="89">
        <v>0</v>
      </c>
      <c r="O29" s="89">
        <v>10800000</v>
      </c>
      <c r="P29" s="89">
        <f t="shared" si="2"/>
        <v>10800000</v>
      </c>
      <c r="Q29" s="89">
        <f t="shared" si="3"/>
        <v>10800000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f t="shared" si="4"/>
        <v>0</v>
      </c>
      <c r="AN29" s="89">
        <f t="shared" si="4"/>
        <v>0</v>
      </c>
      <c r="AO29" s="89">
        <f t="shared" si="4"/>
        <v>0</v>
      </c>
      <c r="AP29" s="89">
        <f t="shared" si="4"/>
        <v>0</v>
      </c>
      <c r="AQ29" s="89">
        <f t="shared" si="4"/>
        <v>10800000</v>
      </c>
      <c r="AR29" s="89">
        <f t="shared" si="4"/>
        <v>10800000</v>
      </c>
      <c r="AS29" s="89">
        <f t="shared" si="4"/>
        <v>10800000</v>
      </c>
      <c r="AT29" s="90"/>
      <c r="AU29" s="90">
        <v>4</v>
      </c>
      <c r="AV29" s="90"/>
      <c r="AW29" s="90">
        <v>0</v>
      </c>
      <c r="AX29" s="90">
        <v>0</v>
      </c>
      <c r="AY29" s="90">
        <v>4</v>
      </c>
      <c r="AZ29" s="90"/>
    </row>
    <row r="30" spans="1:52" ht="14.45" customHeight="1">
      <c r="A30" s="85">
        <v>2016</v>
      </c>
      <c r="B30" s="85">
        <v>8300</v>
      </c>
      <c r="C30" s="85">
        <v>1</v>
      </c>
      <c r="D30" s="86">
        <v>1</v>
      </c>
      <c r="E30" s="86">
        <v>1</v>
      </c>
      <c r="F30" s="87">
        <v>5000</v>
      </c>
      <c r="G30" s="87"/>
      <c r="H30" s="87"/>
      <c r="I30" s="87"/>
      <c r="J30" s="88" t="s">
        <v>113</v>
      </c>
      <c r="K30" s="89">
        <v>0</v>
      </c>
      <c r="L30" s="89">
        <v>0</v>
      </c>
      <c r="M30" s="89">
        <v>0</v>
      </c>
      <c r="N30" s="89">
        <v>0</v>
      </c>
      <c r="O30" s="89">
        <f>+O31+O35+O38+O41</f>
        <v>2452900</v>
      </c>
      <c r="P30" s="89">
        <f t="shared" si="2"/>
        <v>2452900</v>
      </c>
      <c r="Q30" s="89">
        <f t="shared" si="3"/>
        <v>2452900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f t="shared" si="4"/>
        <v>0</v>
      </c>
      <c r="AN30" s="89">
        <f t="shared" si="4"/>
        <v>0</v>
      </c>
      <c r="AO30" s="89">
        <f t="shared" si="4"/>
        <v>0</v>
      </c>
      <c r="AP30" s="89">
        <f t="shared" si="4"/>
        <v>0</v>
      </c>
      <c r="AQ30" s="89">
        <f t="shared" si="4"/>
        <v>2452900</v>
      </c>
      <c r="AR30" s="89">
        <f t="shared" si="4"/>
        <v>2452900</v>
      </c>
      <c r="AS30" s="89">
        <f t="shared" si="4"/>
        <v>2452900</v>
      </c>
      <c r="AT30" s="90"/>
      <c r="AU30" s="90">
        <v>4</v>
      </c>
      <c r="AV30" s="90"/>
      <c r="AW30" s="90">
        <v>0</v>
      </c>
      <c r="AX30" s="90">
        <v>0</v>
      </c>
      <c r="AY30" s="90">
        <v>4</v>
      </c>
      <c r="AZ30" s="90"/>
    </row>
    <row r="31" spans="1:52" ht="28.9" customHeight="1">
      <c r="A31" s="85">
        <v>2016</v>
      </c>
      <c r="B31" s="85">
        <v>8300</v>
      </c>
      <c r="C31" s="85">
        <v>1</v>
      </c>
      <c r="D31" s="86">
        <v>1</v>
      </c>
      <c r="E31" s="86">
        <v>1</v>
      </c>
      <c r="F31" s="87">
        <v>5000</v>
      </c>
      <c r="G31" s="87">
        <v>5100</v>
      </c>
      <c r="H31" s="87"/>
      <c r="I31" s="87"/>
      <c r="J31" s="88" t="s">
        <v>114</v>
      </c>
      <c r="K31" s="89">
        <v>0</v>
      </c>
      <c r="L31" s="89">
        <v>0</v>
      </c>
      <c r="M31" s="89">
        <v>0</v>
      </c>
      <c r="N31" s="89">
        <v>0</v>
      </c>
      <c r="O31" s="89">
        <f>+O32+O33+O34</f>
        <v>964742</v>
      </c>
      <c r="P31" s="89">
        <f t="shared" si="2"/>
        <v>964742</v>
      </c>
      <c r="Q31" s="89">
        <f t="shared" si="3"/>
        <v>964742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f t="shared" si="4"/>
        <v>0</v>
      </c>
      <c r="AN31" s="89">
        <f t="shared" si="4"/>
        <v>0</v>
      </c>
      <c r="AO31" s="89">
        <f t="shared" si="4"/>
        <v>0</v>
      </c>
      <c r="AP31" s="89">
        <f t="shared" si="4"/>
        <v>0</v>
      </c>
      <c r="AQ31" s="89">
        <f t="shared" si="4"/>
        <v>964742</v>
      </c>
      <c r="AR31" s="89">
        <f t="shared" si="4"/>
        <v>964742</v>
      </c>
      <c r="AS31" s="89">
        <f t="shared" si="4"/>
        <v>964742</v>
      </c>
      <c r="AT31" s="90"/>
      <c r="AU31" s="90">
        <v>118</v>
      </c>
      <c r="AV31" s="90"/>
      <c r="AW31" s="90">
        <v>0</v>
      </c>
      <c r="AX31" s="90">
        <v>0</v>
      </c>
      <c r="AY31" s="90">
        <v>118</v>
      </c>
      <c r="AZ31" s="90"/>
    </row>
    <row r="32" spans="1:52">
      <c r="A32" s="87">
        <v>2016</v>
      </c>
      <c r="B32" s="87">
        <v>8300</v>
      </c>
      <c r="C32" s="87">
        <v>1</v>
      </c>
      <c r="D32" s="86">
        <v>1</v>
      </c>
      <c r="E32" s="86">
        <v>1</v>
      </c>
      <c r="F32" s="87">
        <v>5000</v>
      </c>
      <c r="G32" s="87">
        <v>5100</v>
      </c>
      <c r="H32" s="87">
        <v>511</v>
      </c>
      <c r="I32" s="87">
        <v>5110</v>
      </c>
      <c r="J32" s="90" t="s">
        <v>115</v>
      </c>
      <c r="K32" s="90">
        <v>0</v>
      </c>
      <c r="L32" s="90">
        <v>0</v>
      </c>
      <c r="M32" s="90">
        <v>0</v>
      </c>
      <c r="N32" s="90">
        <v>0</v>
      </c>
      <c r="O32" s="90">
        <v>254900</v>
      </c>
      <c r="P32" s="89">
        <f t="shared" si="2"/>
        <v>254900</v>
      </c>
      <c r="Q32" s="89">
        <f t="shared" si="3"/>
        <v>254900</v>
      </c>
      <c r="R32" s="91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89">
        <f t="shared" si="4"/>
        <v>0</v>
      </c>
      <c r="AN32" s="89">
        <f t="shared" si="4"/>
        <v>0</v>
      </c>
      <c r="AO32" s="89">
        <f t="shared" si="4"/>
        <v>0</v>
      </c>
      <c r="AP32" s="89">
        <f t="shared" si="4"/>
        <v>0</v>
      </c>
      <c r="AQ32" s="89">
        <f t="shared" si="4"/>
        <v>254900</v>
      </c>
      <c r="AR32" s="89">
        <f t="shared" si="4"/>
        <v>254900</v>
      </c>
      <c r="AS32" s="89">
        <f t="shared" si="4"/>
        <v>254900</v>
      </c>
      <c r="AT32" s="90"/>
      <c r="AU32" s="90">
        <v>118</v>
      </c>
      <c r="AV32" s="90"/>
      <c r="AW32" s="90">
        <v>0</v>
      </c>
      <c r="AX32" s="90">
        <v>0</v>
      </c>
      <c r="AY32" s="90">
        <v>118</v>
      </c>
      <c r="AZ32" s="90"/>
    </row>
    <row r="33" spans="1:52">
      <c r="A33" s="87">
        <v>2016</v>
      </c>
      <c r="B33" s="87">
        <v>8300</v>
      </c>
      <c r="C33" s="87">
        <v>1</v>
      </c>
      <c r="D33" s="86">
        <v>1</v>
      </c>
      <c r="E33" s="86">
        <v>1</v>
      </c>
      <c r="F33" s="87">
        <v>5000</v>
      </c>
      <c r="G33" s="87">
        <v>5100</v>
      </c>
      <c r="H33" s="87">
        <v>515</v>
      </c>
      <c r="I33" s="87">
        <v>5150</v>
      </c>
      <c r="J33" s="90" t="s">
        <v>118</v>
      </c>
      <c r="K33" s="90">
        <v>0</v>
      </c>
      <c r="L33" s="90">
        <v>0</v>
      </c>
      <c r="M33" s="90">
        <v>0</v>
      </c>
      <c r="N33" s="90">
        <v>0</v>
      </c>
      <c r="O33" s="90">
        <v>616342</v>
      </c>
      <c r="P33" s="89">
        <f t="shared" si="2"/>
        <v>616342</v>
      </c>
      <c r="Q33" s="89">
        <f t="shared" si="3"/>
        <v>616342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89">
        <f t="shared" si="4"/>
        <v>0</v>
      </c>
      <c r="AN33" s="89">
        <f t="shared" si="4"/>
        <v>0</v>
      </c>
      <c r="AO33" s="89">
        <f t="shared" si="4"/>
        <v>0</v>
      </c>
      <c r="AP33" s="89">
        <f t="shared" si="4"/>
        <v>0</v>
      </c>
      <c r="AQ33" s="89">
        <f t="shared" si="4"/>
        <v>616342</v>
      </c>
      <c r="AR33" s="89">
        <f t="shared" si="4"/>
        <v>616342</v>
      </c>
      <c r="AS33" s="89">
        <f t="shared" si="4"/>
        <v>616342</v>
      </c>
      <c r="AT33" s="90"/>
      <c r="AU33" s="90">
        <v>61</v>
      </c>
      <c r="AV33" s="90"/>
      <c r="AW33" s="90">
        <v>0</v>
      </c>
      <c r="AX33" s="90">
        <v>0</v>
      </c>
      <c r="AY33" s="90">
        <v>61</v>
      </c>
      <c r="AZ33" s="90"/>
    </row>
    <row r="34" spans="1:52">
      <c r="A34" s="87">
        <v>2016</v>
      </c>
      <c r="B34" s="87">
        <v>8300</v>
      </c>
      <c r="C34" s="87">
        <v>1</v>
      </c>
      <c r="D34" s="86">
        <v>1</v>
      </c>
      <c r="E34" s="86">
        <v>1</v>
      </c>
      <c r="F34" s="87">
        <v>5000</v>
      </c>
      <c r="G34" s="87">
        <v>5100</v>
      </c>
      <c r="H34" s="87">
        <v>519</v>
      </c>
      <c r="I34" s="87">
        <v>5190</v>
      </c>
      <c r="J34" s="90" t="s">
        <v>120</v>
      </c>
      <c r="K34" s="90">
        <v>0</v>
      </c>
      <c r="L34" s="90">
        <v>0</v>
      </c>
      <c r="M34" s="90">
        <v>0</v>
      </c>
      <c r="N34" s="90">
        <v>0</v>
      </c>
      <c r="O34" s="90">
        <v>93500</v>
      </c>
      <c r="P34" s="89">
        <f t="shared" si="2"/>
        <v>93500</v>
      </c>
      <c r="Q34" s="89">
        <f t="shared" si="3"/>
        <v>93500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89">
        <f t="shared" si="4"/>
        <v>0</v>
      </c>
      <c r="AN34" s="89">
        <f t="shared" si="4"/>
        <v>0</v>
      </c>
      <c r="AO34" s="89">
        <f t="shared" si="4"/>
        <v>0</v>
      </c>
      <c r="AP34" s="89">
        <f t="shared" si="4"/>
        <v>0</v>
      </c>
      <c r="AQ34" s="89">
        <f t="shared" si="4"/>
        <v>93500</v>
      </c>
      <c r="AR34" s="89">
        <f t="shared" si="4"/>
        <v>93500</v>
      </c>
      <c r="AS34" s="89">
        <f t="shared" si="4"/>
        <v>93500</v>
      </c>
      <c r="AT34" s="90"/>
      <c r="AU34" s="90">
        <v>57</v>
      </c>
      <c r="AV34" s="90"/>
      <c r="AW34" s="90">
        <v>0</v>
      </c>
      <c r="AX34" s="90">
        <v>0</v>
      </c>
      <c r="AY34" s="90">
        <v>57</v>
      </c>
      <c r="AZ34" s="90"/>
    </row>
    <row r="35" spans="1:52">
      <c r="A35" s="87">
        <v>2016</v>
      </c>
      <c r="B35" s="87">
        <v>8300</v>
      </c>
      <c r="C35" s="87">
        <v>1</v>
      </c>
      <c r="D35" s="86">
        <v>1</v>
      </c>
      <c r="E35" s="86">
        <v>1</v>
      </c>
      <c r="F35" s="87">
        <v>5000</v>
      </c>
      <c r="G35" s="87">
        <v>5200</v>
      </c>
      <c r="H35" s="87"/>
      <c r="I35" s="87"/>
      <c r="J35" s="90" t="s">
        <v>122</v>
      </c>
      <c r="K35" s="90">
        <v>0</v>
      </c>
      <c r="L35" s="90">
        <v>0</v>
      </c>
      <c r="M35" s="90">
        <v>0</v>
      </c>
      <c r="N35" s="90">
        <v>0</v>
      </c>
      <c r="O35" s="90">
        <f>+O36+O37</f>
        <v>645200</v>
      </c>
      <c r="P35" s="89">
        <f t="shared" si="2"/>
        <v>645200</v>
      </c>
      <c r="Q35" s="89">
        <f t="shared" si="3"/>
        <v>645200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89">
        <f t="shared" si="4"/>
        <v>0</v>
      </c>
      <c r="AN35" s="89">
        <f t="shared" si="4"/>
        <v>0</v>
      </c>
      <c r="AO35" s="89">
        <f t="shared" si="4"/>
        <v>0</v>
      </c>
      <c r="AP35" s="89">
        <f t="shared" si="4"/>
        <v>0</v>
      </c>
      <c r="AQ35" s="89">
        <f t="shared" si="4"/>
        <v>645200</v>
      </c>
      <c r="AR35" s="89">
        <f t="shared" si="4"/>
        <v>645200</v>
      </c>
      <c r="AS35" s="89">
        <f t="shared" si="4"/>
        <v>645200</v>
      </c>
      <c r="AT35" s="90"/>
      <c r="AU35" s="90"/>
      <c r="AV35" s="90"/>
      <c r="AW35" s="90">
        <v>0</v>
      </c>
      <c r="AX35" s="90">
        <v>0</v>
      </c>
      <c r="AY35" s="90"/>
      <c r="AZ35" s="90"/>
    </row>
    <row r="36" spans="1:52">
      <c r="A36" s="87">
        <v>2016</v>
      </c>
      <c r="B36" s="87">
        <v>8300</v>
      </c>
      <c r="C36" s="87">
        <v>1</v>
      </c>
      <c r="D36" s="86">
        <v>1</v>
      </c>
      <c r="E36" s="86">
        <v>1</v>
      </c>
      <c r="F36" s="87">
        <v>5000</v>
      </c>
      <c r="G36" s="87">
        <v>5200</v>
      </c>
      <c r="H36" s="87">
        <v>523</v>
      </c>
      <c r="I36" s="87">
        <v>5230</v>
      </c>
      <c r="J36" s="90" t="s">
        <v>124</v>
      </c>
      <c r="K36" s="90">
        <v>0</v>
      </c>
      <c r="L36" s="90">
        <v>0</v>
      </c>
      <c r="M36" s="90">
        <v>0</v>
      </c>
      <c r="N36" s="90">
        <v>0</v>
      </c>
      <c r="O36" s="90">
        <v>69200</v>
      </c>
      <c r="P36" s="89">
        <f t="shared" si="2"/>
        <v>69200</v>
      </c>
      <c r="Q36" s="89">
        <f t="shared" si="3"/>
        <v>69200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89">
        <f t="shared" si="4"/>
        <v>0</v>
      </c>
      <c r="AN36" s="89">
        <f t="shared" si="4"/>
        <v>0</v>
      </c>
      <c r="AO36" s="89">
        <f t="shared" si="4"/>
        <v>0</v>
      </c>
      <c r="AP36" s="89">
        <f t="shared" si="4"/>
        <v>0</v>
      </c>
      <c r="AQ36" s="89">
        <f t="shared" si="4"/>
        <v>69200</v>
      </c>
      <c r="AR36" s="89">
        <f t="shared" si="4"/>
        <v>69200</v>
      </c>
      <c r="AS36" s="89">
        <f t="shared" si="4"/>
        <v>69200</v>
      </c>
      <c r="AT36" s="90"/>
      <c r="AU36" s="90"/>
      <c r="AV36" s="90"/>
      <c r="AW36" s="90">
        <v>0</v>
      </c>
      <c r="AX36" s="90">
        <v>0</v>
      </c>
      <c r="AY36" s="90"/>
      <c r="AZ36" s="90"/>
    </row>
    <row r="37" spans="1:52">
      <c r="A37" s="87">
        <v>2016</v>
      </c>
      <c r="B37" s="87">
        <v>8300</v>
      </c>
      <c r="C37" s="87">
        <v>1</v>
      </c>
      <c r="D37" s="86">
        <v>1</v>
      </c>
      <c r="E37" s="86">
        <v>1</v>
      </c>
      <c r="F37" s="87">
        <v>5000</v>
      </c>
      <c r="G37" s="87">
        <v>5200</v>
      </c>
      <c r="H37" s="87">
        <v>529</v>
      </c>
      <c r="I37" s="87">
        <v>5290</v>
      </c>
      <c r="J37" s="90" t="s">
        <v>125</v>
      </c>
      <c r="K37" s="90">
        <v>0</v>
      </c>
      <c r="L37" s="90">
        <v>0</v>
      </c>
      <c r="M37" s="90">
        <v>0</v>
      </c>
      <c r="N37" s="90">
        <v>0</v>
      </c>
      <c r="O37" s="90">
        <v>576000</v>
      </c>
      <c r="P37" s="89">
        <f t="shared" si="2"/>
        <v>576000</v>
      </c>
      <c r="Q37" s="89">
        <f t="shared" si="3"/>
        <v>576000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89">
        <f t="shared" si="4"/>
        <v>0</v>
      </c>
      <c r="AN37" s="89">
        <f t="shared" si="4"/>
        <v>0</v>
      </c>
      <c r="AO37" s="89">
        <f t="shared" si="4"/>
        <v>0</v>
      </c>
      <c r="AP37" s="89">
        <f t="shared" si="4"/>
        <v>0</v>
      </c>
      <c r="AQ37" s="89">
        <f t="shared" si="4"/>
        <v>576000</v>
      </c>
      <c r="AR37" s="89">
        <f t="shared" si="4"/>
        <v>576000</v>
      </c>
      <c r="AS37" s="89">
        <f t="shared" si="4"/>
        <v>576000</v>
      </c>
      <c r="AT37" s="90"/>
      <c r="AU37" s="90"/>
      <c r="AV37" s="90"/>
      <c r="AW37" s="90">
        <v>0</v>
      </c>
      <c r="AX37" s="90">
        <v>0</v>
      </c>
      <c r="AY37" s="90"/>
      <c r="AZ37" s="90"/>
    </row>
    <row r="38" spans="1:52">
      <c r="A38" s="87">
        <v>2016</v>
      </c>
      <c r="B38" s="87">
        <v>8300</v>
      </c>
      <c r="C38" s="87">
        <v>1</v>
      </c>
      <c r="D38" s="86">
        <v>1</v>
      </c>
      <c r="E38" s="86">
        <v>1</v>
      </c>
      <c r="F38" s="87">
        <v>5000</v>
      </c>
      <c r="G38" s="87">
        <v>5400</v>
      </c>
      <c r="H38" s="87"/>
      <c r="I38" s="87"/>
      <c r="J38" s="90" t="s">
        <v>126</v>
      </c>
      <c r="K38" s="90">
        <v>0</v>
      </c>
      <c r="L38" s="90">
        <v>0</v>
      </c>
      <c r="M38" s="90">
        <v>0</v>
      </c>
      <c r="N38" s="90">
        <v>0</v>
      </c>
      <c r="O38" s="90">
        <v>640000</v>
      </c>
      <c r="P38" s="89">
        <f t="shared" si="2"/>
        <v>640000</v>
      </c>
      <c r="Q38" s="89">
        <f t="shared" si="3"/>
        <v>640000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89">
        <f t="shared" si="4"/>
        <v>0</v>
      </c>
      <c r="AN38" s="89">
        <f t="shared" si="4"/>
        <v>0</v>
      </c>
      <c r="AO38" s="89">
        <f t="shared" si="4"/>
        <v>0</v>
      </c>
      <c r="AP38" s="89">
        <f t="shared" si="4"/>
        <v>0</v>
      </c>
      <c r="AQ38" s="89">
        <f t="shared" si="4"/>
        <v>640000</v>
      </c>
      <c r="AR38" s="89">
        <f t="shared" si="4"/>
        <v>640000</v>
      </c>
      <c r="AS38" s="89">
        <f t="shared" si="4"/>
        <v>640000</v>
      </c>
      <c r="AT38" s="90"/>
      <c r="AU38" s="90"/>
      <c r="AV38" s="90"/>
      <c r="AW38" s="90">
        <v>0</v>
      </c>
      <c r="AX38" s="90">
        <v>0</v>
      </c>
      <c r="AY38" s="90"/>
      <c r="AZ38" s="90"/>
    </row>
    <row r="39" spans="1:52">
      <c r="A39" s="87">
        <v>2016</v>
      </c>
      <c r="B39" s="87">
        <v>8300</v>
      </c>
      <c r="C39" s="87">
        <v>1</v>
      </c>
      <c r="D39" s="86">
        <v>1</v>
      </c>
      <c r="E39" s="86">
        <v>1</v>
      </c>
      <c r="F39" s="87">
        <v>5000</v>
      </c>
      <c r="G39" s="87">
        <v>5400</v>
      </c>
      <c r="H39" s="87">
        <v>541</v>
      </c>
      <c r="I39" s="87">
        <v>5410</v>
      </c>
      <c r="J39" s="90" t="s">
        <v>127</v>
      </c>
      <c r="K39" s="90">
        <v>0</v>
      </c>
      <c r="L39" s="90">
        <v>0</v>
      </c>
      <c r="M39" s="90">
        <v>0</v>
      </c>
      <c r="N39" s="90">
        <v>0</v>
      </c>
      <c r="O39" s="90">
        <v>640000</v>
      </c>
      <c r="P39" s="89">
        <f t="shared" si="2"/>
        <v>640000</v>
      </c>
      <c r="Q39" s="89">
        <f t="shared" si="3"/>
        <v>640000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89">
        <f t="shared" si="4"/>
        <v>0</v>
      </c>
      <c r="AN39" s="89">
        <f t="shared" si="4"/>
        <v>0</v>
      </c>
      <c r="AO39" s="89">
        <f t="shared" si="4"/>
        <v>0</v>
      </c>
      <c r="AP39" s="89">
        <f t="shared" si="4"/>
        <v>0</v>
      </c>
      <c r="AQ39" s="89">
        <f t="shared" si="4"/>
        <v>640000</v>
      </c>
      <c r="AR39" s="89">
        <f t="shared" si="4"/>
        <v>640000</v>
      </c>
      <c r="AS39" s="89">
        <f t="shared" si="4"/>
        <v>640000</v>
      </c>
      <c r="AT39" s="90"/>
      <c r="AU39" s="90"/>
      <c r="AV39" s="90"/>
      <c r="AW39" s="90">
        <v>0</v>
      </c>
      <c r="AX39" s="90">
        <v>0</v>
      </c>
      <c r="AY39" s="90"/>
      <c r="AZ39" s="90"/>
    </row>
    <row r="40" spans="1:52">
      <c r="A40" s="87">
        <v>2016</v>
      </c>
      <c r="B40" s="87">
        <v>8300</v>
      </c>
      <c r="C40" s="87">
        <v>1</v>
      </c>
      <c r="D40" s="86">
        <v>1</v>
      </c>
      <c r="E40" s="86">
        <v>1</v>
      </c>
      <c r="F40" s="87">
        <v>5000</v>
      </c>
      <c r="G40" s="87">
        <v>5900</v>
      </c>
      <c r="H40" s="87"/>
      <c r="I40" s="87"/>
      <c r="J40" s="90" t="s">
        <v>229</v>
      </c>
      <c r="K40" s="90">
        <v>0</v>
      </c>
      <c r="L40" s="90">
        <v>0</v>
      </c>
      <c r="M40" s="90">
        <v>0</v>
      </c>
      <c r="N40" s="90">
        <v>0</v>
      </c>
      <c r="O40" s="90">
        <v>202958</v>
      </c>
      <c r="P40" s="89">
        <f t="shared" si="2"/>
        <v>202958</v>
      </c>
      <c r="Q40" s="89">
        <f t="shared" si="3"/>
        <v>202958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89">
        <f t="shared" si="4"/>
        <v>0</v>
      </c>
      <c r="AN40" s="89">
        <f t="shared" si="4"/>
        <v>0</v>
      </c>
      <c r="AO40" s="89">
        <f t="shared" si="4"/>
        <v>0</v>
      </c>
      <c r="AP40" s="89">
        <f t="shared" si="4"/>
        <v>0</v>
      </c>
      <c r="AQ40" s="89">
        <f t="shared" si="4"/>
        <v>202958</v>
      </c>
      <c r="AR40" s="89">
        <f t="shared" si="4"/>
        <v>202958</v>
      </c>
      <c r="AS40" s="89">
        <f t="shared" si="4"/>
        <v>202958</v>
      </c>
      <c r="AT40" s="90"/>
      <c r="AU40" s="90"/>
      <c r="AV40" s="90"/>
      <c r="AW40" s="90">
        <v>0</v>
      </c>
      <c r="AX40" s="90">
        <v>0</v>
      </c>
      <c r="AY40" s="90"/>
      <c r="AZ40" s="90"/>
    </row>
    <row r="41" spans="1:52">
      <c r="A41" s="87">
        <v>2016</v>
      </c>
      <c r="B41" s="87">
        <v>8300</v>
      </c>
      <c r="C41" s="87">
        <v>1</v>
      </c>
      <c r="D41" s="86">
        <v>1</v>
      </c>
      <c r="E41" s="86">
        <v>1</v>
      </c>
      <c r="F41" s="87">
        <v>5000</v>
      </c>
      <c r="G41" s="87">
        <v>5900</v>
      </c>
      <c r="H41" s="87">
        <v>591</v>
      </c>
      <c r="I41" s="87">
        <v>5910</v>
      </c>
      <c r="J41" s="90" t="s">
        <v>135</v>
      </c>
      <c r="K41" s="90">
        <v>0</v>
      </c>
      <c r="L41" s="90">
        <v>0</v>
      </c>
      <c r="M41" s="90">
        <v>0</v>
      </c>
      <c r="N41" s="90">
        <v>0</v>
      </c>
      <c r="O41" s="90">
        <v>202958</v>
      </c>
      <c r="P41" s="89">
        <f t="shared" si="2"/>
        <v>202958</v>
      </c>
      <c r="Q41" s="89">
        <f t="shared" si="3"/>
        <v>202958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89">
        <f t="shared" si="4"/>
        <v>0</v>
      </c>
      <c r="AN41" s="89">
        <f t="shared" si="4"/>
        <v>0</v>
      </c>
      <c r="AO41" s="89">
        <f t="shared" si="4"/>
        <v>0</v>
      </c>
      <c r="AP41" s="89">
        <f t="shared" si="4"/>
        <v>0</v>
      </c>
      <c r="AQ41" s="89">
        <f t="shared" si="4"/>
        <v>202958</v>
      </c>
      <c r="AR41" s="89">
        <f t="shared" si="4"/>
        <v>202958</v>
      </c>
      <c r="AS41" s="89">
        <f t="shared" si="4"/>
        <v>202958</v>
      </c>
      <c r="AT41" s="90"/>
      <c r="AU41" s="90"/>
      <c r="AV41" s="90"/>
      <c r="AW41" s="90">
        <v>0</v>
      </c>
      <c r="AX41" s="90">
        <v>0</v>
      </c>
      <c r="AY41" s="90"/>
      <c r="AZ41" s="90"/>
    </row>
    <row r="42" spans="1:52">
      <c r="A42" s="87">
        <v>2016</v>
      </c>
      <c r="B42" s="87">
        <v>8300</v>
      </c>
      <c r="C42" s="87">
        <v>1</v>
      </c>
      <c r="D42" s="86">
        <v>1</v>
      </c>
      <c r="E42" s="86">
        <v>1</v>
      </c>
      <c r="F42" s="87">
        <v>6000</v>
      </c>
      <c r="G42" s="87"/>
      <c r="H42" s="87"/>
      <c r="I42" s="87"/>
      <c r="J42" s="90" t="s">
        <v>138</v>
      </c>
      <c r="K42" s="90">
        <v>0</v>
      </c>
      <c r="L42" s="90">
        <v>0</v>
      </c>
      <c r="M42" s="90">
        <v>0</v>
      </c>
      <c r="N42" s="90">
        <v>0</v>
      </c>
      <c r="O42" s="90">
        <v>6000000</v>
      </c>
      <c r="P42" s="89">
        <f t="shared" si="2"/>
        <v>6000000</v>
      </c>
      <c r="Q42" s="89">
        <f t="shared" si="3"/>
        <v>6000000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89">
        <f t="shared" si="4"/>
        <v>0</v>
      </c>
      <c r="AN42" s="89">
        <f t="shared" si="4"/>
        <v>0</v>
      </c>
      <c r="AO42" s="89">
        <f t="shared" si="4"/>
        <v>0</v>
      </c>
      <c r="AP42" s="89">
        <f t="shared" si="4"/>
        <v>0</v>
      </c>
      <c r="AQ42" s="89">
        <f t="shared" si="4"/>
        <v>6000000</v>
      </c>
      <c r="AR42" s="89">
        <f t="shared" si="4"/>
        <v>6000000</v>
      </c>
      <c r="AS42" s="89">
        <f t="shared" si="4"/>
        <v>6000000</v>
      </c>
      <c r="AT42" s="90"/>
      <c r="AU42" s="90"/>
      <c r="AV42" s="90"/>
      <c r="AW42" s="90">
        <v>0</v>
      </c>
      <c r="AX42" s="90">
        <v>0</v>
      </c>
      <c r="AY42" s="90"/>
      <c r="AZ42" s="90"/>
    </row>
    <row r="43" spans="1:52">
      <c r="A43" s="87">
        <v>2016</v>
      </c>
      <c r="B43" s="87">
        <v>8300</v>
      </c>
      <c r="C43" s="87">
        <v>1</v>
      </c>
      <c r="D43" s="86">
        <v>1</v>
      </c>
      <c r="E43" s="86">
        <v>1</v>
      </c>
      <c r="F43" s="87">
        <v>6000</v>
      </c>
      <c r="G43" s="87">
        <v>6200</v>
      </c>
      <c r="H43" s="87"/>
      <c r="I43" s="87"/>
      <c r="J43" s="90" t="s">
        <v>139</v>
      </c>
      <c r="K43" s="90">
        <v>0</v>
      </c>
      <c r="L43" s="90">
        <v>0</v>
      </c>
      <c r="M43" s="90">
        <v>0</v>
      </c>
      <c r="N43" s="90">
        <v>0</v>
      </c>
      <c r="O43" s="90">
        <v>6000000</v>
      </c>
      <c r="P43" s="89">
        <f t="shared" si="2"/>
        <v>6000000</v>
      </c>
      <c r="Q43" s="89">
        <f t="shared" si="3"/>
        <v>6000000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89">
        <f t="shared" si="4"/>
        <v>0</v>
      </c>
      <c r="AN43" s="89">
        <f t="shared" si="4"/>
        <v>0</v>
      </c>
      <c r="AO43" s="89">
        <f t="shared" si="4"/>
        <v>0</v>
      </c>
      <c r="AP43" s="89">
        <f t="shared" si="4"/>
        <v>0</v>
      </c>
      <c r="AQ43" s="89">
        <f t="shared" si="4"/>
        <v>6000000</v>
      </c>
      <c r="AR43" s="89">
        <f t="shared" si="4"/>
        <v>6000000</v>
      </c>
      <c r="AS43" s="89">
        <f t="shared" si="4"/>
        <v>6000000</v>
      </c>
      <c r="AT43" s="90"/>
      <c r="AU43" s="90"/>
      <c r="AV43" s="90"/>
      <c r="AW43" s="90">
        <v>0</v>
      </c>
      <c r="AX43" s="90">
        <v>0</v>
      </c>
      <c r="AY43" s="90"/>
      <c r="AZ43" s="90"/>
    </row>
    <row r="44" spans="1:52">
      <c r="A44" s="87">
        <v>2016</v>
      </c>
      <c r="B44" s="87">
        <v>8300</v>
      </c>
      <c r="C44" s="87">
        <v>1</v>
      </c>
      <c r="D44" s="86">
        <v>1</v>
      </c>
      <c r="E44" s="86">
        <v>1</v>
      </c>
      <c r="F44" s="87">
        <v>6000</v>
      </c>
      <c r="G44" s="87">
        <v>6200</v>
      </c>
      <c r="H44" s="87">
        <v>622</v>
      </c>
      <c r="I44" s="87">
        <v>6220</v>
      </c>
      <c r="J44" s="90" t="s">
        <v>140</v>
      </c>
      <c r="K44" s="90">
        <v>0</v>
      </c>
      <c r="L44" s="90">
        <v>0</v>
      </c>
      <c r="M44" s="90">
        <v>0</v>
      </c>
      <c r="N44" s="90">
        <v>0</v>
      </c>
      <c r="O44" s="90">
        <v>6000000</v>
      </c>
      <c r="P44" s="89">
        <f t="shared" si="2"/>
        <v>6000000</v>
      </c>
      <c r="Q44" s="89">
        <f t="shared" si="3"/>
        <v>6000000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89">
        <f t="shared" si="4"/>
        <v>0</v>
      </c>
      <c r="AN44" s="89">
        <f t="shared" si="4"/>
        <v>0</v>
      </c>
      <c r="AO44" s="89">
        <f t="shared" si="4"/>
        <v>0</v>
      </c>
      <c r="AP44" s="89">
        <f t="shared" si="4"/>
        <v>0</v>
      </c>
      <c r="AQ44" s="89">
        <f t="shared" si="4"/>
        <v>6000000</v>
      </c>
      <c r="AR44" s="89">
        <f t="shared" si="4"/>
        <v>6000000</v>
      </c>
      <c r="AS44" s="89">
        <f t="shared" si="4"/>
        <v>6000000</v>
      </c>
      <c r="AT44" s="90"/>
      <c r="AU44" s="90"/>
      <c r="AV44" s="90"/>
      <c r="AW44" s="90">
        <v>0</v>
      </c>
      <c r="AX44" s="90">
        <v>0</v>
      </c>
      <c r="AY44" s="90"/>
      <c r="AZ44" s="90"/>
    </row>
    <row r="45" spans="1:52">
      <c r="A45" s="87">
        <v>2016</v>
      </c>
      <c r="B45" s="87">
        <v>8300</v>
      </c>
      <c r="C45" s="87">
        <v>2</v>
      </c>
      <c r="D45" s="86" t="s">
        <v>218</v>
      </c>
      <c r="E45" s="86"/>
      <c r="F45" s="87"/>
      <c r="G45" s="87"/>
      <c r="H45" s="87"/>
      <c r="I45" s="87"/>
      <c r="J45" s="90" t="s">
        <v>230</v>
      </c>
      <c r="K45" s="90">
        <v>130069668.55000001</v>
      </c>
      <c r="L45" s="90">
        <f>+L46+L109</f>
        <v>24110000</v>
      </c>
      <c r="M45" s="90">
        <v>154179668.55000001</v>
      </c>
      <c r="N45" s="90">
        <v>22056151.279999997</v>
      </c>
      <c r="O45" s="90">
        <v>1100000</v>
      </c>
      <c r="P45" s="89">
        <f t="shared" si="2"/>
        <v>23156151.279999997</v>
      </c>
      <c r="Q45" s="89">
        <f t="shared" si="3"/>
        <v>177335819.83000001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89">
        <f t="shared" si="4"/>
        <v>130069668.55000001</v>
      </c>
      <c r="AN45" s="89">
        <f t="shared" si="4"/>
        <v>24110000</v>
      </c>
      <c r="AO45" s="89">
        <f t="shared" si="4"/>
        <v>154179668.55000001</v>
      </c>
      <c r="AP45" s="89">
        <f t="shared" si="4"/>
        <v>22056151.279999997</v>
      </c>
      <c r="AQ45" s="89">
        <f t="shared" si="4"/>
        <v>1100000</v>
      </c>
      <c r="AR45" s="89">
        <f t="shared" si="4"/>
        <v>23156151.279999997</v>
      </c>
      <c r="AS45" s="89">
        <f t="shared" si="4"/>
        <v>177335819.83000001</v>
      </c>
      <c r="AT45" s="90"/>
      <c r="AU45" s="90"/>
      <c r="AV45" s="90"/>
      <c r="AW45" s="90">
        <v>0</v>
      </c>
      <c r="AX45" s="90">
        <v>0</v>
      </c>
      <c r="AY45" s="90"/>
      <c r="AZ45" s="90"/>
    </row>
    <row r="46" spans="1:52">
      <c r="A46" s="87">
        <v>2016</v>
      </c>
      <c r="B46" s="87">
        <v>8300</v>
      </c>
      <c r="C46" s="87">
        <v>2</v>
      </c>
      <c r="D46" s="86">
        <v>2</v>
      </c>
      <c r="E46" s="86"/>
      <c r="F46" s="87"/>
      <c r="G46" s="87"/>
      <c r="H46" s="87"/>
      <c r="I46" s="87"/>
      <c r="J46" s="90" t="s">
        <v>187</v>
      </c>
      <c r="K46" s="90">
        <v>62667870.759999998</v>
      </c>
      <c r="L46" s="90">
        <f>+L47</f>
        <v>3110000</v>
      </c>
      <c r="M46" s="90">
        <v>65777870.759999998</v>
      </c>
      <c r="N46" s="90">
        <v>16062500.159999998</v>
      </c>
      <c r="O46" s="90">
        <v>1100000</v>
      </c>
      <c r="P46" s="89">
        <f t="shared" si="2"/>
        <v>17162500.159999996</v>
      </c>
      <c r="Q46" s="89">
        <f t="shared" si="3"/>
        <v>82940370.919999987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89">
        <f t="shared" si="4"/>
        <v>62667870.759999998</v>
      </c>
      <c r="AN46" s="89">
        <f t="shared" si="4"/>
        <v>3110000</v>
      </c>
      <c r="AO46" s="89">
        <f t="shared" si="4"/>
        <v>65777870.759999998</v>
      </c>
      <c r="AP46" s="89">
        <f t="shared" si="4"/>
        <v>16062500.159999998</v>
      </c>
      <c r="AQ46" s="89">
        <f t="shared" si="4"/>
        <v>1100000</v>
      </c>
      <c r="AR46" s="89">
        <f t="shared" si="4"/>
        <v>17162500.159999996</v>
      </c>
      <c r="AS46" s="89">
        <f t="shared" si="4"/>
        <v>82940370.919999987</v>
      </c>
      <c r="AT46" s="90"/>
      <c r="AU46" s="90"/>
      <c r="AV46" s="90"/>
      <c r="AW46" s="90">
        <v>0</v>
      </c>
      <c r="AX46" s="90">
        <v>0</v>
      </c>
      <c r="AY46" s="90"/>
      <c r="AZ46" s="90"/>
    </row>
    <row r="47" spans="1:52">
      <c r="A47" s="87">
        <v>2016</v>
      </c>
      <c r="B47" s="87">
        <v>8300</v>
      </c>
      <c r="C47" s="87">
        <v>2</v>
      </c>
      <c r="D47" s="86">
        <v>2</v>
      </c>
      <c r="E47" s="86">
        <v>1</v>
      </c>
      <c r="F47" s="87"/>
      <c r="G47" s="87"/>
      <c r="H47" s="87"/>
      <c r="I47" s="87"/>
      <c r="J47" s="90" t="s">
        <v>188</v>
      </c>
      <c r="K47" s="90">
        <v>56651512.609999999</v>
      </c>
      <c r="L47" s="90">
        <f>+L67</f>
        <v>3110000</v>
      </c>
      <c r="M47" s="90">
        <v>59761512.609999999</v>
      </c>
      <c r="N47" s="90">
        <v>15934507.219999999</v>
      </c>
      <c r="O47" s="90">
        <v>1100000</v>
      </c>
      <c r="P47" s="89">
        <f t="shared" si="2"/>
        <v>17034507.219999999</v>
      </c>
      <c r="Q47" s="89">
        <f t="shared" si="3"/>
        <v>76796019.829999998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89">
        <f t="shared" si="4"/>
        <v>56651512.609999999</v>
      </c>
      <c r="AN47" s="89">
        <f t="shared" si="4"/>
        <v>3110000</v>
      </c>
      <c r="AO47" s="89">
        <f t="shared" si="4"/>
        <v>59761512.609999999</v>
      </c>
      <c r="AP47" s="89">
        <f t="shared" si="4"/>
        <v>15934507.219999999</v>
      </c>
      <c r="AQ47" s="89">
        <f t="shared" si="4"/>
        <v>1100000</v>
      </c>
      <c r="AR47" s="89">
        <f t="shared" si="4"/>
        <v>17034507.219999999</v>
      </c>
      <c r="AS47" s="89">
        <f t="shared" si="4"/>
        <v>76796019.829999998</v>
      </c>
      <c r="AT47" s="90"/>
      <c r="AU47" s="90"/>
      <c r="AV47" s="90"/>
      <c r="AW47" s="90">
        <v>0</v>
      </c>
      <c r="AX47" s="90">
        <v>0</v>
      </c>
      <c r="AY47" s="90"/>
      <c r="AZ47" s="90"/>
    </row>
    <row r="48" spans="1:52">
      <c r="A48" s="87">
        <v>2016</v>
      </c>
      <c r="B48" s="87">
        <v>8300</v>
      </c>
      <c r="C48" s="87">
        <v>2</v>
      </c>
      <c r="D48" s="86">
        <v>2</v>
      </c>
      <c r="E48" s="86">
        <v>1</v>
      </c>
      <c r="F48" s="87">
        <v>2000</v>
      </c>
      <c r="G48" s="87"/>
      <c r="H48" s="87"/>
      <c r="I48" s="87"/>
      <c r="J48" s="90" t="s">
        <v>29</v>
      </c>
      <c r="K48" s="90">
        <v>1445139.8600000003</v>
      </c>
      <c r="L48" s="90">
        <v>0</v>
      </c>
      <c r="M48" s="90">
        <v>1445139.8600000003</v>
      </c>
      <c r="N48" s="90">
        <v>2138177.1999999997</v>
      </c>
      <c r="O48" s="90">
        <v>0</v>
      </c>
      <c r="P48" s="89">
        <f t="shared" si="2"/>
        <v>2138177.1999999997</v>
      </c>
      <c r="Q48" s="89">
        <f t="shared" si="3"/>
        <v>3583317.06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89">
        <f t="shared" si="4"/>
        <v>1445139.8600000003</v>
      </c>
      <c r="AN48" s="89">
        <f t="shared" si="4"/>
        <v>0</v>
      </c>
      <c r="AO48" s="89">
        <f t="shared" si="4"/>
        <v>1445139.8600000003</v>
      </c>
      <c r="AP48" s="89">
        <f t="shared" si="4"/>
        <v>2138177.1999999997</v>
      </c>
      <c r="AQ48" s="89">
        <f t="shared" si="4"/>
        <v>0</v>
      </c>
      <c r="AR48" s="89">
        <f t="shared" si="4"/>
        <v>2138177.1999999997</v>
      </c>
      <c r="AS48" s="89">
        <f t="shared" si="4"/>
        <v>3583317.06</v>
      </c>
      <c r="AT48" s="90"/>
      <c r="AU48" s="90"/>
      <c r="AV48" s="90"/>
      <c r="AW48" s="90">
        <v>0</v>
      </c>
      <c r="AX48" s="90">
        <v>0</v>
      </c>
      <c r="AY48" s="90"/>
      <c r="AZ48" s="90"/>
    </row>
    <row r="49" spans="1:52">
      <c r="A49" s="87">
        <v>2016</v>
      </c>
      <c r="B49" s="87">
        <v>8300</v>
      </c>
      <c r="C49" s="87">
        <v>2</v>
      </c>
      <c r="D49" s="86">
        <v>2</v>
      </c>
      <c r="E49" s="86">
        <v>1</v>
      </c>
      <c r="F49" s="87">
        <v>2000</v>
      </c>
      <c r="G49" s="87">
        <v>2100</v>
      </c>
      <c r="H49" s="87"/>
      <c r="I49" s="87"/>
      <c r="J49" s="90" t="s">
        <v>231</v>
      </c>
      <c r="K49" s="90">
        <v>0</v>
      </c>
      <c r="L49" s="90">
        <v>0</v>
      </c>
      <c r="M49" s="90">
        <v>0</v>
      </c>
      <c r="N49" s="90">
        <v>211018.52</v>
      </c>
      <c r="O49" s="90">
        <v>0</v>
      </c>
      <c r="P49" s="89">
        <f t="shared" si="2"/>
        <v>211018.52</v>
      </c>
      <c r="Q49" s="89">
        <f t="shared" si="3"/>
        <v>211018.52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89">
        <f t="shared" si="4"/>
        <v>0</v>
      </c>
      <c r="AN49" s="89">
        <f t="shared" si="4"/>
        <v>0</v>
      </c>
      <c r="AO49" s="89">
        <f t="shared" si="4"/>
        <v>0</v>
      </c>
      <c r="AP49" s="89">
        <f t="shared" si="4"/>
        <v>211018.52</v>
      </c>
      <c r="AQ49" s="89">
        <f t="shared" si="4"/>
        <v>0</v>
      </c>
      <c r="AR49" s="89">
        <f t="shared" si="4"/>
        <v>211018.52</v>
      </c>
      <c r="AS49" s="89">
        <f t="shared" si="4"/>
        <v>211018.52</v>
      </c>
      <c r="AT49" s="90"/>
      <c r="AU49" s="90"/>
      <c r="AV49" s="90"/>
      <c r="AW49" s="90">
        <v>0</v>
      </c>
      <c r="AX49" s="90">
        <v>0</v>
      </c>
      <c r="AY49" s="90"/>
      <c r="AZ49" s="90"/>
    </row>
    <row r="50" spans="1:52">
      <c r="A50" s="87">
        <v>2016</v>
      </c>
      <c r="B50" s="87">
        <v>8300</v>
      </c>
      <c r="C50" s="87">
        <v>2</v>
      </c>
      <c r="D50" s="86">
        <v>2</v>
      </c>
      <c r="E50" s="86">
        <v>1</v>
      </c>
      <c r="F50" s="87">
        <v>2000</v>
      </c>
      <c r="G50" s="87">
        <v>2100</v>
      </c>
      <c r="H50" s="87">
        <v>211</v>
      </c>
      <c r="I50" s="87">
        <v>2110</v>
      </c>
      <c r="J50" s="90" t="s">
        <v>31</v>
      </c>
      <c r="K50" s="90">
        <v>0</v>
      </c>
      <c r="L50" s="90">
        <v>0</v>
      </c>
      <c r="M50" s="90">
        <v>0</v>
      </c>
      <c r="N50" s="90">
        <v>198755</v>
      </c>
      <c r="O50" s="90">
        <v>0</v>
      </c>
      <c r="P50" s="89">
        <f t="shared" si="2"/>
        <v>198755</v>
      </c>
      <c r="Q50" s="89">
        <f t="shared" si="3"/>
        <v>198755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89">
        <f t="shared" si="4"/>
        <v>0</v>
      </c>
      <c r="AN50" s="89">
        <f t="shared" si="4"/>
        <v>0</v>
      </c>
      <c r="AO50" s="89">
        <f t="shared" si="4"/>
        <v>0</v>
      </c>
      <c r="AP50" s="89">
        <f t="shared" si="4"/>
        <v>198755</v>
      </c>
      <c r="AQ50" s="89">
        <f t="shared" si="4"/>
        <v>0</v>
      </c>
      <c r="AR50" s="89">
        <f t="shared" si="4"/>
        <v>198755</v>
      </c>
      <c r="AS50" s="89">
        <f t="shared" si="4"/>
        <v>198755</v>
      </c>
      <c r="AT50" s="90"/>
      <c r="AU50" s="90"/>
      <c r="AV50" s="90"/>
      <c r="AW50" s="90">
        <v>0</v>
      </c>
      <c r="AX50" s="90">
        <v>0</v>
      </c>
      <c r="AY50" s="90"/>
      <c r="AZ50" s="90"/>
    </row>
    <row r="51" spans="1:52">
      <c r="A51" s="87">
        <v>2016</v>
      </c>
      <c r="B51" s="87">
        <v>8300</v>
      </c>
      <c r="C51" s="87">
        <v>2</v>
      </c>
      <c r="D51" s="86">
        <v>2</v>
      </c>
      <c r="E51" s="86">
        <v>1</v>
      </c>
      <c r="F51" s="87">
        <v>2000</v>
      </c>
      <c r="G51" s="87">
        <v>2100</v>
      </c>
      <c r="H51" s="87">
        <v>217</v>
      </c>
      <c r="I51" s="87">
        <v>2170</v>
      </c>
      <c r="J51" s="90" t="s">
        <v>39</v>
      </c>
      <c r="K51" s="90">
        <v>0</v>
      </c>
      <c r="L51" s="90">
        <v>0</v>
      </c>
      <c r="M51" s="90">
        <v>0</v>
      </c>
      <c r="N51" s="90">
        <v>12263.52</v>
      </c>
      <c r="O51" s="90">
        <v>0</v>
      </c>
      <c r="P51" s="89">
        <f t="shared" si="2"/>
        <v>12263.52</v>
      </c>
      <c r="Q51" s="89">
        <f t="shared" si="3"/>
        <v>12263.52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89">
        <f t="shared" si="4"/>
        <v>0</v>
      </c>
      <c r="AN51" s="89">
        <f t="shared" si="4"/>
        <v>0</v>
      </c>
      <c r="AO51" s="89">
        <f t="shared" si="4"/>
        <v>0</v>
      </c>
      <c r="AP51" s="89">
        <f t="shared" si="4"/>
        <v>12263.52</v>
      </c>
      <c r="AQ51" s="89">
        <f t="shared" si="4"/>
        <v>0</v>
      </c>
      <c r="AR51" s="89">
        <f t="shared" si="4"/>
        <v>12263.52</v>
      </c>
      <c r="AS51" s="89">
        <f t="shared" si="4"/>
        <v>12263.52</v>
      </c>
      <c r="AT51" s="90"/>
      <c r="AU51" s="90"/>
      <c r="AV51" s="90"/>
      <c r="AW51" s="90">
        <v>0</v>
      </c>
      <c r="AX51" s="90">
        <v>0</v>
      </c>
      <c r="AY51" s="90"/>
      <c r="AZ51" s="90"/>
    </row>
    <row r="52" spans="1:52">
      <c r="A52" s="87">
        <v>2016</v>
      </c>
      <c r="B52" s="87">
        <v>8300</v>
      </c>
      <c r="C52" s="87">
        <v>2</v>
      </c>
      <c r="D52" s="86">
        <v>2</v>
      </c>
      <c r="E52" s="86">
        <v>1</v>
      </c>
      <c r="F52" s="87">
        <v>2000</v>
      </c>
      <c r="G52" s="87">
        <v>2400</v>
      </c>
      <c r="H52" s="87"/>
      <c r="I52" s="87"/>
      <c r="J52" s="90" t="s">
        <v>45</v>
      </c>
      <c r="K52" s="90">
        <v>0</v>
      </c>
      <c r="L52" s="90">
        <v>0</v>
      </c>
      <c r="M52" s="90">
        <v>0</v>
      </c>
      <c r="N52" s="90">
        <v>325118.40000000002</v>
      </c>
      <c r="O52" s="90">
        <v>0</v>
      </c>
      <c r="P52" s="89">
        <f t="shared" si="2"/>
        <v>325118.40000000002</v>
      </c>
      <c r="Q52" s="89">
        <f t="shared" si="3"/>
        <v>325118.40000000002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89">
        <f t="shared" si="4"/>
        <v>0</v>
      </c>
      <c r="AN52" s="89">
        <f t="shared" si="4"/>
        <v>0</v>
      </c>
      <c r="AO52" s="89">
        <f t="shared" si="4"/>
        <v>0</v>
      </c>
      <c r="AP52" s="89">
        <f t="shared" si="4"/>
        <v>325118.40000000002</v>
      </c>
      <c r="AQ52" s="89">
        <f t="shared" si="4"/>
        <v>0</v>
      </c>
      <c r="AR52" s="89">
        <f t="shared" si="4"/>
        <v>325118.40000000002</v>
      </c>
      <c r="AS52" s="89">
        <f t="shared" si="4"/>
        <v>325118.40000000002</v>
      </c>
      <c r="AT52" s="90"/>
      <c r="AU52" s="90"/>
      <c r="AV52" s="90"/>
      <c r="AW52" s="90">
        <v>0</v>
      </c>
      <c r="AX52" s="90">
        <v>0</v>
      </c>
      <c r="AY52" s="90"/>
      <c r="AZ52" s="90"/>
    </row>
    <row r="53" spans="1:52">
      <c r="A53" s="87">
        <v>2016</v>
      </c>
      <c r="B53" s="87">
        <v>8300</v>
      </c>
      <c r="C53" s="87">
        <v>2</v>
      </c>
      <c r="D53" s="86">
        <v>2</v>
      </c>
      <c r="E53" s="86">
        <v>1</v>
      </c>
      <c r="F53" s="87">
        <v>2000</v>
      </c>
      <c r="G53" s="87">
        <v>2400</v>
      </c>
      <c r="H53" s="87">
        <v>246</v>
      </c>
      <c r="I53" s="87">
        <v>2460</v>
      </c>
      <c r="J53" s="90" t="s">
        <v>46</v>
      </c>
      <c r="K53" s="90">
        <v>0</v>
      </c>
      <c r="L53" s="90">
        <v>0</v>
      </c>
      <c r="M53" s="90">
        <v>0</v>
      </c>
      <c r="N53" s="90">
        <v>105118.39999999999</v>
      </c>
      <c r="O53" s="90">
        <v>0</v>
      </c>
      <c r="P53" s="89">
        <f t="shared" si="2"/>
        <v>105118.39999999999</v>
      </c>
      <c r="Q53" s="89">
        <f t="shared" si="3"/>
        <v>105118.39999999999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89">
        <f t="shared" si="4"/>
        <v>0</v>
      </c>
      <c r="AN53" s="89">
        <f t="shared" si="4"/>
        <v>0</v>
      </c>
      <c r="AO53" s="89">
        <f t="shared" si="4"/>
        <v>0</v>
      </c>
      <c r="AP53" s="89">
        <f t="shared" si="4"/>
        <v>105118.39999999999</v>
      </c>
      <c r="AQ53" s="89">
        <f t="shared" si="4"/>
        <v>0</v>
      </c>
      <c r="AR53" s="89">
        <f t="shared" si="4"/>
        <v>105118.39999999999</v>
      </c>
      <c r="AS53" s="89">
        <f t="shared" si="4"/>
        <v>105118.39999999999</v>
      </c>
      <c r="AT53" s="90"/>
      <c r="AU53" s="90"/>
      <c r="AV53" s="90"/>
      <c r="AW53" s="90">
        <v>0</v>
      </c>
      <c r="AX53" s="90">
        <v>0</v>
      </c>
      <c r="AY53" s="90"/>
      <c r="AZ53" s="90"/>
    </row>
    <row r="54" spans="1:52">
      <c r="A54" s="87">
        <v>2016</v>
      </c>
      <c r="B54" s="87">
        <v>8300</v>
      </c>
      <c r="C54" s="87">
        <v>2</v>
      </c>
      <c r="D54" s="86">
        <v>2</v>
      </c>
      <c r="E54" s="86">
        <v>1</v>
      </c>
      <c r="F54" s="87">
        <v>2000</v>
      </c>
      <c r="G54" s="87">
        <v>2400</v>
      </c>
      <c r="H54" s="87">
        <v>248</v>
      </c>
      <c r="I54" s="87">
        <v>2480</v>
      </c>
      <c r="J54" s="90" t="s">
        <v>232</v>
      </c>
      <c r="K54" s="90">
        <v>0</v>
      </c>
      <c r="L54" s="90">
        <v>0</v>
      </c>
      <c r="M54" s="90">
        <v>0</v>
      </c>
      <c r="N54" s="90">
        <v>220000</v>
      </c>
      <c r="O54" s="90">
        <v>0</v>
      </c>
      <c r="P54" s="89">
        <f t="shared" si="2"/>
        <v>220000</v>
      </c>
      <c r="Q54" s="89">
        <f t="shared" si="3"/>
        <v>220000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89">
        <f t="shared" si="4"/>
        <v>0</v>
      </c>
      <c r="AN54" s="89">
        <f t="shared" si="4"/>
        <v>0</v>
      </c>
      <c r="AO54" s="89">
        <f t="shared" si="4"/>
        <v>0</v>
      </c>
      <c r="AP54" s="89">
        <f t="shared" si="4"/>
        <v>220000</v>
      </c>
      <c r="AQ54" s="89">
        <f t="shared" si="4"/>
        <v>0</v>
      </c>
      <c r="AR54" s="89">
        <f t="shared" si="4"/>
        <v>220000</v>
      </c>
      <c r="AS54" s="89">
        <f t="shared" si="4"/>
        <v>220000</v>
      </c>
      <c r="AT54" s="90"/>
      <c r="AU54" s="90"/>
      <c r="AV54" s="90"/>
      <c r="AW54" s="90">
        <v>0</v>
      </c>
      <c r="AX54" s="90">
        <v>0</v>
      </c>
      <c r="AY54" s="90"/>
      <c r="AZ54" s="90"/>
    </row>
    <row r="55" spans="1:52">
      <c r="A55" s="87">
        <v>2016</v>
      </c>
      <c r="B55" s="87">
        <v>8300</v>
      </c>
      <c r="C55" s="87">
        <v>2</v>
      </c>
      <c r="D55" s="86">
        <v>2</v>
      </c>
      <c r="E55" s="86">
        <v>1</v>
      </c>
      <c r="F55" s="87">
        <v>2000</v>
      </c>
      <c r="G55" s="87">
        <v>2500</v>
      </c>
      <c r="H55" s="87"/>
      <c r="I55" s="87"/>
      <c r="J55" s="90" t="s">
        <v>48</v>
      </c>
      <c r="K55" s="90">
        <v>0</v>
      </c>
      <c r="L55" s="90">
        <v>0</v>
      </c>
      <c r="M55" s="90">
        <v>0</v>
      </c>
      <c r="N55" s="90">
        <v>59030</v>
      </c>
      <c r="O55" s="90">
        <v>0</v>
      </c>
      <c r="P55" s="89">
        <f t="shared" si="2"/>
        <v>59030</v>
      </c>
      <c r="Q55" s="89">
        <f t="shared" si="3"/>
        <v>59030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89">
        <f t="shared" si="4"/>
        <v>0</v>
      </c>
      <c r="AN55" s="89">
        <f t="shared" si="4"/>
        <v>0</v>
      </c>
      <c r="AO55" s="89">
        <f t="shared" si="4"/>
        <v>0</v>
      </c>
      <c r="AP55" s="89">
        <f t="shared" si="4"/>
        <v>59030</v>
      </c>
      <c r="AQ55" s="89">
        <f t="shared" si="4"/>
        <v>0</v>
      </c>
      <c r="AR55" s="89">
        <f t="shared" si="4"/>
        <v>59030</v>
      </c>
      <c r="AS55" s="89">
        <f t="shared" si="4"/>
        <v>59030</v>
      </c>
      <c r="AT55" s="90"/>
      <c r="AU55" s="90"/>
      <c r="AV55" s="90"/>
      <c r="AW55" s="90">
        <v>0</v>
      </c>
      <c r="AX55" s="90">
        <v>0</v>
      </c>
      <c r="AY55" s="90"/>
      <c r="AZ55" s="90"/>
    </row>
    <row r="56" spans="1:52">
      <c r="A56" s="87">
        <v>2016</v>
      </c>
      <c r="B56" s="87">
        <v>8300</v>
      </c>
      <c r="C56" s="87">
        <v>2</v>
      </c>
      <c r="D56" s="86">
        <v>2</v>
      </c>
      <c r="E56" s="86">
        <v>1</v>
      </c>
      <c r="F56" s="87">
        <v>2000</v>
      </c>
      <c r="G56" s="87">
        <v>2500</v>
      </c>
      <c r="H56" s="87">
        <v>254</v>
      </c>
      <c r="I56" s="87">
        <v>2540</v>
      </c>
      <c r="J56" s="90" t="s">
        <v>233</v>
      </c>
      <c r="K56" s="90">
        <v>0</v>
      </c>
      <c r="L56" s="90">
        <v>0</v>
      </c>
      <c r="M56" s="90">
        <v>0</v>
      </c>
      <c r="N56" s="90">
        <v>59030</v>
      </c>
      <c r="O56" s="90">
        <v>0</v>
      </c>
      <c r="P56" s="89">
        <f t="shared" si="2"/>
        <v>59030</v>
      </c>
      <c r="Q56" s="89">
        <f t="shared" si="3"/>
        <v>59030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89">
        <f t="shared" si="4"/>
        <v>0</v>
      </c>
      <c r="AN56" s="89">
        <f t="shared" si="4"/>
        <v>0</v>
      </c>
      <c r="AO56" s="89">
        <f t="shared" si="4"/>
        <v>0</v>
      </c>
      <c r="AP56" s="89">
        <f t="shared" si="4"/>
        <v>59030</v>
      </c>
      <c r="AQ56" s="89">
        <f t="shared" si="4"/>
        <v>0</v>
      </c>
      <c r="AR56" s="89">
        <f t="shared" si="4"/>
        <v>59030</v>
      </c>
      <c r="AS56" s="89">
        <f t="shared" si="4"/>
        <v>59030</v>
      </c>
      <c r="AT56" s="90"/>
      <c r="AU56" s="90"/>
      <c r="AV56" s="90"/>
      <c r="AW56" s="90">
        <v>0</v>
      </c>
      <c r="AX56" s="90">
        <v>0</v>
      </c>
      <c r="AY56" s="90"/>
      <c r="AZ56" s="90"/>
    </row>
    <row r="57" spans="1:52">
      <c r="A57" s="87">
        <v>2016</v>
      </c>
      <c r="B57" s="87">
        <v>8300</v>
      </c>
      <c r="C57" s="87">
        <v>2</v>
      </c>
      <c r="D57" s="86">
        <v>2</v>
      </c>
      <c r="E57" s="86">
        <v>1</v>
      </c>
      <c r="F57" s="87">
        <v>2000</v>
      </c>
      <c r="G57" s="87">
        <v>2500</v>
      </c>
      <c r="H57" s="87"/>
      <c r="I57" s="87"/>
      <c r="J57" s="90" t="s">
        <v>55</v>
      </c>
      <c r="K57" s="90">
        <v>255847.1</v>
      </c>
      <c r="L57" s="90">
        <v>0</v>
      </c>
      <c r="M57" s="90">
        <v>255847.1</v>
      </c>
      <c r="N57" s="90">
        <v>1056335.5299999998</v>
      </c>
      <c r="O57" s="90">
        <v>0</v>
      </c>
      <c r="P57" s="89">
        <f t="shared" si="2"/>
        <v>1056335.5299999998</v>
      </c>
      <c r="Q57" s="89">
        <f t="shared" si="3"/>
        <v>1312182.6299999999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89">
        <f t="shared" si="4"/>
        <v>255847.1</v>
      </c>
      <c r="AN57" s="89">
        <f t="shared" si="4"/>
        <v>0</v>
      </c>
      <c r="AO57" s="89">
        <f t="shared" si="4"/>
        <v>255847.1</v>
      </c>
      <c r="AP57" s="89">
        <f t="shared" si="4"/>
        <v>1056335.5299999998</v>
      </c>
      <c r="AQ57" s="89">
        <f t="shared" si="4"/>
        <v>0</v>
      </c>
      <c r="AR57" s="89">
        <f t="shared" si="4"/>
        <v>1056335.5299999998</v>
      </c>
      <c r="AS57" s="89">
        <f t="shared" si="4"/>
        <v>1312182.6299999999</v>
      </c>
      <c r="AT57" s="90"/>
      <c r="AU57" s="90"/>
      <c r="AV57" s="90"/>
      <c r="AW57" s="90">
        <v>0</v>
      </c>
      <c r="AX57" s="90">
        <v>0</v>
      </c>
      <c r="AY57" s="90"/>
      <c r="AZ57" s="90"/>
    </row>
    <row r="58" spans="1:52">
      <c r="A58" s="87">
        <v>2016</v>
      </c>
      <c r="B58" s="87">
        <v>8300</v>
      </c>
      <c r="C58" s="87">
        <v>2</v>
      </c>
      <c r="D58" s="86">
        <v>2</v>
      </c>
      <c r="E58" s="86">
        <v>1</v>
      </c>
      <c r="F58" s="87">
        <v>2000</v>
      </c>
      <c r="G58" s="87">
        <v>2700</v>
      </c>
      <c r="H58" s="87">
        <v>271</v>
      </c>
      <c r="I58" s="87">
        <v>2710</v>
      </c>
      <c r="J58" s="90" t="s">
        <v>56</v>
      </c>
      <c r="K58" s="90">
        <v>255847.1</v>
      </c>
      <c r="L58" s="90">
        <v>0</v>
      </c>
      <c r="M58" s="90">
        <v>255847.1</v>
      </c>
      <c r="N58" s="90">
        <v>602828.90999999992</v>
      </c>
      <c r="O58" s="90">
        <v>0</v>
      </c>
      <c r="P58" s="89">
        <f t="shared" si="2"/>
        <v>602828.90999999992</v>
      </c>
      <c r="Q58" s="89">
        <f t="shared" si="3"/>
        <v>858676.00999999989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89">
        <f t="shared" si="4"/>
        <v>255847.1</v>
      </c>
      <c r="AN58" s="89">
        <f t="shared" si="4"/>
        <v>0</v>
      </c>
      <c r="AO58" s="89">
        <f t="shared" si="4"/>
        <v>255847.1</v>
      </c>
      <c r="AP58" s="89">
        <f t="shared" si="4"/>
        <v>602828.90999999992</v>
      </c>
      <c r="AQ58" s="89">
        <f t="shared" si="4"/>
        <v>0</v>
      </c>
      <c r="AR58" s="89">
        <f t="shared" si="4"/>
        <v>602828.90999999992</v>
      </c>
      <c r="AS58" s="89">
        <f t="shared" si="4"/>
        <v>858676.00999999989</v>
      </c>
      <c r="AT58" s="90"/>
      <c r="AU58" s="90"/>
      <c r="AV58" s="90"/>
      <c r="AW58" s="90">
        <v>0</v>
      </c>
      <c r="AX58" s="90">
        <v>0</v>
      </c>
      <c r="AY58" s="90"/>
      <c r="AZ58" s="90"/>
    </row>
    <row r="59" spans="1:52">
      <c r="A59" s="87">
        <v>2016</v>
      </c>
      <c r="B59" s="87">
        <v>8300</v>
      </c>
      <c r="C59" s="87">
        <v>2</v>
      </c>
      <c r="D59" s="86">
        <v>2</v>
      </c>
      <c r="E59" s="86">
        <v>1</v>
      </c>
      <c r="F59" s="87">
        <v>2000</v>
      </c>
      <c r="G59" s="87">
        <v>2700</v>
      </c>
      <c r="H59" s="87">
        <v>273</v>
      </c>
      <c r="I59" s="87">
        <v>2730</v>
      </c>
      <c r="J59" s="90" t="s">
        <v>59</v>
      </c>
      <c r="K59" s="90">
        <v>0</v>
      </c>
      <c r="L59" s="90">
        <v>0</v>
      </c>
      <c r="M59" s="90">
        <v>0</v>
      </c>
      <c r="N59" s="90">
        <v>151207.41999999998</v>
      </c>
      <c r="O59" s="90">
        <v>0</v>
      </c>
      <c r="P59" s="89">
        <f t="shared" si="2"/>
        <v>151207.41999999998</v>
      </c>
      <c r="Q59" s="89">
        <f t="shared" si="3"/>
        <v>151207.41999999998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89">
        <f t="shared" si="4"/>
        <v>0</v>
      </c>
      <c r="AN59" s="89">
        <f t="shared" si="4"/>
        <v>0</v>
      </c>
      <c r="AO59" s="89">
        <f t="shared" si="4"/>
        <v>0</v>
      </c>
      <c r="AP59" s="89">
        <f t="shared" si="4"/>
        <v>151207.41999999998</v>
      </c>
      <c r="AQ59" s="89">
        <f t="shared" si="4"/>
        <v>0</v>
      </c>
      <c r="AR59" s="89">
        <f t="shared" si="4"/>
        <v>151207.41999999998</v>
      </c>
      <c r="AS59" s="89">
        <f t="shared" si="4"/>
        <v>151207.41999999998</v>
      </c>
      <c r="AT59" s="90"/>
      <c r="AU59" s="90">
        <v>1300</v>
      </c>
      <c r="AV59" s="90"/>
      <c r="AW59" s="90">
        <v>0</v>
      </c>
      <c r="AX59" s="90">
        <v>0</v>
      </c>
      <c r="AY59" s="90">
        <v>1300</v>
      </c>
      <c r="AZ59" s="90"/>
    </row>
    <row r="60" spans="1:52">
      <c r="A60" s="87">
        <v>2016</v>
      </c>
      <c r="B60" s="87">
        <v>8300</v>
      </c>
      <c r="C60" s="87">
        <v>2</v>
      </c>
      <c r="D60" s="86">
        <v>2</v>
      </c>
      <c r="E60" s="86">
        <v>1</v>
      </c>
      <c r="F60" s="87">
        <v>2000</v>
      </c>
      <c r="G60" s="87">
        <v>2700</v>
      </c>
      <c r="H60" s="87">
        <v>275</v>
      </c>
      <c r="I60" s="87">
        <v>2750</v>
      </c>
      <c r="J60" s="90" t="s">
        <v>234</v>
      </c>
      <c r="K60" s="90">
        <v>0</v>
      </c>
      <c r="L60" s="90">
        <v>0</v>
      </c>
      <c r="M60" s="90">
        <v>0</v>
      </c>
      <c r="N60" s="90">
        <v>302299.2</v>
      </c>
      <c r="O60" s="90">
        <v>0</v>
      </c>
      <c r="P60" s="89">
        <f t="shared" si="2"/>
        <v>302299.2</v>
      </c>
      <c r="Q60" s="89">
        <f t="shared" si="3"/>
        <v>302299.2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89">
        <f t="shared" si="4"/>
        <v>0</v>
      </c>
      <c r="AN60" s="89">
        <f t="shared" si="4"/>
        <v>0</v>
      </c>
      <c r="AO60" s="89">
        <f t="shared" si="4"/>
        <v>0</v>
      </c>
      <c r="AP60" s="89">
        <f t="shared" si="4"/>
        <v>302299.2</v>
      </c>
      <c r="AQ60" s="89">
        <f t="shared" si="4"/>
        <v>0</v>
      </c>
      <c r="AR60" s="89">
        <f t="shared" si="4"/>
        <v>302299.2</v>
      </c>
      <c r="AS60" s="89">
        <f t="shared" si="4"/>
        <v>302299.2</v>
      </c>
      <c r="AT60" s="90"/>
      <c r="AU60" s="90">
        <v>177</v>
      </c>
      <c r="AV60" s="90"/>
      <c r="AW60" s="90">
        <v>0</v>
      </c>
      <c r="AX60" s="90">
        <v>0</v>
      </c>
      <c r="AY60" s="90">
        <v>177</v>
      </c>
      <c r="AZ60" s="90"/>
    </row>
    <row r="61" spans="1:52">
      <c r="A61" s="87">
        <v>2016</v>
      </c>
      <c r="B61" s="87">
        <v>8300</v>
      </c>
      <c r="C61" s="87">
        <v>2</v>
      </c>
      <c r="D61" s="86">
        <v>2</v>
      </c>
      <c r="E61" s="86">
        <v>1</v>
      </c>
      <c r="F61" s="87">
        <v>2000</v>
      </c>
      <c r="G61" s="87">
        <v>2800</v>
      </c>
      <c r="H61" s="87"/>
      <c r="I61" s="87"/>
      <c r="J61" s="90" t="s">
        <v>235</v>
      </c>
      <c r="K61" s="90">
        <v>1189292.7600000002</v>
      </c>
      <c r="L61" s="90">
        <v>0</v>
      </c>
      <c r="M61" s="90">
        <v>1138346.8600000001</v>
      </c>
      <c r="N61" s="90">
        <v>469016.3</v>
      </c>
      <c r="O61" s="90">
        <v>0</v>
      </c>
      <c r="P61" s="89">
        <f t="shared" si="2"/>
        <v>469016.3</v>
      </c>
      <c r="Q61" s="89">
        <f t="shared" si="3"/>
        <v>1607363.1600000001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89">
        <f t="shared" si="4"/>
        <v>1189292.7600000002</v>
      </c>
      <c r="AN61" s="89">
        <f t="shared" si="4"/>
        <v>0</v>
      </c>
      <c r="AO61" s="89">
        <f t="shared" si="4"/>
        <v>1138346.8600000001</v>
      </c>
      <c r="AP61" s="89">
        <f t="shared" si="4"/>
        <v>469016.3</v>
      </c>
      <c r="AQ61" s="89">
        <f t="shared" si="4"/>
        <v>0</v>
      </c>
      <c r="AR61" s="89">
        <f t="shared" si="4"/>
        <v>469016.3</v>
      </c>
      <c r="AS61" s="89">
        <f t="shared" si="4"/>
        <v>1607363.1600000001</v>
      </c>
      <c r="AT61" s="90"/>
      <c r="AU61" s="90"/>
      <c r="AV61" s="90"/>
      <c r="AW61" s="90">
        <v>0</v>
      </c>
      <c r="AX61" s="90">
        <v>0</v>
      </c>
      <c r="AY61" s="90"/>
      <c r="AZ61" s="90"/>
    </row>
    <row r="62" spans="1:52">
      <c r="A62" s="87">
        <v>2016</v>
      </c>
      <c r="B62" s="87">
        <v>8300</v>
      </c>
      <c r="C62" s="87">
        <v>2</v>
      </c>
      <c r="D62" s="86">
        <v>2</v>
      </c>
      <c r="E62" s="86">
        <v>1</v>
      </c>
      <c r="F62" s="87">
        <v>2000</v>
      </c>
      <c r="G62" s="87">
        <v>2800</v>
      </c>
      <c r="H62" s="87">
        <v>282</v>
      </c>
      <c r="I62" s="87">
        <v>2820</v>
      </c>
      <c r="J62" s="90" t="s">
        <v>236</v>
      </c>
      <c r="K62" s="90">
        <v>394342.34</v>
      </c>
      <c r="L62" s="90">
        <v>0</v>
      </c>
      <c r="M62" s="90">
        <v>343396.44</v>
      </c>
      <c r="N62" s="90">
        <v>0</v>
      </c>
      <c r="O62" s="90">
        <v>0</v>
      </c>
      <c r="P62" s="89">
        <f t="shared" si="2"/>
        <v>0</v>
      </c>
      <c r="Q62" s="89">
        <f t="shared" si="3"/>
        <v>343396.44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89">
        <f t="shared" si="4"/>
        <v>394342.34</v>
      </c>
      <c r="AN62" s="89">
        <f t="shared" si="4"/>
        <v>0</v>
      </c>
      <c r="AO62" s="89">
        <f t="shared" si="4"/>
        <v>343396.44</v>
      </c>
      <c r="AP62" s="89">
        <f t="shared" si="4"/>
        <v>0</v>
      </c>
      <c r="AQ62" s="89">
        <f t="shared" si="4"/>
        <v>0</v>
      </c>
      <c r="AR62" s="89">
        <f t="shared" si="4"/>
        <v>0</v>
      </c>
      <c r="AS62" s="89">
        <f t="shared" si="4"/>
        <v>343396.44</v>
      </c>
      <c r="AT62" s="90"/>
      <c r="AU62" s="90"/>
      <c r="AV62" s="90"/>
      <c r="AW62" s="90">
        <v>0</v>
      </c>
      <c r="AX62" s="90">
        <v>0</v>
      </c>
      <c r="AY62" s="90"/>
      <c r="AZ62" s="90"/>
    </row>
    <row r="63" spans="1:52">
      <c r="A63" s="87">
        <v>2016</v>
      </c>
      <c r="B63" s="87">
        <v>8300</v>
      </c>
      <c r="C63" s="87">
        <v>2</v>
      </c>
      <c r="D63" s="86">
        <v>2</v>
      </c>
      <c r="E63" s="86">
        <v>1</v>
      </c>
      <c r="F63" s="87">
        <v>2000</v>
      </c>
      <c r="G63" s="87">
        <v>2800</v>
      </c>
      <c r="H63" s="87">
        <v>283</v>
      </c>
      <c r="I63" s="87">
        <v>2830</v>
      </c>
      <c r="J63" s="90" t="s">
        <v>237</v>
      </c>
      <c r="K63" s="90">
        <v>794950.42000000016</v>
      </c>
      <c r="L63" s="90">
        <v>0</v>
      </c>
      <c r="M63" s="90">
        <v>794950.42000000016</v>
      </c>
      <c r="N63" s="90">
        <v>469016.3</v>
      </c>
      <c r="O63" s="90">
        <v>0</v>
      </c>
      <c r="P63" s="89">
        <f t="shared" si="2"/>
        <v>469016.3</v>
      </c>
      <c r="Q63" s="89">
        <f t="shared" si="3"/>
        <v>1263966.7200000002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89">
        <f t="shared" si="4"/>
        <v>794950.42000000016</v>
      </c>
      <c r="AN63" s="89">
        <f t="shared" si="4"/>
        <v>0</v>
      </c>
      <c r="AO63" s="89">
        <f t="shared" ref="AO63:AS126" si="5">+M63-T63-AA63-AH63</f>
        <v>794950.42000000016</v>
      </c>
      <c r="AP63" s="89">
        <f t="shared" si="5"/>
        <v>469016.3</v>
      </c>
      <c r="AQ63" s="89">
        <f t="shared" si="5"/>
        <v>0</v>
      </c>
      <c r="AR63" s="89">
        <f t="shared" si="5"/>
        <v>469016.3</v>
      </c>
      <c r="AS63" s="89">
        <f t="shared" si="5"/>
        <v>1263966.7200000002</v>
      </c>
      <c r="AT63" s="90"/>
      <c r="AU63" s="90"/>
      <c r="AV63" s="90"/>
      <c r="AW63" s="90">
        <v>0</v>
      </c>
      <c r="AX63" s="90">
        <v>0</v>
      </c>
      <c r="AY63" s="90"/>
      <c r="AZ63" s="90"/>
    </row>
    <row r="64" spans="1:52">
      <c r="A64" s="87">
        <v>2016</v>
      </c>
      <c r="B64" s="87">
        <v>8300</v>
      </c>
      <c r="C64" s="87">
        <v>2</v>
      </c>
      <c r="D64" s="86">
        <v>2</v>
      </c>
      <c r="E64" s="86">
        <v>1</v>
      </c>
      <c r="F64" s="87">
        <v>2000</v>
      </c>
      <c r="G64" s="87">
        <v>2900</v>
      </c>
      <c r="H64" s="87"/>
      <c r="I64" s="87"/>
      <c r="J64" s="90" t="s">
        <v>60</v>
      </c>
      <c r="K64" s="90">
        <v>0</v>
      </c>
      <c r="L64" s="90">
        <v>0</v>
      </c>
      <c r="M64" s="90">
        <v>0</v>
      </c>
      <c r="N64" s="90">
        <v>17658.45</v>
      </c>
      <c r="O64" s="90">
        <v>0</v>
      </c>
      <c r="P64" s="89">
        <f t="shared" si="2"/>
        <v>17658.45</v>
      </c>
      <c r="Q64" s="89">
        <f t="shared" si="3"/>
        <v>17658.45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89">
        <v>0</v>
      </c>
      <c r="Z64" s="89">
        <v>0</v>
      </c>
      <c r="AA64" s="89">
        <v>0</v>
      </c>
      <c r="AB64" s="89">
        <v>0</v>
      </c>
      <c r="AC64" s="89">
        <v>0</v>
      </c>
      <c r="AD64" s="89">
        <v>0</v>
      </c>
      <c r="AE64" s="89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89">
        <f t="shared" ref="AM64:AS127" si="6">+K64-R64-Y64-AF64</f>
        <v>0</v>
      </c>
      <c r="AN64" s="89">
        <f t="shared" si="6"/>
        <v>0</v>
      </c>
      <c r="AO64" s="89">
        <f t="shared" si="5"/>
        <v>0</v>
      </c>
      <c r="AP64" s="89">
        <f t="shared" si="5"/>
        <v>17658.45</v>
      </c>
      <c r="AQ64" s="89">
        <f t="shared" si="5"/>
        <v>0</v>
      </c>
      <c r="AR64" s="89">
        <f t="shared" si="5"/>
        <v>17658.45</v>
      </c>
      <c r="AS64" s="89">
        <f t="shared" si="5"/>
        <v>17658.45</v>
      </c>
      <c r="AT64" s="90"/>
      <c r="AU64" s="90">
        <v>939</v>
      </c>
      <c r="AV64" s="90"/>
      <c r="AW64" s="90">
        <v>0</v>
      </c>
      <c r="AX64" s="90">
        <v>0</v>
      </c>
      <c r="AY64" s="90">
        <v>939</v>
      </c>
      <c r="AZ64" s="90"/>
    </row>
    <row r="65" spans="1:52">
      <c r="A65" s="87">
        <v>2016</v>
      </c>
      <c r="B65" s="87">
        <v>8300</v>
      </c>
      <c r="C65" s="87">
        <v>2</v>
      </c>
      <c r="D65" s="86">
        <v>2</v>
      </c>
      <c r="E65" s="86">
        <v>1</v>
      </c>
      <c r="F65" s="87">
        <v>2000</v>
      </c>
      <c r="G65" s="87">
        <v>2900</v>
      </c>
      <c r="H65" s="87">
        <v>291</v>
      </c>
      <c r="I65" s="87">
        <v>2910</v>
      </c>
      <c r="J65" s="90" t="s">
        <v>61</v>
      </c>
      <c r="K65" s="90">
        <v>0</v>
      </c>
      <c r="L65" s="90">
        <v>0</v>
      </c>
      <c r="M65" s="90">
        <v>0</v>
      </c>
      <c r="N65" s="90">
        <v>7000</v>
      </c>
      <c r="O65" s="90">
        <v>0</v>
      </c>
      <c r="P65" s="89">
        <f t="shared" si="2"/>
        <v>7000</v>
      </c>
      <c r="Q65" s="89">
        <f t="shared" si="3"/>
        <v>7000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89">
        <f t="shared" si="6"/>
        <v>0</v>
      </c>
      <c r="AN65" s="89">
        <f t="shared" si="6"/>
        <v>0</v>
      </c>
      <c r="AO65" s="89">
        <f t="shared" si="5"/>
        <v>0</v>
      </c>
      <c r="AP65" s="89">
        <f t="shared" si="5"/>
        <v>7000</v>
      </c>
      <c r="AQ65" s="89">
        <f t="shared" si="5"/>
        <v>0</v>
      </c>
      <c r="AR65" s="89">
        <f t="shared" si="5"/>
        <v>7000</v>
      </c>
      <c r="AS65" s="89">
        <f t="shared" si="5"/>
        <v>7000</v>
      </c>
      <c r="AT65" s="90"/>
      <c r="AU65" s="90"/>
      <c r="AV65" s="90"/>
      <c r="AW65" s="90">
        <v>0</v>
      </c>
      <c r="AX65" s="90">
        <v>0</v>
      </c>
      <c r="AY65" s="90"/>
      <c r="AZ65" s="90"/>
    </row>
    <row r="66" spans="1:52">
      <c r="A66" s="87">
        <v>2016</v>
      </c>
      <c r="B66" s="87">
        <v>8300</v>
      </c>
      <c r="C66" s="87">
        <v>2</v>
      </c>
      <c r="D66" s="86">
        <v>2</v>
      </c>
      <c r="E66" s="86">
        <v>1</v>
      </c>
      <c r="F66" s="87">
        <v>2000</v>
      </c>
      <c r="G66" s="87">
        <v>2900</v>
      </c>
      <c r="H66" s="87">
        <v>293</v>
      </c>
      <c r="I66" s="87">
        <v>2930</v>
      </c>
      <c r="J66" s="90" t="s">
        <v>238</v>
      </c>
      <c r="K66" s="90">
        <v>0</v>
      </c>
      <c r="L66" s="90">
        <v>0</v>
      </c>
      <c r="M66" s="90">
        <v>0</v>
      </c>
      <c r="N66" s="90">
        <v>10658.45</v>
      </c>
      <c r="O66" s="90">
        <v>0</v>
      </c>
      <c r="P66" s="89">
        <f t="shared" si="2"/>
        <v>10658.45</v>
      </c>
      <c r="Q66" s="89">
        <f t="shared" si="3"/>
        <v>10658.45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89">
        <f t="shared" si="6"/>
        <v>0</v>
      </c>
      <c r="AN66" s="89">
        <f t="shared" si="6"/>
        <v>0</v>
      </c>
      <c r="AO66" s="89">
        <f t="shared" si="5"/>
        <v>0</v>
      </c>
      <c r="AP66" s="89">
        <f t="shared" si="5"/>
        <v>10658.45</v>
      </c>
      <c r="AQ66" s="89">
        <f t="shared" si="5"/>
        <v>0</v>
      </c>
      <c r="AR66" s="89">
        <f t="shared" si="5"/>
        <v>10658.45</v>
      </c>
      <c r="AS66" s="89">
        <f t="shared" si="5"/>
        <v>10658.45</v>
      </c>
      <c r="AT66" s="90"/>
      <c r="AU66" s="90"/>
      <c r="AV66" s="90"/>
      <c r="AW66" s="90">
        <v>0</v>
      </c>
      <c r="AX66" s="90">
        <v>0</v>
      </c>
      <c r="AY66" s="90"/>
      <c r="AZ66" s="90"/>
    </row>
    <row r="67" spans="1:52">
      <c r="A67" s="87">
        <v>2016</v>
      </c>
      <c r="B67" s="87">
        <v>8300</v>
      </c>
      <c r="C67" s="87">
        <v>2</v>
      </c>
      <c r="D67" s="86">
        <v>2</v>
      </c>
      <c r="E67" s="86">
        <v>1</v>
      </c>
      <c r="F67" s="87">
        <v>3000</v>
      </c>
      <c r="G67" s="87"/>
      <c r="H67" s="87"/>
      <c r="I67" s="87"/>
      <c r="J67" s="90" t="s">
        <v>66</v>
      </c>
      <c r="K67" s="90">
        <v>23383000</v>
      </c>
      <c r="L67" s="199">
        <f>+L68</f>
        <v>3110000</v>
      </c>
      <c r="M67" s="90">
        <v>26493000</v>
      </c>
      <c r="N67" s="90">
        <v>159000</v>
      </c>
      <c r="O67" s="90">
        <v>1100000</v>
      </c>
      <c r="P67" s="89">
        <f t="shared" si="2"/>
        <v>1259000</v>
      </c>
      <c r="Q67" s="89">
        <f t="shared" si="3"/>
        <v>27752000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89">
        <f t="shared" si="6"/>
        <v>23383000</v>
      </c>
      <c r="AN67" s="89">
        <f t="shared" si="6"/>
        <v>3110000</v>
      </c>
      <c r="AO67" s="89">
        <f t="shared" si="5"/>
        <v>26493000</v>
      </c>
      <c r="AP67" s="89">
        <f t="shared" si="5"/>
        <v>159000</v>
      </c>
      <c r="AQ67" s="89">
        <f t="shared" si="5"/>
        <v>1100000</v>
      </c>
      <c r="AR67" s="89">
        <f t="shared" si="5"/>
        <v>1259000</v>
      </c>
      <c r="AS67" s="89">
        <f t="shared" si="5"/>
        <v>27752000</v>
      </c>
      <c r="AT67" s="90"/>
      <c r="AU67" s="90">
        <v>22</v>
      </c>
      <c r="AV67" s="90"/>
      <c r="AW67" s="90">
        <v>0</v>
      </c>
      <c r="AX67" s="90">
        <v>0</v>
      </c>
      <c r="AY67" s="90">
        <v>22</v>
      </c>
      <c r="AZ67" s="90"/>
    </row>
    <row r="68" spans="1:52">
      <c r="A68" s="87">
        <v>2016</v>
      </c>
      <c r="B68" s="87">
        <v>8300</v>
      </c>
      <c r="C68" s="87">
        <v>2</v>
      </c>
      <c r="D68" s="86">
        <v>2</v>
      </c>
      <c r="E68" s="86">
        <v>1</v>
      </c>
      <c r="F68" s="87">
        <v>3000</v>
      </c>
      <c r="G68" s="87">
        <v>3300</v>
      </c>
      <c r="H68" s="87"/>
      <c r="I68" s="87"/>
      <c r="J68" s="90" t="s">
        <v>76</v>
      </c>
      <c r="K68" s="90">
        <v>23383000</v>
      </c>
      <c r="L68" s="90">
        <f>+L69+L70</f>
        <v>3110000</v>
      </c>
      <c r="M68" s="90">
        <v>26493000</v>
      </c>
      <c r="N68" s="90">
        <v>100000</v>
      </c>
      <c r="O68" s="90">
        <v>1100000</v>
      </c>
      <c r="P68" s="89">
        <f t="shared" si="2"/>
        <v>1200000</v>
      </c>
      <c r="Q68" s="89">
        <f t="shared" si="3"/>
        <v>27693000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89">
        <f t="shared" si="6"/>
        <v>23383000</v>
      </c>
      <c r="AN68" s="89">
        <f t="shared" si="6"/>
        <v>3110000</v>
      </c>
      <c r="AO68" s="89">
        <f t="shared" si="5"/>
        <v>26493000</v>
      </c>
      <c r="AP68" s="89">
        <f t="shared" si="5"/>
        <v>100000</v>
      </c>
      <c r="AQ68" s="89">
        <f t="shared" si="5"/>
        <v>1100000</v>
      </c>
      <c r="AR68" s="89">
        <f t="shared" si="5"/>
        <v>1200000</v>
      </c>
      <c r="AS68" s="89">
        <f t="shared" si="5"/>
        <v>27693000</v>
      </c>
      <c r="AT68" s="90"/>
      <c r="AU68" s="90"/>
      <c r="AV68" s="90"/>
      <c r="AW68" s="90">
        <v>0</v>
      </c>
      <c r="AX68" s="90">
        <v>0</v>
      </c>
      <c r="AY68" s="90"/>
      <c r="AZ68" s="90"/>
    </row>
    <row r="69" spans="1:52">
      <c r="A69" s="87">
        <v>2016</v>
      </c>
      <c r="B69" s="87">
        <v>8300</v>
      </c>
      <c r="C69" s="87">
        <v>2</v>
      </c>
      <c r="D69" s="86">
        <v>2</v>
      </c>
      <c r="E69" s="86">
        <v>1</v>
      </c>
      <c r="F69" s="87">
        <v>3000</v>
      </c>
      <c r="G69" s="87">
        <v>3300</v>
      </c>
      <c r="H69" s="87">
        <v>334</v>
      </c>
      <c r="I69" s="87">
        <v>3340</v>
      </c>
      <c r="J69" s="90" t="s">
        <v>82</v>
      </c>
      <c r="K69" s="90">
        <v>22973000</v>
      </c>
      <c r="L69" s="90">
        <v>3080000</v>
      </c>
      <c r="M69" s="90">
        <v>26053000</v>
      </c>
      <c r="N69" s="90">
        <v>100000</v>
      </c>
      <c r="O69" s="90">
        <v>1100000</v>
      </c>
      <c r="P69" s="89">
        <f t="shared" si="2"/>
        <v>1200000</v>
      </c>
      <c r="Q69" s="89">
        <f t="shared" si="3"/>
        <v>27253000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89">
        <f t="shared" si="6"/>
        <v>22973000</v>
      </c>
      <c r="AN69" s="89">
        <f t="shared" si="6"/>
        <v>3080000</v>
      </c>
      <c r="AO69" s="89">
        <f t="shared" si="5"/>
        <v>26053000</v>
      </c>
      <c r="AP69" s="89">
        <f t="shared" si="5"/>
        <v>100000</v>
      </c>
      <c r="AQ69" s="89">
        <f t="shared" si="5"/>
        <v>1100000</v>
      </c>
      <c r="AR69" s="89">
        <f t="shared" si="5"/>
        <v>1200000</v>
      </c>
      <c r="AS69" s="89">
        <f t="shared" si="5"/>
        <v>27253000</v>
      </c>
      <c r="AT69" s="90" t="s">
        <v>218</v>
      </c>
      <c r="AU69" s="90"/>
      <c r="AV69" s="90"/>
      <c r="AW69" s="90">
        <v>0</v>
      </c>
      <c r="AX69" s="90">
        <v>0</v>
      </c>
      <c r="AY69" s="90"/>
      <c r="AZ69" s="90"/>
    </row>
    <row r="70" spans="1:52">
      <c r="A70" s="87">
        <v>2016</v>
      </c>
      <c r="B70" s="87">
        <v>8300</v>
      </c>
      <c r="C70" s="87">
        <v>2</v>
      </c>
      <c r="D70" s="86">
        <v>2</v>
      </c>
      <c r="E70" s="86">
        <v>1</v>
      </c>
      <c r="F70" s="87">
        <v>3000</v>
      </c>
      <c r="G70" s="87">
        <v>3300</v>
      </c>
      <c r="H70" s="87">
        <v>339</v>
      </c>
      <c r="I70" s="87">
        <v>3390</v>
      </c>
      <c r="J70" s="90" t="s">
        <v>222</v>
      </c>
      <c r="K70" s="90">
        <v>410000</v>
      </c>
      <c r="L70" s="90">
        <v>30000</v>
      </c>
      <c r="M70" s="90">
        <v>440000</v>
      </c>
      <c r="N70" s="90">
        <v>0</v>
      </c>
      <c r="O70" s="90">
        <v>0</v>
      </c>
      <c r="P70" s="89">
        <f t="shared" si="2"/>
        <v>0</v>
      </c>
      <c r="Q70" s="89">
        <f t="shared" si="3"/>
        <v>440000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89">
        <f t="shared" si="6"/>
        <v>410000</v>
      </c>
      <c r="AN70" s="89">
        <f t="shared" si="6"/>
        <v>30000</v>
      </c>
      <c r="AO70" s="89">
        <f t="shared" si="5"/>
        <v>440000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440000</v>
      </c>
      <c r="AT70" s="90"/>
      <c r="AU70" s="90"/>
      <c r="AV70" s="90">
        <v>3869</v>
      </c>
      <c r="AW70" s="90">
        <v>0</v>
      </c>
      <c r="AX70" s="90">
        <v>0</v>
      </c>
      <c r="AY70" s="90"/>
      <c r="AZ70" s="90">
        <v>3869</v>
      </c>
    </row>
    <row r="71" spans="1:52">
      <c r="A71" s="87">
        <v>2016</v>
      </c>
      <c r="B71" s="87">
        <v>8300</v>
      </c>
      <c r="C71" s="87">
        <v>2</v>
      </c>
      <c r="D71" s="86">
        <v>2</v>
      </c>
      <c r="E71" s="86">
        <v>1</v>
      </c>
      <c r="F71" s="87">
        <v>3000</v>
      </c>
      <c r="G71" s="87">
        <v>3300</v>
      </c>
      <c r="H71" s="87"/>
      <c r="I71" s="87"/>
      <c r="J71" s="90" t="s">
        <v>239</v>
      </c>
      <c r="K71" s="90">
        <v>0</v>
      </c>
      <c r="L71" s="90">
        <v>0</v>
      </c>
      <c r="M71" s="90">
        <v>0</v>
      </c>
      <c r="N71" s="90">
        <v>59000</v>
      </c>
      <c r="O71" s="90">
        <v>0</v>
      </c>
      <c r="P71" s="89">
        <f t="shared" si="2"/>
        <v>59000</v>
      </c>
      <c r="Q71" s="89">
        <f t="shared" si="3"/>
        <v>59000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89">
        <f t="shared" si="6"/>
        <v>0</v>
      </c>
      <c r="AN71" s="89">
        <f t="shared" si="6"/>
        <v>0</v>
      </c>
      <c r="AO71" s="89">
        <f t="shared" si="5"/>
        <v>0</v>
      </c>
      <c r="AP71" s="89">
        <f t="shared" si="5"/>
        <v>59000</v>
      </c>
      <c r="AQ71" s="89">
        <f t="shared" si="5"/>
        <v>0</v>
      </c>
      <c r="AR71" s="89">
        <f t="shared" si="5"/>
        <v>59000</v>
      </c>
      <c r="AS71" s="89">
        <f t="shared" si="5"/>
        <v>59000</v>
      </c>
      <c r="AT71" s="90"/>
      <c r="AU71" s="90"/>
      <c r="AV71" s="90"/>
      <c r="AW71" s="90">
        <v>0</v>
      </c>
      <c r="AX71" s="90">
        <v>0</v>
      </c>
      <c r="AY71" s="90"/>
      <c r="AZ71" s="90"/>
    </row>
    <row r="72" spans="1:52">
      <c r="A72" s="87">
        <v>2016</v>
      </c>
      <c r="B72" s="87">
        <v>8300</v>
      </c>
      <c r="C72" s="87">
        <v>2</v>
      </c>
      <c r="D72" s="86">
        <v>2</v>
      </c>
      <c r="E72" s="86">
        <v>1</v>
      </c>
      <c r="F72" s="87">
        <v>3000</v>
      </c>
      <c r="G72" s="87">
        <v>3300</v>
      </c>
      <c r="H72" s="87">
        <v>371</v>
      </c>
      <c r="I72" s="87">
        <v>3710</v>
      </c>
      <c r="J72" s="90" t="s">
        <v>99</v>
      </c>
      <c r="K72" s="90">
        <v>0</v>
      </c>
      <c r="L72" s="90">
        <v>0</v>
      </c>
      <c r="M72" s="90">
        <v>0</v>
      </c>
      <c r="N72" s="90">
        <v>20000</v>
      </c>
      <c r="O72" s="90">
        <v>0</v>
      </c>
      <c r="P72" s="89">
        <f t="shared" si="2"/>
        <v>20000</v>
      </c>
      <c r="Q72" s="89">
        <f t="shared" si="3"/>
        <v>20000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89">
        <f t="shared" si="6"/>
        <v>0</v>
      </c>
      <c r="AN72" s="89">
        <f t="shared" si="6"/>
        <v>0</v>
      </c>
      <c r="AO72" s="89">
        <f t="shared" si="5"/>
        <v>0</v>
      </c>
      <c r="AP72" s="89">
        <f t="shared" si="5"/>
        <v>20000</v>
      </c>
      <c r="AQ72" s="89">
        <f t="shared" si="5"/>
        <v>0</v>
      </c>
      <c r="AR72" s="89">
        <f t="shared" si="5"/>
        <v>20000</v>
      </c>
      <c r="AS72" s="89">
        <f t="shared" si="5"/>
        <v>20000</v>
      </c>
      <c r="AT72" s="90"/>
      <c r="AU72" s="90"/>
      <c r="AV72" s="90"/>
      <c r="AW72" s="90">
        <v>0</v>
      </c>
      <c r="AX72" s="90">
        <v>0</v>
      </c>
      <c r="AY72" s="90"/>
      <c r="AZ72" s="90"/>
    </row>
    <row r="73" spans="1:52">
      <c r="A73" s="87">
        <v>2016</v>
      </c>
      <c r="B73" s="87">
        <v>8300</v>
      </c>
      <c r="C73" s="87">
        <v>2</v>
      </c>
      <c r="D73" s="86">
        <v>2</v>
      </c>
      <c r="E73" s="86">
        <v>1</v>
      </c>
      <c r="F73" s="87">
        <v>3000</v>
      </c>
      <c r="G73" s="87">
        <v>3300</v>
      </c>
      <c r="H73" s="87">
        <v>372</v>
      </c>
      <c r="I73" s="87">
        <v>3720</v>
      </c>
      <c r="J73" s="90" t="s">
        <v>102</v>
      </c>
      <c r="K73" s="90">
        <v>0</v>
      </c>
      <c r="L73" s="90">
        <v>0</v>
      </c>
      <c r="M73" s="90">
        <v>0</v>
      </c>
      <c r="N73" s="90">
        <v>4000</v>
      </c>
      <c r="O73" s="90">
        <v>0</v>
      </c>
      <c r="P73" s="89">
        <f t="shared" si="2"/>
        <v>4000</v>
      </c>
      <c r="Q73" s="89">
        <f t="shared" si="3"/>
        <v>4000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89">
        <f t="shared" si="6"/>
        <v>0</v>
      </c>
      <c r="AN73" s="89">
        <f t="shared" si="6"/>
        <v>0</v>
      </c>
      <c r="AO73" s="89">
        <f t="shared" si="5"/>
        <v>0</v>
      </c>
      <c r="AP73" s="89">
        <f t="shared" si="5"/>
        <v>4000</v>
      </c>
      <c r="AQ73" s="89">
        <f t="shared" si="5"/>
        <v>0</v>
      </c>
      <c r="AR73" s="89">
        <f t="shared" si="5"/>
        <v>4000</v>
      </c>
      <c r="AS73" s="89">
        <f t="shared" si="5"/>
        <v>4000</v>
      </c>
      <c r="AT73" s="90"/>
      <c r="AU73" s="90"/>
      <c r="AV73" s="90"/>
      <c r="AW73" s="90">
        <v>0</v>
      </c>
      <c r="AX73" s="90">
        <v>0</v>
      </c>
      <c r="AY73" s="90"/>
      <c r="AZ73" s="90"/>
    </row>
    <row r="74" spans="1:52">
      <c r="A74" s="87">
        <v>2016</v>
      </c>
      <c r="B74" s="87">
        <v>8300</v>
      </c>
      <c r="C74" s="87">
        <v>2</v>
      </c>
      <c r="D74" s="86">
        <v>2</v>
      </c>
      <c r="E74" s="86">
        <v>1</v>
      </c>
      <c r="F74" s="87">
        <v>3000</v>
      </c>
      <c r="G74" s="87">
        <v>3300</v>
      </c>
      <c r="H74" s="87">
        <v>376</v>
      </c>
      <c r="I74" s="87">
        <v>3760</v>
      </c>
      <c r="J74" s="90" t="s">
        <v>240</v>
      </c>
      <c r="K74" s="90">
        <v>0</v>
      </c>
      <c r="L74" s="90">
        <v>0</v>
      </c>
      <c r="M74" s="90">
        <v>0</v>
      </c>
      <c r="N74" s="90">
        <v>35000</v>
      </c>
      <c r="O74" s="90">
        <v>0</v>
      </c>
      <c r="P74" s="89">
        <f t="shared" si="2"/>
        <v>35000</v>
      </c>
      <c r="Q74" s="89">
        <f t="shared" si="3"/>
        <v>35000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90">
        <v>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89">
        <f t="shared" si="6"/>
        <v>0</v>
      </c>
      <c r="AN74" s="89">
        <f t="shared" si="6"/>
        <v>0</v>
      </c>
      <c r="AO74" s="89">
        <f t="shared" si="5"/>
        <v>0</v>
      </c>
      <c r="AP74" s="89">
        <f t="shared" si="5"/>
        <v>35000</v>
      </c>
      <c r="AQ74" s="89">
        <f t="shared" si="5"/>
        <v>0</v>
      </c>
      <c r="AR74" s="89">
        <f t="shared" si="5"/>
        <v>35000</v>
      </c>
      <c r="AS74" s="89">
        <f t="shared" si="5"/>
        <v>35000</v>
      </c>
      <c r="AT74" s="90"/>
      <c r="AU74" s="90"/>
      <c r="AV74" s="90"/>
      <c r="AW74" s="90">
        <v>0</v>
      </c>
      <c r="AX74" s="90">
        <v>0</v>
      </c>
      <c r="AY74" s="90"/>
      <c r="AZ74" s="90"/>
    </row>
    <row r="75" spans="1:52">
      <c r="A75" s="87">
        <v>2016</v>
      </c>
      <c r="B75" s="87">
        <v>8300</v>
      </c>
      <c r="C75" s="87">
        <v>2</v>
      </c>
      <c r="D75" s="86">
        <v>2</v>
      </c>
      <c r="E75" s="86">
        <v>1</v>
      </c>
      <c r="F75" s="87">
        <v>5000</v>
      </c>
      <c r="G75" s="87"/>
      <c r="H75" s="87"/>
      <c r="I75" s="87"/>
      <c r="J75" s="90" t="s">
        <v>113</v>
      </c>
      <c r="K75" s="90">
        <v>1823372.75</v>
      </c>
      <c r="L75" s="90">
        <v>0</v>
      </c>
      <c r="M75" s="90">
        <v>1823372.75</v>
      </c>
      <c r="N75" s="90">
        <v>13195975.82</v>
      </c>
      <c r="O75" s="90">
        <v>0</v>
      </c>
      <c r="P75" s="89">
        <f t="shared" si="2"/>
        <v>13195975.82</v>
      </c>
      <c r="Q75" s="89">
        <f t="shared" si="3"/>
        <v>15019348.57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89">
        <f t="shared" si="6"/>
        <v>1823372.75</v>
      </c>
      <c r="AN75" s="89">
        <f t="shared" si="6"/>
        <v>0</v>
      </c>
      <c r="AO75" s="89">
        <f t="shared" si="5"/>
        <v>1823372.75</v>
      </c>
      <c r="AP75" s="89">
        <f t="shared" si="5"/>
        <v>13195975.82</v>
      </c>
      <c r="AQ75" s="89">
        <f t="shared" si="5"/>
        <v>0</v>
      </c>
      <c r="AR75" s="89">
        <f t="shared" si="5"/>
        <v>13195975.82</v>
      </c>
      <c r="AS75" s="89">
        <f t="shared" si="5"/>
        <v>15019348.57</v>
      </c>
      <c r="AT75" s="90"/>
      <c r="AU75" s="90"/>
      <c r="AV75" s="90"/>
      <c r="AW75" s="90">
        <v>0</v>
      </c>
      <c r="AX75" s="90">
        <v>0</v>
      </c>
      <c r="AY75" s="90"/>
      <c r="AZ75" s="90"/>
    </row>
    <row r="76" spans="1:52">
      <c r="A76" s="87">
        <v>2016</v>
      </c>
      <c r="B76" s="87">
        <v>8300</v>
      </c>
      <c r="C76" s="87">
        <v>2</v>
      </c>
      <c r="D76" s="86">
        <v>2</v>
      </c>
      <c r="E76" s="86">
        <v>1</v>
      </c>
      <c r="F76" s="87">
        <v>5000</v>
      </c>
      <c r="G76" s="87">
        <v>5100</v>
      </c>
      <c r="H76" s="87"/>
      <c r="I76" s="87"/>
      <c r="J76" s="90" t="s">
        <v>114</v>
      </c>
      <c r="K76" s="90">
        <v>1485762.75</v>
      </c>
      <c r="L76" s="90">
        <v>0</v>
      </c>
      <c r="M76" s="90">
        <v>1485762.75</v>
      </c>
      <c r="N76" s="90">
        <v>10551947.399999999</v>
      </c>
      <c r="O76" s="90">
        <v>0</v>
      </c>
      <c r="P76" s="89">
        <f t="shared" si="2"/>
        <v>10551947.399999999</v>
      </c>
      <c r="Q76" s="89">
        <f t="shared" si="3"/>
        <v>12037710.149999999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89">
        <f t="shared" si="6"/>
        <v>1485762.75</v>
      </c>
      <c r="AN76" s="89">
        <f t="shared" si="6"/>
        <v>0</v>
      </c>
      <c r="AO76" s="89">
        <f t="shared" si="5"/>
        <v>1485762.75</v>
      </c>
      <c r="AP76" s="89">
        <f t="shared" si="5"/>
        <v>10551947.399999999</v>
      </c>
      <c r="AQ76" s="89">
        <f t="shared" si="5"/>
        <v>0</v>
      </c>
      <c r="AR76" s="89">
        <f t="shared" si="5"/>
        <v>10551947.399999999</v>
      </c>
      <c r="AS76" s="89">
        <f t="shared" si="5"/>
        <v>12037710.149999999</v>
      </c>
      <c r="AT76" s="90"/>
      <c r="AU76" s="90"/>
      <c r="AV76" s="90"/>
      <c r="AW76" s="90">
        <v>0</v>
      </c>
      <c r="AX76" s="90">
        <v>0</v>
      </c>
      <c r="AY76" s="90"/>
      <c r="AZ76" s="90"/>
    </row>
    <row r="77" spans="1:52">
      <c r="A77" s="87">
        <v>2016</v>
      </c>
      <c r="B77" s="87">
        <v>8300</v>
      </c>
      <c r="C77" s="87">
        <v>2</v>
      </c>
      <c r="D77" s="86">
        <v>2</v>
      </c>
      <c r="E77" s="86">
        <v>1</v>
      </c>
      <c r="F77" s="87">
        <v>5000</v>
      </c>
      <c r="G77" s="87">
        <v>5100</v>
      </c>
      <c r="H77" s="87">
        <v>511</v>
      </c>
      <c r="I77" s="87">
        <v>5110</v>
      </c>
      <c r="J77" s="90" t="s">
        <v>115</v>
      </c>
      <c r="K77" s="90">
        <v>1135762.75</v>
      </c>
      <c r="L77" s="90">
        <v>0</v>
      </c>
      <c r="M77" s="90">
        <v>1135762.75</v>
      </c>
      <c r="N77" s="90">
        <v>1945783.0899999999</v>
      </c>
      <c r="O77" s="90">
        <v>0</v>
      </c>
      <c r="P77" s="89">
        <f t="shared" si="2"/>
        <v>1945783.0899999999</v>
      </c>
      <c r="Q77" s="89">
        <f t="shared" si="3"/>
        <v>3081545.84</v>
      </c>
      <c r="R77" s="90">
        <v>0</v>
      </c>
      <c r="S77" s="90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0</v>
      </c>
      <c r="AD77" s="89">
        <v>0</v>
      </c>
      <c r="AE77" s="89">
        <v>0</v>
      </c>
      <c r="AF77" s="90">
        <v>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89">
        <f t="shared" si="6"/>
        <v>1135762.75</v>
      </c>
      <c r="AN77" s="89">
        <f t="shared" si="6"/>
        <v>0</v>
      </c>
      <c r="AO77" s="89">
        <f t="shared" si="5"/>
        <v>1135762.75</v>
      </c>
      <c r="AP77" s="89">
        <f t="shared" si="5"/>
        <v>1945783.0899999999</v>
      </c>
      <c r="AQ77" s="89">
        <f t="shared" si="5"/>
        <v>0</v>
      </c>
      <c r="AR77" s="89">
        <f t="shared" si="5"/>
        <v>1945783.0899999999</v>
      </c>
      <c r="AS77" s="89">
        <f t="shared" si="5"/>
        <v>3081545.84</v>
      </c>
      <c r="AT77" s="90"/>
      <c r="AU77" s="90"/>
      <c r="AV77" s="90"/>
      <c r="AW77" s="90">
        <v>0</v>
      </c>
      <c r="AX77" s="90">
        <v>0</v>
      </c>
      <c r="AY77" s="90"/>
      <c r="AZ77" s="90"/>
    </row>
    <row r="78" spans="1:52">
      <c r="A78" s="87">
        <v>2016</v>
      </c>
      <c r="B78" s="87">
        <v>8300</v>
      </c>
      <c r="C78" s="87">
        <v>2</v>
      </c>
      <c r="D78" s="86">
        <v>2</v>
      </c>
      <c r="E78" s="86">
        <v>1</v>
      </c>
      <c r="F78" s="87">
        <v>5000</v>
      </c>
      <c r="G78" s="87">
        <v>5100</v>
      </c>
      <c r="H78" s="87">
        <v>512</v>
      </c>
      <c r="I78" s="87">
        <v>5120</v>
      </c>
      <c r="J78" s="90" t="s">
        <v>117</v>
      </c>
      <c r="K78" s="90">
        <v>0</v>
      </c>
      <c r="L78" s="90">
        <v>0</v>
      </c>
      <c r="M78" s="90">
        <v>0</v>
      </c>
      <c r="N78" s="90">
        <v>888630.59</v>
      </c>
      <c r="O78" s="90">
        <v>0</v>
      </c>
      <c r="P78" s="89">
        <f t="shared" ref="P78:P141" si="7">+N78+O78</f>
        <v>888630.59</v>
      </c>
      <c r="Q78" s="89">
        <f t="shared" ref="Q78:Q141" si="8">+M78+P78</f>
        <v>888630.59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90">
        <v>0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89">
        <f t="shared" si="6"/>
        <v>0</v>
      </c>
      <c r="AN78" s="89">
        <f t="shared" si="6"/>
        <v>0</v>
      </c>
      <c r="AO78" s="89">
        <f t="shared" si="5"/>
        <v>0</v>
      </c>
      <c r="AP78" s="89">
        <f t="shared" si="5"/>
        <v>888630.59</v>
      </c>
      <c r="AQ78" s="89">
        <f t="shared" si="5"/>
        <v>0</v>
      </c>
      <c r="AR78" s="89">
        <f t="shared" si="5"/>
        <v>888630.59</v>
      </c>
      <c r="AS78" s="89">
        <f t="shared" si="5"/>
        <v>888630.59</v>
      </c>
      <c r="AT78" s="90"/>
      <c r="AU78" s="90"/>
      <c r="AV78" s="90"/>
      <c r="AW78" s="90">
        <v>0</v>
      </c>
      <c r="AX78" s="90">
        <v>0</v>
      </c>
      <c r="AY78" s="90"/>
      <c r="AZ78" s="90"/>
    </row>
    <row r="79" spans="1:52">
      <c r="A79" s="87">
        <v>2016</v>
      </c>
      <c r="B79" s="87">
        <v>8300</v>
      </c>
      <c r="C79" s="87">
        <v>2</v>
      </c>
      <c r="D79" s="86">
        <v>2</v>
      </c>
      <c r="E79" s="86">
        <v>1</v>
      </c>
      <c r="F79" s="87">
        <v>5000</v>
      </c>
      <c r="G79" s="87">
        <v>5100</v>
      </c>
      <c r="H79" s="87">
        <v>515</v>
      </c>
      <c r="I79" s="87">
        <v>5150</v>
      </c>
      <c r="J79" s="90" t="s">
        <v>118</v>
      </c>
      <c r="K79" s="90">
        <v>0</v>
      </c>
      <c r="L79" s="90">
        <v>0</v>
      </c>
      <c r="M79" s="90">
        <v>0</v>
      </c>
      <c r="N79" s="90">
        <v>6401311.5199999996</v>
      </c>
      <c r="O79" s="90">
        <v>0</v>
      </c>
      <c r="P79" s="89">
        <f t="shared" si="7"/>
        <v>6401311.5199999996</v>
      </c>
      <c r="Q79" s="89">
        <f t="shared" si="8"/>
        <v>6401311.5199999996</v>
      </c>
      <c r="R79" s="90">
        <v>0</v>
      </c>
      <c r="S79" s="90">
        <v>0</v>
      </c>
      <c r="T79" s="90">
        <v>0</v>
      </c>
      <c r="U79" s="90">
        <v>0</v>
      </c>
      <c r="V79" s="90">
        <v>0</v>
      </c>
      <c r="W79" s="90">
        <v>0</v>
      </c>
      <c r="X79" s="90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0</v>
      </c>
      <c r="AF79" s="90">
        <v>0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89">
        <f t="shared" si="6"/>
        <v>0</v>
      </c>
      <c r="AN79" s="89">
        <f t="shared" si="6"/>
        <v>0</v>
      </c>
      <c r="AO79" s="89">
        <f t="shared" si="5"/>
        <v>0</v>
      </c>
      <c r="AP79" s="89">
        <f t="shared" si="5"/>
        <v>6401311.5199999996</v>
      </c>
      <c r="AQ79" s="89">
        <f t="shared" si="5"/>
        <v>0</v>
      </c>
      <c r="AR79" s="89">
        <f t="shared" si="5"/>
        <v>6401311.5199999996</v>
      </c>
      <c r="AS79" s="89">
        <f t="shared" si="5"/>
        <v>6401311.5199999996</v>
      </c>
      <c r="AT79" s="90"/>
      <c r="AU79" s="90">
        <v>251</v>
      </c>
      <c r="AV79" s="90"/>
      <c r="AW79" s="90">
        <v>0</v>
      </c>
      <c r="AX79" s="90">
        <v>0</v>
      </c>
      <c r="AY79" s="90">
        <v>251</v>
      </c>
      <c r="AZ79" s="90"/>
    </row>
    <row r="80" spans="1:52">
      <c r="A80" s="87">
        <v>2016</v>
      </c>
      <c r="B80" s="87">
        <v>8300</v>
      </c>
      <c r="C80" s="87">
        <v>2</v>
      </c>
      <c r="D80" s="86">
        <v>2</v>
      </c>
      <c r="E80" s="86">
        <v>1</v>
      </c>
      <c r="F80" s="87">
        <v>5000</v>
      </c>
      <c r="G80" s="87">
        <v>5100</v>
      </c>
      <c r="H80" s="87">
        <v>519</v>
      </c>
      <c r="I80" s="87">
        <v>5190</v>
      </c>
      <c r="J80" s="90" t="s">
        <v>241</v>
      </c>
      <c r="K80" s="90">
        <v>350000</v>
      </c>
      <c r="L80" s="90">
        <v>0</v>
      </c>
      <c r="M80" s="90">
        <v>350000</v>
      </c>
      <c r="N80" s="90">
        <v>1316222.2</v>
      </c>
      <c r="O80" s="90">
        <v>0</v>
      </c>
      <c r="P80" s="89">
        <f t="shared" si="7"/>
        <v>1316222.2</v>
      </c>
      <c r="Q80" s="89">
        <f t="shared" si="8"/>
        <v>1666222.2</v>
      </c>
      <c r="R80" s="90">
        <v>0</v>
      </c>
      <c r="S80" s="90">
        <v>0</v>
      </c>
      <c r="T80" s="90">
        <v>0</v>
      </c>
      <c r="U80" s="90">
        <v>0</v>
      </c>
      <c r="V80" s="90">
        <v>0</v>
      </c>
      <c r="W80" s="90">
        <v>0</v>
      </c>
      <c r="X80" s="90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90">
        <v>0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89">
        <f t="shared" si="6"/>
        <v>350000</v>
      </c>
      <c r="AN80" s="89">
        <f t="shared" si="6"/>
        <v>0</v>
      </c>
      <c r="AO80" s="89">
        <f t="shared" si="5"/>
        <v>350000</v>
      </c>
      <c r="AP80" s="89">
        <f t="shared" si="5"/>
        <v>1316222.2</v>
      </c>
      <c r="AQ80" s="89">
        <f t="shared" si="5"/>
        <v>0</v>
      </c>
      <c r="AR80" s="89">
        <f t="shared" si="5"/>
        <v>1316222.2</v>
      </c>
      <c r="AS80" s="89">
        <f t="shared" si="5"/>
        <v>1666222.2</v>
      </c>
      <c r="AT80" s="90"/>
      <c r="AU80" s="90">
        <v>409</v>
      </c>
      <c r="AV80" s="90"/>
      <c r="AW80" s="90">
        <v>0</v>
      </c>
      <c r="AX80" s="90">
        <v>0</v>
      </c>
      <c r="AY80" s="90">
        <v>409</v>
      </c>
      <c r="AZ80" s="90"/>
    </row>
    <row r="81" spans="1:52">
      <c r="A81" s="87">
        <v>2016</v>
      </c>
      <c r="B81" s="87">
        <v>8300</v>
      </c>
      <c r="C81" s="87">
        <v>2</v>
      </c>
      <c r="D81" s="86">
        <v>2</v>
      </c>
      <c r="E81" s="86">
        <v>1</v>
      </c>
      <c r="F81" s="87">
        <v>5000</v>
      </c>
      <c r="G81" s="87">
        <v>5200</v>
      </c>
      <c r="H81" s="87"/>
      <c r="I81" s="87"/>
      <c r="J81" s="90" t="s">
        <v>242</v>
      </c>
      <c r="K81" s="90">
        <v>120000</v>
      </c>
      <c r="L81" s="90">
        <v>0</v>
      </c>
      <c r="M81" s="90">
        <v>120000</v>
      </c>
      <c r="N81" s="90">
        <v>1021003.3</v>
      </c>
      <c r="O81" s="90">
        <v>0</v>
      </c>
      <c r="P81" s="89">
        <f t="shared" si="7"/>
        <v>1021003.3</v>
      </c>
      <c r="Q81" s="89">
        <f t="shared" si="8"/>
        <v>1141003.3</v>
      </c>
      <c r="R81" s="90">
        <v>0</v>
      </c>
      <c r="S81" s="90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89">
        <v>0</v>
      </c>
      <c r="Z81" s="89">
        <v>0</v>
      </c>
      <c r="AA81" s="89">
        <v>0</v>
      </c>
      <c r="AB81" s="89">
        <v>0</v>
      </c>
      <c r="AC81" s="89">
        <v>0</v>
      </c>
      <c r="AD81" s="89">
        <v>0</v>
      </c>
      <c r="AE81" s="89">
        <v>0</v>
      </c>
      <c r="AF81" s="90">
        <v>0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89">
        <f t="shared" si="6"/>
        <v>120000</v>
      </c>
      <c r="AN81" s="89">
        <f t="shared" si="6"/>
        <v>0</v>
      </c>
      <c r="AO81" s="89">
        <f t="shared" si="5"/>
        <v>120000</v>
      </c>
      <c r="AP81" s="89">
        <f t="shared" si="5"/>
        <v>1021003.3</v>
      </c>
      <c r="AQ81" s="89">
        <f t="shared" si="5"/>
        <v>0</v>
      </c>
      <c r="AR81" s="89">
        <f t="shared" si="5"/>
        <v>1021003.3</v>
      </c>
      <c r="AS81" s="89">
        <f t="shared" si="5"/>
        <v>1141003.3</v>
      </c>
      <c r="AT81" s="90"/>
      <c r="AU81" s="90">
        <v>123</v>
      </c>
      <c r="AV81" s="90"/>
      <c r="AW81" s="90">
        <v>0</v>
      </c>
      <c r="AX81" s="90">
        <v>0</v>
      </c>
      <c r="AY81" s="90">
        <v>123</v>
      </c>
      <c r="AZ81" s="90"/>
    </row>
    <row r="82" spans="1:52">
      <c r="A82" s="87">
        <v>2016</v>
      </c>
      <c r="B82" s="87">
        <v>8300</v>
      </c>
      <c r="C82" s="87">
        <v>2</v>
      </c>
      <c r="D82" s="86">
        <v>2</v>
      </c>
      <c r="E82" s="86">
        <v>1</v>
      </c>
      <c r="F82" s="87">
        <v>5000</v>
      </c>
      <c r="G82" s="87">
        <v>5200</v>
      </c>
      <c r="H82" s="87">
        <v>521</v>
      </c>
      <c r="I82" s="87">
        <v>5210</v>
      </c>
      <c r="J82" s="90" t="s">
        <v>123</v>
      </c>
      <c r="K82" s="90">
        <v>0</v>
      </c>
      <c r="L82" s="90">
        <v>0</v>
      </c>
      <c r="M82" s="90">
        <v>0</v>
      </c>
      <c r="N82" s="90">
        <v>445590</v>
      </c>
      <c r="O82" s="90">
        <v>0</v>
      </c>
      <c r="P82" s="89">
        <f t="shared" si="7"/>
        <v>445590</v>
      </c>
      <c r="Q82" s="89">
        <f t="shared" si="8"/>
        <v>445590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90">
        <v>0</v>
      </c>
      <c r="AG82" s="90">
        <v>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89">
        <f t="shared" si="6"/>
        <v>0</v>
      </c>
      <c r="AN82" s="89">
        <f t="shared" si="6"/>
        <v>0</v>
      </c>
      <c r="AO82" s="89">
        <f t="shared" si="5"/>
        <v>0</v>
      </c>
      <c r="AP82" s="89">
        <f t="shared" si="5"/>
        <v>445590</v>
      </c>
      <c r="AQ82" s="89">
        <f t="shared" si="5"/>
        <v>0</v>
      </c>
      <c r="AR82" s="89">
        <f t="shared" si="5"/>
        <v>445590</v>
      </c>
      <c r="AS82" s="89">
        <f t="shared" si="5"/>
        <v>445590</v>
      </c>
      <c r="AT82" s="90"/>
      <c r="AU82" s="90"/>
      <c r="AV82" s="90"/>
      <c r="AW82" s="90">
        <v>0</v>
      </c>
      <c r="AX82" s="90">
        <v>0</v>
      </c>
      <c r="AY82" s="90"/>
      <c r="AZ82" s="90"/>
    </row>
    <row r="83" spans="1:52">
      <c r="A83" s="87">
        <v>2016</v>
      </c>
      <c r="B83" s="87">
        <v>8300</v>
      </c>
      <c r="C83" s="87">
        <v>2</v>
      </c>
      <c r="D83" s="86">
        <v>2</v>
      </c>
      <c r="E83" s="86">
        <v>1</v>
      </c>
      <c r="F83" s="87">
        <v>5000</v>
      </c>
      <c r="G83" s="87">
        <v>5200</v>
      </c>
      <c r="H83" s="87">
        <v>522</v>
      </c>
      <c r="I83" s="87">
        <v>5220</v>
      </c>
      <c r="J83" s="90" t="s">
        <v>243</v>
      </c>
      <c r="K83" s="90">
        <v>0</v>
      </c>
      <c r="L83" s="90">
        <v>0</v>
      </c>
      <c r="M83" s="90">
        <v>0</v>
      </c>
      <c r="N83" s="90">
        <v>575413.30000000005</v>
      </c>
      <c r="O83" s="90">
        <v>0</v>
      </c>
      <c r="P83" s="89">
        <f t="shared" si="7"/>
        <v>575413.30000000005</v>
      </c>
      <c r="Q83" s="89">
        <f t="shared" si="8"/>
        <v>575413.30000000005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90">
        <v>0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89">
        <f t="shared" si="6"/>
        <v>0</v>
      </c>
      <c r="AN83" s="89">
        <f t="shared" si="6"/>
        <v>0</v>
      </c>
      <c r="AO83" s="89">
        <f t="shared" si="5"/>
        <v>0</v>
      </c>
      <c r="AP83" s="89">
        <f t="shared" si="5"/>
        <v>575413.30000000005</v>
      </c>
      <c r="AQ83" s="89">
        <f t="shared" si="5"/>
        <v>0</v>
      </c>
      <c r="AR83" s="89">
        <f t="shared" si="5"/>
        <v>575413.30000000005</v>
      </c>
      <c r="AS83" s="89">
        <f t="shared" si="5"/>
        <v>575413.30000000005</v>
      </c>
      <c r="AT83" s="90"/>
      <c r="AU83" s="90">
        <v>22</v>
      </c>
      <c r="AV83" s="90"/>
      <c r="AW83" s="90">
        <v>0</v>
      </c>
      <c r="AX83" s="90">
        <v>0</v>
      </c>
      <c r="AY83" s="90">
        <v>22</v>
      </c>
      <c r="AZ83" s="90"/>
    </row>
    <row r="84" spans="1:52">
      <c r="A84" s="87">
        <v>2016</v>
      </c>
      <c r="B84" s="87">
        <v>8300</v>
      </c>
      <c r="C84" s="87">
        <v>2</v>
      </c>
      <c r="D84" s="86">
        <v>2</v>
      </c>
      <c r="E84" s="86">
        <v>1</v>
      </c>
      <c r="F84" s="87">
        <v>5000</v>
      </c>
      <c r="G84" s="87">
        <v>5200</v>
      </c>
      <c r="H84" s="87">
        <v>523</v>
      </c>
      <c r="I84" s="87">
        <v>5230</v>
      </c>
      <c r="J84" s="90" t="s">
        <v>124</v>
      </c>
      <c r="K84" s="90">
        <v>120000</v>
      </c>
      <c r="L84" s="90">
        <v>0</v>
      </c>
      <c r="M84" s="90">
        <v>120000</v>
      </c>
      <c r="N84" s="90">
        <v>0</v>
      </c>
      <c r="O84" s="90">
        <v>0</v>
      </c>
      <c r="P84" s="89">
        <f t="shared" si="7"/>
        <v>0</v>
      </c>
      <c r="Q84" s="89">
        <f t="shared" si="8"/>
        <v>120000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89">
        <f t="shared" si="6"/>
        <v>120000</v>
      </c>
      <c r="AN84" s="89">
        <f t="shared" si="6"/>
        <v>0</v>
      </c>
      <c r="AO84" s="89">
        <f t="shared" si="5"/>
        <v>120000</v>
      </c>
      <c r="AP84" s="89">
        <f t="shared" si="5"/>
        <v>0</v>
      </c>
      <c r="AQ84" s="89">
        <f t="shared" si="5"/>
        <v>0</v>
      </c>
      <c r="AR84" s="89">
        <f t="shared" si="5"/>
        <v>0</v>
      </c>
      <c r="AS84" s="89">
        <f t="shared" si="5"/>
        <v>120000</v>
      </c>
      <c r="AT84" s="90"/>
      <c r="AU84" s="90">
        <v>105</v>
      </c>
      <c r="AV84" s="90"/>
      <c r="AW84" s="90">
        <v>0</v>
      </c>
      <c r="AX84" s="90">
        <v>0</v>
      </c>
      <c r="AY84" s="90">
        <v>105</v>
      </c>
      <c r="AZ84" s="90"/>
    </row>
    <row r="85" spans="1:52">
      <c r="A85" s="87">
        <v>2016</v>
      </c>
      <c r="B85" s="87">
        <v>8300</v>
      </c>
      <c r="C85" s="87">
        <v>2</v>
      </c>
      <c r="D85" s="86">
        <v>2</v>
      </c>
      <c r="E85" s="86">
        <v>1</v>
      </c>
      <c r="F85" s="87">
        <v>5000</v>
      </c>
      <c r="G85" s="87">
        <v>5300</v>
      </c>
      <c r="H85" s="87"/>
      <c r="I85" s="87"/>
      <c r="J85" s="90" t="s">
        <v>244</v>
      </c>
      <c r="K85" s="90">
        <v>4683</v>
      </c>
      <c r="L85" s="90">
        <v>0</v>
      </c>
      <c r="M85" s="90">
        <v>4683</v>
      </c>
      <c r="N85" s="90">
        <v>120680</v>
      </c>
      <c r="O85" s="90">
        <v>0</v>
      </c>
      <c r="P85" s="89">
        <f t="shared" si="7"/>
        <v>120680</v>
      </c>
      <c r="Q85" s="89">
        <f t="shared" si="8"/>
        <v>125363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90">
        <v>0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89">
        <f t="shared" si="6"/>
        <v>4683</v>
      </c>
      <c r="AN85" s="89">
        <f t="shared" si="6"/>
        <v>0</v>
      </c>
      <c r="AO85" s="89">
        <f t="shared" si="5"/>
        <v>4683</v>
      </c>
      <c r="AP85" s="89">
        <f t="shared" si="5"/>
        <v>120680</v>
      </c>
      <c r="AQ85" s="89">
        <f t="shared" si="5"/>
        <v>0</v>
      </c>
      <c r="AR85" s="89">
        <f t="shared" si="5"/>
        <v>120680</v>
      </c>
      <c r="AS85" s="89">
        <f t="shared" si="5"/>
        <v>125363</v>
      </c>
      <c r="AT85" s="90"/>
      <c r="AU85" s="90">
        <v>10</v>
      </c>
      <c r="AV85" s="90"/>
      <c r="AW85" s="90">
        <v>0</v>
      </c>
      <c r="AX85" s="90">
        <v>0</v>
      </c>
      <c r="AY85" s="90">
        <v>10</v>
      </c>
      <c r="AZ85" s="90"/>
    </row>
    <row r="86" spans="1:52">
      <c r="A86" s="87">
        <v>2016</v>
      </c>
      <c r="B86" s="87">
        <v>8300</v>
      </c>
      <c r="C86" s="87">
        <v>2</v>
      </c>
      <c r="D86" s="86">
        <v>2</v>
      </c>
      <c r="E86" s="86">
        <v>1</v>
      </c>
      <c r="F86" s="87">
        <v>5000</v>
      </c>
      <c r="G86" s="87">
        <v>5300</v>
      </c>
      <c r="H86" s="87">
        <v>531</v>
      </c>
      <c r="I86" s="87">
        <v>5310</v>
      </c>
      <c r="J86" s="90" t="s">
        <v>245</v>
      </c>
      <c r="K86" s="90">
        <v>4683</v>
      </c>
      <c r="L86" s="90">
        <v>0</v>
      </c>
      <c r="M86" s="90">
        <v>4683</v>
      </c>
      <c r="N86" s="90">
        <v>120680</v>
      </c>
      <c r="O86" s="90">
        <v>0</v>
      </c>
      <c r="P86" s="89">
        <f t="shared" si="7"/>
        <v>120680</v>
      </c>
      <c r="Q86" s="89">
        <f t="shared" si="8"/>
        <v>125363</v>
      </c>
      <c r="R86" s="90">
        <v>0</v>
      </c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90">
        <v>0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89">
        <f t="shared" si="6"/>
        <v>4683</v>
      </c>
      <c r="AN86" s="89">
        <f t="shared" si="6"/>
        <v>0</v>
      </c>
      <c r="AO86" s="89">
        <f t="shared" si="5"/>
        <v>4683</v>
      </c>
      <c r="AP86" s="89">
        <f t="shared" si="5"/>
        <v>120680</v>
      </c>
      <c r="AQ86" s="89">
        <f t="shared" si="5"/>
        <v>0</v>
      </c>
      <c r="AR86" s="89">
        <f t="shared" si="5"/>
        <v>120680</v>
      </c>
      <c r="AS86" s="89">
        <f t="shared" si="5"/>
        <v>125363</v>
      </c>
      <c r="AT86" s="90"/>
      <c r="AU86" s="90">
        <v>19</v>
      </c>
      <c r="AV86" s="90"/>
      <c r="AW86" s="90">
        <v>0</v>
      </c>
      <c r="AX86" s="90">
        <v>0</v>
      </c>
      <c r="AY86" s="90">
        <v>19</v>
      </c>
      <c r="AZ86" s="90"/>
    </row>
    <row r="87" spans="1:52">
      <c r="A87" s="87">
        <v>2016</v>
      </c>
      <c r="B87" s="87">
        <v>8300</v>
      </c>
      <c r="C87" s="87">
        <v>2</v>
      </c>
      <c r="D87" s="86">
        <v>2</v>
      </c>
      <c r="E87" s="86">
        <v>1</v>
      </c>
      <c r="F87" s="87">
        <v>5000</v>
      </c>
      <c r="G87" s="87">
        <v>5500</v>
      </c>
      <c r="H87" s="87"/>
      <c r="I87" s="87"/>
      <c r="J87" s="90" t="s">
        <v>246</v>
      </c>
      <c r="K87" s="90">
        <v>212927</v>
      </c>
      <c r="L87" s="90">
        <v>0</v>
      </c>
      <c r="M87" s="90">
        <v>212927</v>
      </c>
      <c r="N87" s="90">
        <v>61709.72</v>
      </c>
      <c r="O87" s="90">
        <v>0</v>
      </c>
      <c r="P87" s="89">
        <f t="shared" si="7"/>
        <v>61709.72</v>
      </c>
      <c r="Q87" s="89">
        <f t="shared" si="8"/>
        <v>274636.71999999997</v>
      </c>
      <c r="R87" s="90">
        <v>0</v>
      </c>
      <c r="S87" s="90">
        <v>0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90">
        <v>0</v>
      </c>
      <c r="AG87" s="90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0</v>
      </c>
      <c r="AM87" s="89">
        <f t="shared" si="6"/>
        <v>212927</v>
      </c>
      <c r="AN87" s="89">
        <f t="shared" si="6"/>
        <v>0</v>
      </c>
      <c r="AO87" s="89">
        <f t="shared" si="5"/>
        <v>212927</v>
      </c>
      <c r="AP87" s="89">
        <f t="shared" si="5"/>
        <v>61709.72</v>
      </c>
      <c r="AQ87" s="89">
        <f t="shared" si="5"/>
        <v>0</v>
      </c>
      <c r="AR87" s="89">
        <f t="shared" si="5"/>
        <v>61709.72</v>
      </c>
      <c r="AS87" s="89">
        <f t="shared" si="5"/>
        <v>274636.71999999997</v>
      </c>
      <c r="AT87" s="90"/>
      <c r="AU87" s="90">
        <v>19</v>
      </c>
      <c r="AV87" s="90"/>
      <c r="AW87" s="90">
        <v>0</v>
      </c>
      <c r="AX87" s="90">
        <v>0</v>
      </c>
      <c r="AY87" s="90">
        <v>19</v>
      </c>
      <c r="AZ87" s="90"/>
    </row>
    <row r="88" spans="1:52">
      <c r="A88" s="87">
        <v>2016</v>
      </c>
      <c r="B88" s="87">
        <v>8300</v>
      </c>
      <c r="C88" s="87">
        <v>2</v>
      </c>
      <c r="D88" s="86">
        <v>2</v>
      </c>
      <c r="E88" s="86">
        <v>1</v>
      </c>
      <c r="F88" s="87">
        <v>5000</v>
      </c>
      <c r="G88" s="87">
        <v>5500</v>
      </c>
      <c r="H88" s="87">
        <v>551</v>
      </c>
      <c r="I88" s="87">
        <v>5510</v>
      </c>
      <c r="J88" s="90" t="s">
        <v>247</v>
      </c>
      <c r="K88" s="90">
        <v>212927</v>
      </c>
      <c r="L88" s="90">
        <v>0</v>
      </c>
      <c r="M88" s="90">
        <v>212927</v>
      </c>
      <c r="N88" s="90">
        <v>61709.72</v>
      </c>
      <c r="O88" s="90">
        <v>0</v>
      </c>
      <c r="P88" s="89">
        <f t="shared" si="7"/>
        <v>61709.72</v>
      </c>
      <c r="Q88" s="89">
        <f t="shared" si="8"/>
        <v>274636.71999999997</v>
      </c>
      <c r="R88" s="90">
        <v>0</v>
      </c>
      <c r="S88" s="90">
        <v>0</v>
      </c>
      <c r="T88" s="90">
        <v>0</v>
      </c>
      <c r="U88" s="90">
        <v>0</v>
      </c>
      <c r="V88" s="90">
        <v>0</v>
      </c>
      <c r="W88" s="90">
        <v>0</v>
      </c>
      <c r="X88" s="90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90">
        <v>0</v>
      </c>
      <c r="AG88" s="90">
        <v>0</v>
      </c>
      <c r="AH88" s="90">
        <v>0</v>
      </c>
      <c r="AI88" s="90">
        <v>0</v>
      </c>
      <c r="AJ88" s="90">
        <v>0</v>
      </c>
      <c r="AK88" s="90">
        <v>0</v>
      </c>
      <c r="AL88" s="90">
        <v>0</v>
      </c>
      <c r="AM88" s="89">
        <f t="shared" si="6"/>
        <v>212927</v>
      </c>
      <c r="AN88" s="89">
        <f t="shared" si="6"/>
        <v>0</v>
      </c>
      <c r="AO88" s="89">
        <f t="shared" si="5"/>
        <v>212927</v>
      </c>
      <c r="AP88" s="89">
        <f t="shared" si="5"/>
        <v>61709.72</v>
      </c>
      <c r="AQ88" s="89">
        <f t="shared" si="5"/>
        <v>0</v>
      </c>
      <c r="AR88" s="89">
        <f t="shared" si="5"/>
        <v>61709.72</v>
      </c>
      <c r="AS88" s="89">
        <f t="shared" si="5"/>
        <v>274636.71999999997</v>
      </c>
      <c r="AT88" s="90"/>
      <c r="AU88" s="90">
        <v>22</v>
      </c>
      <c r="AV88" s="90"/>
      <c r="AW88" s="90">
        <v>0</v>
      </c>
      <c r="AX88" s="90">
        <v>0</v>
      </c>
      <c r="AY88" s="90">
        <v>22</v>
      </c>
      <c r="AZ88" s="90"/>
    </row>
    <row r="89" spans="1:52">
      <c r="A89" s="87">
        <v>2016</v>
      </c>
      <c r="B89" s="87">
        <v>8300</v>
      </c>
      <c r="C89" s="87">
        <v>2</v>
      </c>
      <c r="D89" s="86">
        <v>2</v>
      </c>
      <c r="E89" s="86">
        <v>1</v>
      </c>
      <c r="F89" s="87">
        <v>5000</v>
      </c>
      <c r="G89" s="87">
        <v>5600</v>
      </c>
      <c r="H89" s="87"/>
      <c r="I89" s="87"/>
      <c r="J89" s="90" t="s">
        <v>130</v>
      </c>
      <c r="K89" s="90">
        <v>0</v>
      </c>
      <c r="L89" s="90">
        <v>0</v>
      </c>
      <c r="M89" s="90">
        <v>0</v>
      </c>
      <c r="N89" s="90">
        <v>1440635.4</v>
      </c>
      <c r="O89" s="90">
        <v>0</v>
      </c>
      <c r="P89" s="89">
        <f t="shared" si="7"/>
        <v>1440635.4</v>
      </c>
      <c r="Q89" s="89">
        <f t="shared" si="8"/>
        <v>1440635.4</v>
      </c>
      <c r="R89" s="90">
        <v>0</v>
      </c>
      <c r="S89" s="90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90">
        <v>0</v>
      </c>
      <c r="AG89" s="90">
        <v>0</v>
      </c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89">
        <f t="shared" si="6"/>
        <v>0</v>
      </c>
      <c r="AN89" s="89">
        <f t="shared" si="6"/>
        <v>0</v>
      </c>
      <c r="AO89" s="89">
        <f t="shared" si="5"/>
        <v>0</v>
      </c>
      <c r="AP89" s="89">
        <f t="shared" si="5"/>
        <v>1440635.4</v>
      </c>
      <c r="AQ89" s="89">
        <f t="shared" si="5"/>
        <v>0</v>
      </c>
      <c r="AR89" s="89">
        <f t="shared" si="5"/>
        <v>1440635.4</v>
      </c>
      <c r="AS89" s="89">
        <f t="shared" si="5"/>
        <v>1440635.4</v>
      </c>
      <c r="AT89" s="90"/>
      <c r="AU89" s="90">
        <v>22</v>
      </c>
      <c r="AV89" s="90"/>
      <c r="AW89" s="90">
        <v>0</v>
      </c>
      <c r="AX89" s="90">
        <v>0</v>
      </c>
      <c r="AY89" s="90">
        <v>22</v>
      </c>
      <c r="AZ89" s="90"/>
    </row>
    <row r="90" spans="1:52">
      <c r="A90" s="87">
        <v>2016</v>
      </c>
      <c r="B90" s="87">
        <v>8300</v>
      </c>
      <c r="C90" s="87">
        <v>2</v>
      </c>
      <c r="D90" s="86">
        <v>2</v>
      </c>
      <c r="E90" s="86">
        <v>1</v>
      </c>
      <c r="F90" s="87">
        <v>5000</v>
      </c>
      <c r="G90" s="87">
        <v>5600</v>
      </c>
      <c r="H90" s="87">
        <v>562</v>
      </c>
      <c r="I90" s="87">
        <v>5620</v>
      </c>
      <c r="J90" s="90" t="s">
        <v>248</v>
      </c>
      <c r="K90" s="90">
        <v>0</v>
      </c>
      <c r="L90" s="90">
        <v>0</v>
      </c>
      <c r="M90" s="90">
        <v>0</v>
      </c>
      <c r="N90" s="90">
        <v>58936</v>
      </c>
      <c r="O90" s="90">
        <v>0</v>
      </c>
      <c r="P90" s="89">
        <f t="shared" si="7"/>
        <v>58936</v>
      </c>
      <c r="Q90" s="89">
        <f t="shared" si="8"/>
        <v>58936</v>
      </c>
      <c r="R90" s="90">
        <v>0</v>
      </c>
      <c r="S90" s="90">
        <v>0</v>
      </c>
      <c r="T90" s="90">
        <v>0</v>
      </c>
      <c r="U90" s="90">
        <v>0</v>
      </c>
      <c r="V90" s="90">
        <v>0</v>
      </c>
      <c r="W90" s="90">
        <v>0</v>
      </c>
      <c r="X90" s="90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0</v>
      </c>
      <c r="AF90" s="90">
        <v>0</v>
      </c>
      <c r="AG90" s="90">
        <v>0</v>
      </c>
      <c r="AH90" s="90">
        <v>0</v>
      </c>
      <c r="AI90" s="90">
        <v>0</v>
      </c>
      <c r="AJ90" s="90">
        <v>0</v>
      </c>
      <c r="AK90" s="90">
        <v>0</v>
      </c>
      <c r="AL90" s="90">
        <v>0</v>
      </c>
      <c r="AM90" s="89">
        <f t="shared" si="6"/>
        <v>0</v>
      </c>
      <c r="AN90" s="89">
        <f t="shared" si="6"/>
        <v>0</v>
      </c>
      <c r="AO90" s="89">
        <f t="shared" si="5"/>
        <v>0</v>
      </c>
      <c r="AP90" s="89">
        <f t="shared" si="5"/>
        <v>58936</v>
      </c>
      <c r="AQ90" s="89">
        <f t="shared" si="5"/>
        <v>0</v>
      </c>
      <c r="AR90" s="89">
        <f t="shared" si="5"/>
        <v>58936</v>
      </c>
      <c r="AS90" s="89">
        <f t="shared" si="5"/>
        <v>58936</v>
      </c>
      <c r="AT90" s="90"/>
      <c r="AU90" s="90"/>
      <c r="AV90" s="90"/>
      <c r="AW90" s="90">
        <v>0</v>
      </c>
      <c r="AX90" s="90">
        <v>0</v>
      </c>
      <c r="AY90" s="90"/>
      <c r="AZ90" s="90"/>
    </row>
    <row r="91" spans="1:52">
      <c r="A91" s="87">
        <v>2016</v>
      </c>
      <c r="B91" s="87">
        <v>8300</v>
      </c>
      <c r="C91" s="87">
        <v>2</v>
      </c>
      <c r="D91" s="86">
        <v>2</v>
      </c>
      <c r="E91" s="86">
        <v>1</v>
      </c>
      <c r="F91" s="87">
        <v>5000</v>
      </c>
      <c r="G91" s="87">
        <v>5600</v>
      </c>
      <c r="H91" s="87">
        <v>565</v>
      </c>
      <c r="I91" s="87">
        <v>5650</v>
      </c>
      <c r="J91" s="90" t="s">
        <v>132</v>
      </c>
      <c r="K91" s="90">
        <v>0</v>
      </c>
      <c r="L91" s="90">
        <v>0</v>
      </c>
      <c r="M91" s="90">
        <v>0</v>
      </c>
      <c r="N91" s="90">
        <v>1287913.3999999999</v>
      </c>
      <c r="O91" s="90">
        <v>0</v>
      </c>
      <c r="P91" s="89">
        <f t="shared" si="7"/>
        <v>1287913.3999999999</v>
      </c>
      <c r="Q91" s="89">
        <f t="shared" si="8"/>
        <v>1287913.3999999999</v>
      </c>
      <c r="R91" s="90">
        <v>0</v>
      </c>
      <c r="S91" s="90">
        <v>0</v>
      </c>
      <c r="T91" s="90">
        <v>0</v>
      </c>
      <c r="U91" s="90">
        <v>0</v>
      </c>
      <c r="V91" s="90">
        <v>0</v>
      </c>
      <c r="W91" s="90">
        <v>0</v>
      </c>
      <c r="X91" s="90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0</v>
      </c>
      <c r="AD91" s="89">
        <v>0</v>
      </c>
      <c r="AE91" s="89">
        <v>0</v>
      </c>
      <c r="AF91" s="90">
        <v>0</v>
      </c>
      <c r="AG91" s="90">
        <v>0</v>
      </c>
      <c r="AH91" s="90">
        <v>0</v>
      </c>
      <c r="AI91" s="90">
        <v>0</v>
      </c>
      <c r="AJ91" s="90">
        <v>0</v>
      </c>
      <c r="AK91" s="90">
        <v>0</v>
      </c>
      <c r="AL91" s="90">
        <v>0</v>
      </c>
      <c r="AM91" s="89">
        <f t="shared" si="6"/>
        <v>0</v>
      </c>
      <c r="AN91" s="89">
        <f t="shared" si="6"/>
        <v>0</v>
      </c>
      <c r="AO91" s="89">
        <f t="shared" si="5"/>
        <v>0</v>
      </c>
      <c r="AP91" s="89">
        <f t="shared" si="5"/>
        <v>1287913.3999999999</v>
      </c>
      <c r="AQ91" s="89">
        <f t="shared" si="5"/>
        <v>0</v>
      </c>
      <c r="AR91" s="89">
        <f t="shared" si="5"/>
        <v>1287913.3999999999</v>
      </c>
      <c r="AS91" s="89">
        <f t="shared" si="5"/>
        <v>1287913.3999999999</v>
      </c>
      <c r="AT91" s="90"/>
      <c r="AU91" s="90"/>
      <c r="AV91" s="90"/>
      <c r="AW91" s="90">
        <v>0</v>
      </c>
      <c r="AX91" s="90">
        <v>0</v>
      </c>
      <c r="AY91" s="90"/>
      <c r="AZ91" s="90"/>
    </row>
    <row r="92" spans="1:52">
      <c r="A92" s="87">
        <v>2016</v>
      </c>
      <c r="B92" s="87">
        <v>8300</v>
      </c>
      <c r="C92" s="87">
        <v>2</v>
      </c>
      <c r="D92" s="86">
        <v>2</v>
      </c>
      <c r="E92" s="86">
        <v>1</v>
      </c>
      <c r="F92" s="87">
        <v>5000</v>
      </c>
      <c r="G92" s="87">
        <v>5600</v>
      </c>
      <c r="H92" s="87">
        <v>569</v>
      </c>
      <c r="I92" s="87">
        <v>5690</v>
      </c>
      <c r="J92" s="90" t="s">
        <v>249</v>
      </c>
      <c r="K92" s="90">
        <v>0</v>
      </c>
      <c r="L92" s="90">
        <v>0</v>
      </c>
      <c r="M92" s="90">
        <v>0</v>
      </c>
      <c r="N92" s="90">
        <v>93786</v>
      </c>
      <c r="O92" s="90">
        <v>0</v>
      </c>
      <c r="P92" s="89">
        <f t="shared" si="7"/>
        <v>93786</v>
      </c>
      <c r="Q92" s="89">
        <f t="shared" si="8"/>
        <v>93786</v>
      </c>
      <c r="R92" s="90">
        <v>0</v>
      </c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0</v>
      </c>
      <c r="AF92" s="90">
        <v>0</v>
      </c>
      <c r="AG92" s="90">
        <v>0</v>
      </c>
      <c r="AH92" s="90">
        <v>0</v>
      </c>
      <c r="AI92" s="90">
        <v>0</v>
      </c>
      <c r="AJ92" s="90">
        <v>0</v>
      </c>
      <c r="AK92" s="90">
        <v>0</v>
      </c>
      <c r="AL92" s="90">
        <v>0</v>
      </c>
      <c r="AM92" s="89">
        <f t="shared" si="6"/>
        <v>0</v>
      </c>
      <c r="AN92" s="89">
        <f t="shared" si="6"/>
        <v>0</v>
      </c>
      <c r="AO92" s="89">
        <f t="shared" si="5"/>
        <v>0</v>
      </c>
      <c r="AP92" s="89">
        <f t="shared" si="5"/>
        <v>93786</v>
      </c>
      <c r="AQ92" s="89">
        <f t="shared" si="5"/>
        <v>0</v>
      </c>
      <c r="AR92" s="89">
        <f t="shared" si="5"/>
        <v>93786</v>
      </c>
      <c r="AS92" s="89">
        <f t="shared" si="5"/>
        <v>93786</v>
      </c>
      <c r="AT92" s="90"/>
      <c r="AU92" s="90">
        <v>51</v>
      </c>
      <c r="AV92" s="90"/>
      <c r="AW92" s="90">
        <v>0</v>
      </c>
      <c r="AX92" s="90">
        <v>0</v>
      </c>
      <c r="AY92" s="90">
        <v>51</v>
      </c>
      <c r="AZ92" s="90"/>
    </row>
    <row r="93" spans="1:52">
      <c r="A93" s="87">
        <v>2016</v>
      </c>
      <c r="B93" s="87">
        <v>8300</v>
      </c>
      <c r="C93" s="87">
        <v>2</v>
      </c>
      <c r="D93" s="86">
        <v>2</v>
      </c>
      <c r="E93" s="86">
        <v>1</v>
      </c>
      <c r="F93" s="87">
        <v>6000</v>
      </c>
      <c r="G93" s="87"/>
      <c r="H93" s="87"/>
      <c r="I93" s="87"/>
      <c r="J93" s="90" t="s">
        <v>138</v>
      </c>
      <c r="K93" s="90">
        <v>30000000</v>
      </c>
      <c r="L93" s="90">
        <v>0</v>
      </c>
      <c r="M93" s="90">
        <v>30000000</v>
      </c>
      <c r="N93" s="90">
        <v>441354.2</v>
      </c>
      <c r="O93" s="90">
        <v>0</v>
      </c>
      <c r="P93" s="89">
        <f t="shared" si="7"/>
        <v>441354.2</v>
      </c>
      <c r="Q93" s="89">
        <f t="shared" si="8"/>
        <v>30441354.199999999</v>
      </c>
      <c r="R93" s="90">
        <v>0</v>
      </c>
      <c r="S93" s="90">
        <v>0</v>
      </c>
      <c r="T93" s="90">
        <v>0</v>
      </c>
      <c r="U93" s="90">
        <v>0</v>
      </c>
      <c r="V93" s="90">
        <v>0</v>
      </c>
      <c r="W93" s="90">
        <v>0</v>
      </c>
      <c r="X93" s="90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0</v>
      </c>
      <c r="AF93" s="90">
        <v>0</v>
      </c>
      <c r="AG93" s="90">
        <v>0</v>
      </c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89">
        <f t="shared" si="6"/>
        <v>30000000</v>
      </c>
      <c r="AN93" s="89">
        <f t="shared" si="6"/>
        <v>0</v>
      </c>
      <c r="AO93" s="89">
        <f t="shared" si="5"/>
        <v>30000000</v>
      </c>
      <c r="AP93" s="89">
        <f t="shared" si="5"/>
        <v>441354.2</v>
      </c>
      <c r="AQ93" s="89">
        <f t="shared" si="5"/>
        <v>0</v>
      </c>
      <c r="AR93" s="89">
        <f t="shared" si="5"/>
        <v>441354.2</v>
      </c>
      <c r="AS93" s="89">
        <f t="shared" si="5"/>
        <v>30441354.199999999</v>
      </c>
      <c r="AT93" s="90"/>
      <c r="AU93" s="90">
        <v>49</v>
      </c>
      <c r="AV93" s="90"/>
      <c r="AW93" s="90">
        <v>0</v>
      </c>
      <c r="AX93" s="90">
        <v>0</v>
      </c>
      <c r="AY93" s="90">
        <v>49</v>
      </c>
      <c r="AZ93" s="90"/>
    </row>
    <row r="94" spans="1:52">
      <c r="A94" s="87">
        <v>2016</v>
      </c>
      <c r="B94" s="87">
        <v>8300</v>
      </c>
      <c r="C94" s="87">
        <v>2</v>
      </c>
      <c r="D94" s="86">
        <v>2</v>
      </c>
      <c r="E94" s="86">
        <v>1</v>
      </c>
      <c r="F94" s="87">
        <v>6000</v>
      </c>
      <c r="G94" s="87">
        <v>6200</v>
      </c>
      <c r="H94" s="87"/>
      <c r="I94" s="87"/>
      <c r="J94" s="90" t="s">
        <v>139</v>
      </c>
      <c r="K94" s="90">
        <v>30000000</v>
      </c>
      <c r="L94" s="90">
        <v>0</v>
      </c>
      <c r="M94" s="90">
        <v>30000000</v>
      </c>
      <c r="N94" s="90">
        <v>441354.2</v>
      </c>
      <c r="O94" s="90">
        <v>0</v>
      </c>
      <c r="P94" s="89">
        <f t="shared" si="7"/>
        <v>441354.2</v>
      </c>
      <c r="Q94" s="89">
        <f t="shared" si="8"/>
        <v>30441354.199999999</v>
      </c>
      <c r="R94" s="90">
        <v>0</v>
      </c>
      <c r="S94" s="90">
        <v>0</v>
      </c>
      <c r="T94" s="90">
        <v>0</v>
      </c>
      <c r="U94" s="90">
        <v>0</v>
      </c>
      <c r="V94" s="90">
        <v>0</v>
      </c>
      <c r="W94" s="90">
        <v>0</v>
      </c>
      <c r="X94" s="90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90">
        <v>0</v>
      </c>
      <c r="AG94" s="90">
        <v>0</v>
      </c>
      <c r="AH94" s="90">
        <v>0</v>
      </c>
      <c r="AI94" s="90">
        <v>0</v>
      </c>
      <c r="AJ94" s="90">
        <v>0</v>
      </c>
      <c r="AK94" s="90">
        <v>0</v>
      </c>
      <c r="AL94" s="90">
        <v>0</v>
      </c>
      <c r="AM94" s="89">
        <f t="shared" si="6"/>
        <v>30000000</v>
      </c>
      <c r="AN94" s="89">
        <f t="shared" si="6"/>
        <v>0</v>
      </c>
      <c r="AO94" s="89">
        <f t="shared" si="5"/>
        <v>30000000</v>
      </c>
      <c r="AP94" s="89">
        <f t="shared" si="5"/>
        <v>441354.2</v>
      </c>
      <c r="AQ94" s="89">
        <f t="shared" si="5"/>
        <v>0</v>
      </c>
      <c r="AR94" s="89">
        <f t="shared" si="5"/>
        <v>441354.2</v>
      </c>
      <c r="AS94" s="89">
        <f t="shared" si="5"/>
        <v>30441354.199999999</v>
      </c>
      <c r="AT94" s="90"/>
      <c r="AU94" s="90"/>
      <c r="AV94" s="90"/>
      <c r="AW94" s="90">
        <v>0</v>
      </c>
      <c r="AX94" s="90">
        <v>0</v>
      </c>
      <c r="AY94" s="90"/>
      <c r="AZ94" s="90"/>
    </row>
    <row r="95" spans="1:52">
      <c r="A95" s="87">
        <v>2016</v>
      </c>
      <c r="B95" s="87">
        <v>8300</v>
      </c>
      <c r="C95" s="87">
        <v>2</v>
      </c>
      <c r="D95" s="86">
        <v>2</v>
      </c>
      <c r="E95" s="86">
        <v>1</v>
      </c>
      <c r="F95" s="87">
        <v>6000</v>
      </c>
      <c r="G95" s="87">
        <v>6200</v>
      </c>
      <c r="H95" s="87">
        <v>622</v>
      </c>
      <c r="I95" s="87">
        <v>6220</v>
      </c>
      <c r="J95" s="90" t="s">
        <v>140</v>
      </c>
      <c r="K95" s="90">
        <v>30000000</v>
      </c>
      <c r="L95" s="90">
        <v>0</v>
      </c>
      <c r="M95" s="90">
        <v>30000000</v>
      </c>
      <c r="N95" s="90">
        <v>441354.2</v>
      </c>
      <c r="O95" s="90">
        <v>0</v>
      </c>
      <c r="P95" s="89">
        <f t="shared" si="7"/>
        <v>441354.2</v>
      </c>
      <c r="Q95" s="89">
        <f t="shared" si="8"/>
        <v>30441354.199999999</v>
      </c>
      <c r="R95" s="90">
        <v>0</v>
      </c>
      <c r="S95" s="90">
        <v>0</v>
      </c>
      <c r="T95" s="90">
        <v>0</v>
      </c>
      <c r="U95" s="90">
        <v>0</v>
      </c>
      <c r="V95" s="90">
        <v>0</v>
      </c>
      <c r="W95" s="90">
        <v>0</v>
      </c>
      <c r="X95" s="90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9">
        <v>0</v>
      </c>
      <c r="AE95" s="89">
        <v>0</v>
      </c>
      <c r="AF95" s="90">
        <v>0</v>
      </c>
      <c r="AG95" s="90">
        <v>0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89">
        <f t="shared" si="6"/>
        <v>30000000</v>
      </c>
      <c r="AN95" s="89">
        <f t="shared" si="6"/>
        <v>0</v>
      </c>
      <c r="AO95" s="89">
        <f t="shared" si="5"/>
        <v>30000000</v>
      </c>
      <c r="AP95" s="89">
        <f t="shared" si="5"/>
        <v>441354.2</v>
      </c>
      <c r="AQ95" s="89">
        <f t="shared" si="5"/>
        <v>0</v>
      </c>
      <c r="AR95" s="89">
        <f t="shared" si="5"/>
        <v>441354.2</v>
      </c>
      <c r="AS95" s="89">
        <f t="shared" si="5"/>
        <v>30441354.199999999</v>
      </c>
      <c r="AT95" s="90"/>
      <c r="AU95" s="90"/>
      <c r="AV95" s="90"/>
      <c r="AW95" s="90">
        <v>0</v>
      </c>
      <c r="AX95" s="90">
        <v>0</v>
      </c>
      <c r="AY95" s="90"/>
      <c r="AZ95" s="90"/>
    </row>
    <row r="96" spans="1:52">
      <c r="A96" s="87">
        <v>2016</v>
      </c>
      <c r="B96" s="87">
        <v>8300</v>
      </c>
      <c r="C96" s="87">
        <v>2</v>
      </c>
      <c r="D96" s="86">
        <v>2</v>
      </c>
      <c r="E96" s="86">
        <v>2</v>
      </c>
      <c r="F96" s="87"/>
      <c r="G96" s="87"/>
      <c r="H96" s="87"/>
      <c r="I96" s="87"/>
      <c r="J96" s="90" t="s">
        <v>189</v>
      </c>
      <c r="K96" s="90">
        <v>6016358.1500000004</v>
      </c>
      <c r="L96" s="90">
        <v>0</v>
      </c>
      <c r="M96" s="90">
        <v>6016358.1500000004</v>
      </c>
      <c r="N96" s="90">
        <v>127992.94</v>
      </c>
      <c r="O96" s="90">
        <v>0</v>
      </c>
      <c r="P96" s="89">
        <f t="shared" si="7"/>
        <v>127992.94</v>
      </c>
      <c r="Q96" s="89">
        <f t="shared" si="8"/>
        <v>6144351.0900000008</v>
      </c>
      <c r="R96" s="90">
        <v>0</v>
      </c>
      <c r="S96" s="90">
        <v>0</v>
      </c>
      <c r="T96" s="90">
        <v>0</v>
      </c>
      <c r="U96" s="90">
        <v>0</v>
      </c>
      <c r="V96" s="90">
        <v>0</v>
      </c>
      <c r="W96" s="90">
        <v>0</v>
      </c>
      <c r="X96" s="90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90">
        <v>0</v>
      </c>
      <c r="AG96" s="90">
        <v>0</v>
      </c>
      <c r="AH96" s="90">
        <v>0</v>
      </c>
      <c r="AI96" s="90">
        <v>0</v>
      </c>
      <c r="AJ96" s="90">
        <v>0</v>
      </c>
      <c r="AK96" s="90">
        <v>0</v>
      </c>
      <c r="AL96" s="90">
        <v>0</v>
      </c>
      <c r="AM96" s="89">
        <f t="shared" si="6"/>
        <v>6016358.1500000004</v>
      </c>
      <c r="AN96" s="89">
        <f t="shared" si="6"/>
        <v>0</v>
      </c>
      <c r="AO96" s="89">
        <f t="shared" si="5"/>
        <v>6016358.1500000004</v>
      </c>
      <c r="AP96" s="89">
        <f t="shared" si="5"/>
        <v>127992.94</v>
      </c>
      <c r="AQ96" s="89">
        <f t="shared" si="5"/>
        <v>0</v>
      </c>
      <c r="AR96" s="89">
        <f t="shared" si="5"/>
        <v>127992.94</v>
      </c>
      <c r="AS96" s="89">
        <f t="shared" si="5"/>
        <v>6144351.0900000008</v>
      </c>
      <c r="AT96" s="90"/>
      <c r="AU96" s="90"/>
      <c r="AV96" s="90"/>
      <c r="AW96" s="90">
        <v>0</v>
      </c>
      <c r="AX96" s="90">
        <v>0</v>
      </c>
      <c r="AY96" s="90"/>
      <c r="AZ96" s="90"/>
    </row>
    <row r="97" spans="1:52">
      <c r="A97" s="87">
        <v>2016</v>
      </c>
      <c r="B97" s="87">
        <v>8300</v>
      </c>
      <c r="C97" s="87">
        <v>2</v>
      </c>
      <c r="D97" s="86">
        <v>2</v>
      </c>
      <c r="E97" s="86">
        <v>2</v>
      </c>
      <c r="F97" s="87">
        <v>2000</v>
      </c>
      <c r="G97" s="87"/>
      <c r="H97" s="87"/>
      <c r="I97" s="87"/>
      <c r="J97" s="90" t="s">
        <v>29</v>
      </c>
      <c r="K97" s="90">
        <v>3425229.37</v>
      </c>
      <c r="L97" s="90">
        <v>0</v>
      </c>
      <c r="M97" s="90">
        <v>3425229.37</v>
      </c>
      <c r="N97" s="90">
        <v>0</v>
      </c>
      <c r="O97" s="90">
        <v>0</v>
      </c>
      <c r="P97" s="89">
        <f t="shared" si="7"/>
        <v>0</v>
      </c>
      <c r="Q97" s="89">
        <f t="shared" si="8"/>
        <v>3425229.37</v>
      </c>
      <c r="R97" s="90">
        <v>0</v>
      </c>
      <c r="S97" s="90">
        <v>0</v>
      </c>
      <c r="T97" s="90">
        <v>0</v>
      </c>
      <c r="U97" s="90">
        <v>0</v>
      </c>
      <c r="V97" s="90">
        <v>0</v>
      </c>
      <c r="W97" s="90">
        <v>0</v>
      </c>
      <c r="X97" s="90">
        <v>0</v>
      </c>
      <c r="Y97" s="89">
        <v>0</v>
      </c>
      <c r="Z97" s="89">
        <v>0</v>
      </c>
      <c r="AA97" s="89">
        <v>0</v>
      </c>
      <c r="AB97" s="89">
        <v>0</v>
      </c>
      <c r="AC97" s="89">
        <v>0</v>
      </c>
      <c r="AD97" s="89">
        <v>0</v>
      </c>
      <c r="AE97" s="89">
        <v>0</v>
      </c>
      <c r="AF97" s="90">
        <v>0</v>
      </c>
      <c r="AG97" s="90">
        <v>0</v>
      </c>
      <c r="AH97" s="90">
        <v>0</v>
      </c>
      <c r="AI97" s="90">
        <v>0</v>
      </c>
      <c r="AJ97" s="90">
        <v>0</v>
      </c>
      <c r="AK97" s="90">
        <v>0</v>
      </c>
      <c r="AL97" s="90">
        <v>0</v>
      </c>
      <c r="AM97" s="89">
        <f t="shared" si="6"/>
        <v>3425229.37</v>
      </c>
      <c r="AN97" s="89">
        <f t="shared" si="6"/>
        <v>0</v>
      </c>
      <c r="AO97" s="89">
        <f t="shared" si="5"/>
        <v>3425229.37</v>
      </c>
      <c r="AP97" s="89">
        <f t="shared" si="5"/>
        <v>0</v>
      </c>
      <c r="AQ97" s="89">
        <f t="shared" si="5"/>
        <v>0</v>
      </c>
      <c r="AR97" s="89">
        <f t="shared" si="5"/>
        <v>0</v>
      </c>
      <c r="AS97" s="89">
        <f t="shared" si="5"/>
        <v>3425229.37</v>
      </c>
      <c r="AT97" s="90"/>
      <c r="AU97" s="90"/>
      <c r="AV97" s="90"/>
      <c r="AW97" s="90">
        <v>0</v>
      </c>
      <c r="AX97" s="90">
        <v>0</v>
      </c>
      <c r="AY97" s="90"/>
      <c r="AZ97" s="90"/>
    </row>
    <row r="98" spans="1:52">
      <c r="A98" s="87">
        <v>2016</v>
      </c>
      <c r="B98" s="87">
        <v>8300</v>
      </c>
      <c r="C98" s="87">
        <v>2</v>
      </c>
      <c r="D98" s="86">
        <v>2</v>
      </c>
      <c r="E98" s="86">
        <v>2</v>
      </c>
      <c r="F98" s="87">
        <v>2000</v>
      </c>
      <c r="G98" s="87">
        <v>2500</v>
      </c>
      <c r="H98" s="87"/>
      <c r="I98" s="87"/>
      <c r="J98" s="90" t="s">
        <v>48</v>
      </c>
      <c r="K98" s="90">
        <v>3425229.37</v>
      </c>
      <c r="L98" s="90">
        <v>0</v>
      </c>
      <c r="M98" s="90">
        <v>3425229.37</v>
      </c>
      <c r="N98" s="90">
        <v>0</v>
      </c>
      <c r="O98" s="90">
        <v>0</v>
      </c>
      <c r="P98" s="89">
        <f t="shared" si="7"/>
        <v>0</v>
      </c>
      <c r="Q98" s="89">
        <f t="shared" si="8"/>
        <v>3425229.37</v>
      </c>
      <c r="R98" s="90">
        <v>0</v>
      </c>
      <c r="S98" s="90">
        <v>0</v>
      </c>
      <c r="T98" s="90">
        <v>0</v>
      </c>
      <c r="U98" s="90">
        <v>0</v>
      </c>
      <c r="V98" s="90">
        <v>0</v>
      </c>
      <c r="W98" s="90">
        <v>0</v>
      </c>
      <c r="X98" s="90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90">
        <v>0</v>
      </c>
      <c r="AG98" s="90">
        <v>0</v>
      </c>
      <c r="AH98" s="90">
        <v>0</v>
      </c>
      <c r="AI98" s="90">
        <v>0</v>
      </c>
      <c r="AJ98" s="90">
        <v>0</v>
      </c>
      <c r="AK98" s="90">
        <v>0</v>
      </c>
      <c r="AL98" s="90">
        <v>0</v>
      </c>
      <c r="AM98" s="89">
        <f t="shared" si="6"/>
        <v>3425229.37</v>
      </c>
      <c r="AN98" s="89">
        <f t="shared" si="6"/>
        <v>0</v>
      </c>
      <c r="AO98" s="89">
        <f t="shared" si="5"/>
        <v>3425229.37</v>
      </c>
      <c r="AP98" s="89">
        <f t="shared" si="5"/>
        <v>0</v>
      </c>
      <c r="AQ98" s="89">
        <f t="shared" si="5"/>
        <v>0</v>
      </c>
      <c r="AR98" s="89">
        <f t="shared" si="5"/>
        <v>0</v>
      </c>
      <c r="AS98" s="89">
        <f t="shared" si="5"/>
        <v>3425229.37</v>
      </c>
      <c r="AT98" s="90"/>
      <c r="AU98" s="90"/>
      <c r="AV98" s="90"/>
      <c r="AW98" s="90">
        <v>0</v>
      </c>
      <c r="AX98" s="90">
        <v>0</v>
      </c>
      <c r="AY98" s="90"/>
      <c r="AZ98" s="90"/>
    </row>
    <row r="99" spans="1:52">
      <c r="A99" s="87">
        <v>2016</v>
      </c>
      <c r="B99" s="87">
        <v>8300</v>
      </c>
      <c r="C99" s="87">
        <v>2</v>
      </c>
      <c r="D99" s="86">
        <v>2</v>
      </c>
      <c r="E99" s="86">
        <v>2</v>
      </c>
      <c r="F99" s="87">
        <v>2000</v>
      </c>
      <c r="G99" s="87">
        <v>2500</v>
      </c>
      <c r="H99" s="87">
        <v>251</v>
      </c>
      <c r="I99" s="87">
        <v>2510</v>
      </c>
      <c r="J99" s="90" t="s">
        <v>250</v>
      </c>
      <c r="K99" s="90">
        <v>1347175.55</v>
      </c>
      <c r="L99" s="90">
        <v>0</v>
      </c>
      <c r="M99" s="90">
        <v>1347175.55</v>
      </c>
      <c r="N99" s="90">
        <v>0</v>
      </c>
      <c r="O99" s="90">
        <v>0</v>
      </c>
      <c r="P99" s="89">
        <f t="shared" si="7"/>
        <v>0</v>
      </c>
      <c r="Q99" s="89">
        <f t="shared" si="8"/>
        <v>1347175.55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89">
        <f t="shared" si="6"/>
        <v>1347175.55</v>
      </c>
      <c r="AN99" s="89">
        <f t="shared" si="6"/>
        <v>0</v>
      </c>
      <c r="AO99" s="89">
        <f t="shared" si="5"/>
        <v>1347175.55</v>
      </c>
      <c r="AP99" s="89">
        <f t="shared" si="5"/>
        <v>0</v>
      </c>
      <c r="AQ99" s="89">
        <f t="shared" si="5"/>
        <v>0</v>
      </c>
      <c r="AR99" s="89">
        <f t="shared" si="5"/>
        <v>0</v>
      </c>
      <c r="AS99" s="89">
        <f t="shared" si="5"/>
        <v>1347175.55</v>
      </c>
      <c r="AT99" s="90"/>
      <c r="AU99" s="90">
        <v>7274</v>
      </c>
      <c r="AV99" s="90"/>
      <c r="AW99" s="90">
        <v>0</v>
      </c>
      <c r="AX99" s="90">
        <v>0</v>
      </c>
      <c r="AY99" s="90">
        <v>7274</v>
      </c>
      <c r="AZ99" s="90"/>
    </row>
    <row r="100" spans="1:52">
      <c r="A100" s="87">
        <v>2016</v>
      </c>
      <c r="B100" s="87">
        <v>8300</v>
      </c>
      <c r="C100" s="87">
        <v>2</v>
      </c>
      <c r="D100" s="86">
        <v>2</v>
      </c>
      <c r="E100" s="86">
        <v>2</v>
      </c>
      <c r="F100" s="87">
        <v>2000</v>
      </c>
      <c r="G100" s="87">
        <v>2500</v>
      </c>
      <c r="H100" s="87">
        <v>255</v>
      </c>
      <c r="I100" s="87">
        <v>2550</v>
      </c>
      <c r="J100" s="90" t="s">
        <v>251</v>
      </c>
      <c r="K100" s="90">
        <v>1421173.82</v>
      </c>
      <c r="L100" s="90">
        <v>0</v>
      </c>
      <c r="M100" s="90">
        <v>1421173.82</v>
      </c>
      <c r="N100" s="90">
        <v>0</v>
      </c>
      <c r="O100" s="90">
        <v>0</v>
      </c>
      <c r="P100" s="89">
        <f t="shared" si="7"/>
        <v>0</v>
      </c>
      <c r="Q100" s="89">
        <f t="shared" si="8"/>
        <v>1421173.82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89">
        <f t="shared" si="6"/>
        <v>1421173.82</v>
      </c>
      <c r="AN100" s="89">
        <f t="shared" si="6"/>
        <v>0</v>
      </c>
      <c r="AO100" s="89">
        <f t="shared" si="5"/>
        <v>1421173.82</v>
      </c>
      <c r="AP100" s="89">
        <f t="shared" si="5"/>
        <v>0</v>
      </c>
      <c r="AQ100" s="89">
        <f t="shared" si="5"/>
        <v>0</v>
      </c>
      <c r="AR100" s="89">
        <f t="shared" si="5"/>
        <v>0</v>
      </c>
      <c r="AS100" s="89">
        <f t="shared" si="5"/>
        <v>1421173.82</v>
      </c>
      <c r="AT100" s="90"/>
      <c r="AU100" s="90">
        <v>7274</v>
      </c>
      <c r="AV100" s="90"/>
      <c r="AW100" s="90">
        <v>0</v>
      </c>
      <c r="AX100" s="90">
        <v>0</v>
      </c>
      <c r="AY100" s="90">
        <v>7274</v>
      </c>
      <c r="AZ100" s="90"/>
    </row>
    <row r="101" spans="1:52">
      <c r="A101" s="87">
        <v>2016</v>
      </c>
      <c r="B101" s="87">
        <v>8300</v>
      </c>
      <c r="C101" s="87">
        <v>2</v>
      </c>
      <c r="D101" s="86">
        <v>2</v>
      </c>
      <c r="E101" s="86">
        <v>2</v>
      </c>
      <c r="F101" s="87">
        <v>2000</v>
      </c>
      <c r="G101" s="87">
        <v>2500</v>
      </c>
      <c r="H101" s="87">
        <v>259</v>
      </c>
      <c r="I101" s="87">
        <v>2590</v>
      </c>
      <c r="J101" s="90" t="s">
        <v>252</v>
      </c>
      <c r="K101" s="90">
        <v>656880</v>
      </c>
      <c r="L101" s="90">
        <v>0</v>
      </c>
      <c r="M101" s="90">
        <v>656880</v>
      </c>
      <c r="N101" s="90">
        <v>0</v>
      </c>
      <c r="O101" s="90">
        <v>0</v>
      </c>
      <c r="P101" s="89">
        <f t="shared" si="7"/>
        <v>0</v>
      </c>
      <c r="Q101" s="89">
        <f t="shared" si="8"/>
        <v>656880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89">
        <f t="shared" si="6"/>
        <v>656880</v>
      </c>
      <c r="AN101" s="89">
        <f t="shared" si="6"/>
        <v>0</v>
      </c>
      <c r="AO101" s="89">
        <f t="shared" si="5"/>
        <v>656880</v>
      </c>
      <c r="AP101" s="89">
        <f t="shared" si="5"/>
        <v>0</v>
      </c>
      <c r="AQ101" s="89">
        <f t="shared" si="5"/>
        <v>0</v>
      </c>
      <c r="AR101" s="89">
        <f t="shared" si="5"/>
        <v>0</v>
      </c>
      <c r="AS101" s="89">
        <f t="shared" si="5"/>
        <v>656880</v>
      </c>
      <c r="AT101" s="90"/>
      <c r="AU101" s="90"/>
      <c r="AV101" s="90"/>
      <c r="AW101" s="90">
        <v>0</v>
      </c>
      <c r="AX101" s="90">
        <v>0</v>
      </c>
      <c r="AY101" s="90"/>
      <c r="AZ101" s="90"/>
    </row>
    <row r="102" spans="1:52">
      <c r="A102" s="87">
        <v>2016</v>
      </c>
      <c r="B102" s="87">
        <v>8300</v>
      </c>
      <c r="C102" s="87">
        <v>2</v>
      </c>
      <c r="D102" s="86">
        <v>2</v>
      </c>
      <c r="E102" s="86">
        <v>2</v>
      </c>
      <c r="F102" s="87">
        <v>3000</v>
      </c>
      <c r="G102" s="87"/>
      <c r="H102" s="87"/>
      <c r="I102" s="87"/>
      <c r="J102" s="90" t="s">
        <v>66</v>
      </c>
      <c r="K102" s="90">
        <v>0</v>
      </c>
      <c r="L102" s="90">
        <v>0</v>
      </c>
      <c r="M102" s="90">
        <v>0</v>
      </c>
      <c r="N102" s="90">
        <v>127992.94</v>
      </c>
      <c r="O102" s="90">
        <v>0</v>
      </c>
      <c r="P102" s="89">
        <f t="shared" si="7"/>
        <v>127992.94</v>
      </c>
      <c r="Q102" s="89">
        <f t="shared" si="8"/>
        <v>127992.94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89">
        <f t="shared" si="6"/>
        <v>0</v>
      </c>
      <c r="AN102" s="89">
        <f t="shared" si="6"/>
        <v>0</v>
      </c>
      <c r="AO102" s="89">
        <f t="shared" si="5"/>
        <v>0</v>
      </c>
      <c r="AP102" s="89">
        <f t="shared" si="5"/>
        <v>127992.94</v>
      </c>
      <c r="AQ102" s="89">
        <f t="shared" si="5"/>
        <v>0</v>
      </c>
      <c r="AR102" s="89">
        <f t="shared" si="5"/>
        <v>127992.94</v>
      </c>
      <c r="AS102" s="89">
        <f t="shared" si="5"/>
        <v>127992.94</v>
      </c>
      <c r="AT102" s="90"/>
      <c r="AU102" s="90"/>
      <c r="AV102" s="90"/>
      <c r="AW102" s="90">
        <v>0</v>
      </c>
      <c r="AX102" s="90">
        <v>0</v>
      </c>
      <c r="AY102" s="90"/>
      <c r="AZ102" s="90"/>
    </row>
    <row r="103" spans="1:52">
      <c r="A103" s="87">
        <v>2016</v>
      </c>
      <c r="B103" s="87">
        <v>8300</v>
      </c>
      <c r="C103" s="87">
        <v>2</v>
      </c>
      <c r="D103" s="86">
        <v>2</v>
      </c>
      <c r="E103" s="86">
        <v>2</v>
      </c>
      <c r="F103" s="87">
        <v>3000</v>
      </c>
      <c r="G103" s="87">
        <v>3700</v>
      </c>
      <c r="H103" s="87"/>
      <c r="I103" s="87"/>
      <c r="J103" s="90" t="s">
        <v>239</v>
      </c>
      <c r="K103" s="90">
        <v>0</v>
      </c>
      <c r="L103" s="90">
        <v>0</v>
      </c>
      <c r="M103" s="90">
        <v>0</v>
      </c>
      <c r="N103" s="90">
        <v>127992.94</v>
      </c>
      <c r="O103" s="90">
        <v>0</v>
      </c>
      <c r="P103" s="89">
        <f t="shared" si="7"/>
        <v>127992.94</v>
      </c>
      <c r="Q103" s="89">
        <f t="shared" si="8"/>
        <v>127992.94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89">
        <f t="shared" si="6"/>
        <v>0</v>
      </c>
      <c r="AN103" s="89">
        <f t="shared" si="6"/>
        <v>0</v>
      </c>
      <c r="AO103" s="89">
        <f t="shared" si="5"/>
        <v>0</v>
      </c>
      <c r="AP103" s="89">
        <f t="shared" si="5"/>
        <v>127992.94</v>
      </c>
      <c r="AQ103" s="89">
        <f t="shared" si="5"/>
        <v>0</v>
      </c>
      <c r="AR103" s="89">
        <f t="shared" si="5"/>
        <v>127992.94</v>
      </c>
      <c r="AS103" s="89">
        <f t="shared" si="5"/>
        <v>127992.94</v>
      </c>
      <c r="AT103" s="90"/>
      <c r="AU103" s="90"/>
      <c r="AV103" s="90"/>
      <c r="AW103" s="90">
        <v>0</v>
      </c>
      <c r="AX103" s="90">
        <v>0</v>
      </c>
      <c r="AY103" s="90"/>
      <c r="AZ103" s="90"/>
    </row>
    <row r="104" spans="1:52">
      <c r="A104" s="87">
        <v>2016</v>
      </c>
      <c r="B104" s="87">
        <v>8300</v>
      </c>
      <c r="C104" s="87">
        <v>2</v>
      </c>
      <c r="D104" s="86">
        <v>2</v>
      </c>
      <c r="E104" s="86">
        <v>2</v>
      </c>
      <c r="F104" s="87">
        <v>3000</v>
      </c>
      <c r="G104" s="87">
        <v>3700</v>
      </c>
      <c r="H104" s="87">
        <v>371</v>
      </c>
      <c r="I104" s="87">
        <v>3710</v>
      </c>
      <c r="J104" s="90" t="s">
        <v>99</v>
      </c>
      <c r="K104" s="90">
        <v>0</v>
      </c>
      <c r="L104" s="90">
        <v>0</v>
      </c>
      <c r="M104" s="90">
        <v>0</v>
      </c>
      <c r="N104" s="90">
        <v>100000</v>
      </c>
      <c r="O104" s="90">
        <v>0</v>
      </c>
      <c r="P104" s="89">
        <f t="shared" si="7"/>
        <v>100000</v>
      </c>
      <c r="Q104" s="89">
        <f t="shared" si="8"/>
        <v>100000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89">
        <f t="shared" si="6"/>
        <v>0</v>
      </c>
      <c r="AN104" s="89">
        <f t="shared" si="6"/>
        <v>0</v>
      </c>
      <c r="AO104" s="89">
        <f t="shared" si="5"/>
        <v>0</v>
      </c>
      <c r="AP104" s="89">
        <f t="shared" si="5"/>
        <v>100000</v>
      </c>
      <c r="AQ104" s="89">
        <f t="shared" si="5"/>
        <v>0</v>
      </c>
      <c r="AR104" s="89">
        <f t="shared" si="5"/>
        <v>100000</v>
      </c>
      <c r="AS104" s="89">
        <f t="shared" si="5"/>
        <v>100000</v>
      </c>
      <c r="AT104" s="90"/>
      <c r="AU104" s="90"/>
      <c r="AV104" s="90">
        <v>10</v>
      </c>
      <c r="AW104" s="90">
        <v>0</v>
      </c>
      <c r="AX104" s="90">
        <v>0</v>
      </c>
      <c r="AY104" s="90"/>
      <c r="AZ104" s="90">
        <v>10</v>
      </c>
    </row>
    <row r="105" spans="1:52">
      <c r="A105" s="87">
        <v>2016</v>
      </c>
      <c r="B105" s="87">
        <v>8300</v>
      </c>
      <c r="C105" s="87">
        <v>2</v>
      </c>
      <c r="D105" s="86">
        <v>2</v>
      </c>
      <c r="E105" s="86">
        <v>2</v>
      </c>
      <c r="F105" s="87">
        <v>3000</v>
      </c>
      <c r="G105" s="87">
        <v>3700</v>
      </c>
      <c r="H105" s="87">
        <v>375</v>
      </c>
      <c r="I105" s="87">
        <v>3750</v>
      </c>
      <c r="J105" s="90" t="s">
        <v>104</v>
      </c>
      <c r="K105" s="90">
        <v>0</v>
      </c>
      <c r="L105" s="90">
        <v>0</v>
      </c>
      <c r="M105" s="90">
        <v>0</v>
      </c>
      <c r="N105" s="90">
        <v>27992.94</v>
      </c>
      <c r="O105" s="90">
        <v>0</v>
      </c>
      <c r="P105" s="89">
        <f t="shared" si="7"/>
        <v>27992.94</v>
      </c>
      <c r="Q105" s="89">
        <f t="shared" si="8"/>
        <v>27992.94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89">
        <v>0</v>
      </c>
      <c r="Z105" s="89">
        <v>0</v>
      </c>
      <c r="AA105" s="89">
        <v>0</v>
      </c>
      <c r="AB105" s="89">
        <v>0</v>
      </c>
      <c r="AC105" s="89">
        <v>0</v>
      </c>
      <c r="AD105" s="89">
        <v>0</v>
      </c>
      <c r="AE105" s="89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89">
        <f t="shared" si="6"/>
        <v>0</v>
      </c>
      <c r="AN105" s="89">
        <f t="shared" si="6"/>
        <v>0</v>
      </c>
      <c r="AO105" s="89">
        <f t="shared" si="5"/>
        <v>0</v>
      </c>
      <c r="AP105" s="89">
        <f t="shared" si="5"/>
        <v>27992.94</v>
      </c>
      <c r="AQ105" s="89">
        <f t="shared" si="5"/>
        <v>0</v>
      </c>
      <c r="AR105" s="89">
        <f t="shared" si="5"/>
        <v>27992.94</v>
      </c>
      <c r="AS105" s="89">
        <f t="shared" si="5"/>
        <v>27992.94</v>
      </c>
      <c r="AT105" s="90"/>
      <c r="AU105" s="90"/>
      <c r="AV105" s="90">
        <v>5</v>
      </c>
      <c r="AW105" s="90">
        <v>0</v>
      </c>
      <c r="AX105" s="90">
        <v>0</v>
      </c>
      <c r="AY105" s="90"/>
      <c r="AZ105" s="90">
        <v>5</v>
      </c>
    </row>
    <row r="106" spans="1:52">
      <c r="A106" s="87">
        <v>2016</v>
      </c>
      <c r="B106" s="87">
        <v>8300</v>
      </c>
      <c r="C106" s="87">
        <v>2</v>
      </c>
      <c r="D106" s="86">
        <v>2</v>
      </c>
      <c r="E106" s="86">
        <v>2</v>
      </c>
      <c r="F106" s="87">
        <v>5000</v>
      </c>
      <c r="G106" s="87"/>
      <c r="H106" s="87"/>
      <c r="I106" s="87"/>
      <c r="J106" s="90" t="s">
        <v>113</v>
      </c>
      <c r="K106" s="90">
        <v>2591128.7800000003</v>
      </c>
      <c r="L106" s="90">
        <v>0</v>
      </c>
      <c r="M106" s="90">
        <v>2591128.7800000003</v>
      </c>
      <c r="N106" s="90">
        <v>0</v>
      </c>
      <c r="O106" s="90">
        <v>0</v>
      </c>
      <c r="P106" s="89">
        <f t="shared" si="7"/>
        <v>0</v>
      </c>
      <c r="Q106" s="89">
        <f t="shared" si="8"/>
        <v>2591128.7800000003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89">
        <f t="shared" si="6"/>
        <v>2591128.7800000003</v>
      </c>
      <c r="AN106" s="89">
        <f t="shared" si="6"/>
        <v>0</v>
      </c>
      <c r="AO106" s="89">
        <f t="shared" si="5"/>
        <v>2591128.7800000003</v>
      </c>
      <c r="AP106" s="89">
        <f t="shared" si="5"/>
        <v>0</v>
      </c>
      <c r="AQ106" s="89">
        <f t="shared" si="5"/>
        <v>0</v>
      </c>
      <c r="AR106" s="89">
        <f t="shared" si="5"/>
        <v>0</v>
      </c>
      <c r="AS106" s="89">
        <f t="shared" si="5"/>
        <v>2591128.7800000003</v>
      </c>
      <c r="AT106" s="90"/>
      <c r="AU106" s="90"/>
      <c r="AV106" s="90">
        <v>5</v>
      </c>
      <c r="AW106" s="90">
        <v>0</v>
      </c>
      <c r="AX106" s="90">
        <v>0</v>
      </c>
      <c r="AY106" s="90"/>
      <c r="AZ106" s="90">
        <v>5</v>
      </c>
    </row>
    <row r="107" spans="1:52">
      <c r="A107" s="87">
        <v>2016</v>
      </c>
      <c r="B107" s="87">
        <v>8300</v>
      </c>
      <c r="C107" s="87">
        <v>2</v>
      </c>
      <c r="D107" s="86">
        <v>2</v>
      </c>
      <c r="E107" s="86">
        <v>2</v>
      </c>
      <c r="F107" s="87">
        <v>5000</v>
      </c>
      <c r="G107" s="87">
        <v>5100</v>
      </c>
      <c r="H107" s="87"/>
      <c r="I107" s="87"/>
      <c r="J107" s="90" t="s">
        <v>114</v>
      </c>
      <c r="K107" s="90">
        <v>2591128.7800000003</v>
      </c>
      <c r="L107" s="90">
        <v>0</v>
      </c>
      <c r="M107" s="90">
        <v>2591128.7800000003</v>
      </c>
      <c r="N107" s="90">
        <v>0</v>
      </c>
      <c r="O107" s="90">
        <v>0</v>
      </c>
      <c r="P107" s="89">
        <f t="shared" si="7"/>
        <v>0</v>
      </c>
      <c r="Q107" s="89">
        <f t="shared" si="8"/>
        <v>2591128.7800000003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89">
        <f t="shared" si="6"/>
        <v>2591128.7800000003</v>
      </c>
      <c r="AN107" s="89">
        <f t="shared" si="6"/>
        <v>0</v>
      </c>
      <c r="AO107" s="89">
        <f t="shared" si="5"/>
        <v>2591128.7800000003</v>
      </c>
      <c r="AP107" s="89">
        <f t="shared" si="5"/>
        <v>0</v>
      </c>
      <c r="AQ107" s="89">
        <f t="shared" si="5"/>
        <v>0</v>
      </c>
      <c r="AR107" s="89">
        <f t="shared" si="5"/>
        <v>0</v>
      </c>
      <c r="AS107" s="89">
        <f t="shared" si="5"/>
        <v>2591128.7800000003</v>
      </c>
      <c r="AT107" s="90"/>
      <c r="AU107" s="90"/>
      <c r="AV107" s="90"/>
      <c r="AW107" s="90">
        <v>0</v>
      </c>
      <c r="AX107" s="90">
        <v>0</v>
      </c>
      <c r="AY107" s="90"/>
      <c r="AZ107" s="90"/>
    </row>
    <row r="108" spans="1:52">
      <c r="A108" s="87">
        <v>2016</v>
      </c>
      <c r="B108" s="87">
        <v>8300</v>
      </c>
      <c r="C108" s="87">
        <v>2</v>
      </c>
      <c r="D108" s="86">
        <v>2</v>
      </c>
      <c r="E108" s="86">
        <v>2</v>
      </c>
      <c r="F108" s="87">
        <v>5000</v>
      </c>
      <c r="G108" s="87">
        <v>5100</v>
      </c>
      <c r="H108" s="87">
        <v>519</v>
      </c>
      <c r="I108" s="87">
        <v>5190</v>
      </c>
      <c r="J108" s="90" t="s">
        <v>120</v>
      </c>
      <c r="K108" s="90">
        <v>2591128.7800000003</v>
      </c>
      <c r="L108" s="90">
        <v>0</v>
      </c>
      <c r="M108" s="90">
        <v>2591128.7800000003</v>
      </c>
      <c r="N108" s="90">
        <v>0</v>
      </c>
      <c r="O108" s="90">
        <v>0</v>
      </c>
      <c r="P108" s="89">
        <f t="shared" si="7"/>
        <v>0</v>
      </c>
      <c r="Q108" s="89">
        <f t="shared" si="8"/>
        <v>2591128.7800000003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89">
        <f t="shared" si="6"/>
        <v>2591128.7800000003</v>
      </c>
      <c r="AN108" s="89">
        <f t="shared" si="6"/>
        <v>0</v>
      </c>
      <c r="AO108" s="89">
        <f t="shared" si="5"/>
        <v>2591128.7800000003</v>
      </c>
      <c r="AP108" s="89">
        <f t="shared" si="5"/>
        <v>0</v>
      </c>
      <c r="AQ108" s="89">
        <f t="shared" si="5"/>
        <v>0</v>
      </c>
      <c r="AR108" s="89">
        <f t="shared" si="5"/>
        <v>0</v>
      </c>
      <c r="AS108" s="89">
        <f t="shared" si="5"/>
        <v>2591128.7800000003</v>
      </c>
      <c r="AT108" s="90"/>
      <c r="AU108" s="90"/>
      <c r="AV108" s="90"/>
      <c r="AW108" s="90">
        <v>0</v>
      </c>
      <c r="AX108" s="90">
        <v>0</v>
      </c>
      <c r="AY108" s="90"/>
      <c r="AZ108" s="90"/>
    </row>
    <row r="109" spans="1:52">
      <c r="A109" s="87">
        <v>2016</v>
      </c>
      <c r="B109" s="87">
        <v>8300</v>
      </c>
      <c r="C109" s="87">
        <v>2</v>
      </c>
      <c r="D109" s="86">
        <v>3</v>
      </c>
      <c r="E109" s="86">
        <v>2</v>
      </c>
      <c r="F109" s="87"/>
      <c r="G109" s="87"/>
      <c r="H109" s="87"/>
      <c r="I109" s="87"/>
      <c r="J109" s="90" t="s">
        <v>190</v>
      </c>
      <c r="K109" s="90">
        <v>67401797.790000007</v>
      </c>
      <c r="L109" s="90">
        <f>+L114</f>
        <v>21000000</v>
      </c>
      <c r="M109" s="90">
        <v>88401797.790000007</v>
      </c>
      <c r="N109" s="90">
        <v>5993651.1200000001</v>
      </c>
      <c r="O109" s="90">
        <v>0</v>
      </c>
      <c r="P109" s="89">
        <f t="shared" si="7"/>
        <v>5993651.1200000001</v>
      </c>
      <c r="Q109" s="89">
        <f t="shared" si="8"/>
        <v>94395448.910000011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89">
        <v>0</v>
      </c>
      <c r="Z109" s="89">
        <v>0</v>
      </c>
      <c r="AA109" s="89">
        <v>0</v>
      </c>
      <c r="AB109" s="89">
        <v>0</v>
      </c>
      <c r="AC109" s="89">
        <v>0</v>
      </c>
      <c r="AD109" s="89">
        <v>0</v>
      </c>
      <c r="AE109" s="89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89">
        <f t="shared" si="6"/>
        <v>67401797.790000007</v>
      </c>
      <c r="AN109" s="89">
        <f t="shared" si="6"/>
        <v>21000000</v>
      </c>
      <c r="AO109" s="89">
        <f t="shared" si="5"/>
        <v>88401797.790000007</v>
      </c>
      <c r="AP109" s="89">
        <f t="shared" si="5"/>
        <v>5993651.1200000001</v>
      </c>
      <c r="AQ109" s="89">
        <f t="shared" si="5"/>
        <v>0</v>
      </c>
      <c r="AR109" s="89">
        <f t="shared" si="5"/>
        <v>5993651.1200000001</v>
      </c>
      <c r="AS109" s="89">
        <f t="shared" si="5"/>
        <v>94395448.910000011</v>
      </c>
      <c r="AT109" s="90"/>
      <c r="AU109" s="90">
        <v>4</v>
      </c>
      <c r="AV109" s="90"/>
      <c r="AW109" s="90">
        <v>0</v>
      </c>
      <c r="AX109" s="90">
        <v>0</v>
      </c>
      <c r="AY109" s="90">
        <v>4</v>
      </c>
      <c r="AZ109" s="90"/>
    </row>
    <row r="110" spans="1:52">
      <c r="A110" s="87">
        <v>2016</v>
      </c>
      <c r="B110" s="87">
        <v>8300</v>
      </c>
      <c r="C110" s="87">
        <v>2</v>
      </c>
      <c r="D110" s="86">
        <v>3</v>
      </c>
      <c r="E110" s="86">
        <v>1</v>
      </c>
      <c r="F110" s="87"/>
      <c r="G110" s="87"/>
      <c r="H110" s="87"/>
      <c r="I110" s="87"/>
      <c r="J110" s="90" t="s">
        <v>191</v>
      </c>
      <c r="K110" s="90">
        <v>2192824.5499999998</v>
      </c>
      <c r="L110" s="90">
        <v>0</v>
      </c>
      <c r="M110" s="90">
        <v>2192824.5499999998</v>
      </c>
      <c r="N110" s="90">
        <v>0</v>
      </c>
      <c r="O110" s="90">
        <v>0</v>
      </c>
      <c r="P110" s="89">
        <f t="shared" si="7"/>
        <v>0</v>
      </c>
      <c r="Q110" s="89">
        <f t="shared" si="8"/>
        <v>2192824.5499999998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89">
        <f t="shared" si="6"/>
        <v>2192824.5499999998</v>
      </c>
      <c r="AN110" s="89">
        <f t="shared" si="6"/>
        <v>0</v>
      </c>
      <c r="AO110" s="89">
        <f t="shared" si="5"/>
        <v>2192824.5499999998</v>
      </c>
      <c r="AP110" s="89">
        <f t="shared" si="5"/>
        <v>0</v>
      </c>
      <c r="AQ110" s="89">
        <f t="shared" si="5"/>
        <v>0</v>
      </c>
      <c r="AR110" s="89">
        <f t="shared" si="5"/>
        <v>0</v>
      </c>
      <c r="AS110" s="89">
        <f t="shared" si="5"/>
        <v>2192824.5499999998</v>
      </c>
      <c r="AT110" s="90"/>
      <c r="AU110" s="90"/>
      <c r="AV110" s="90"/>
      <c r="AW110" s="90">
        <v>0</v>
      </c>
      <c r="AX110" s="90">
        <v>0</v>
      </c>
      <c r="AY110" s="90"/>
      <c r="AZ110" s="90"/>
    </row>
    <row r="111" spans="1:52">
      <c r="A111" s="87">
        <v>2016</v>
      </c>
      <c r="B111" s="87">
        <v>8300</v>
      </c>
      <c r="C111" s="87">
        <v>2</v>
      </c>
      <c r="D111" s="86">
        <v>3</v>
      </c>
      <c r="E111" s="86">
        <v>1</v>
      </c>
      <c r="F111" s="87">
        <v>3000</v>
      </c>
      <c r="G111" s="87"/>
      <c r="H111" s="87"/>
      <c r="I111" s="87"/>
      <c r="J111" s="90" t="s">
        <v>66</v>
      </c>
      <c r="K111" s="90">
        <v>2192824.5499999998</v>
      </c>
      <c r="L111" s="90">
        <v>0</v>
      </c>
      <c r="M111" s="90">
        <v>2192824.5499999998</v>
      </c>
      <c r="N111" s="90">
        <v>0</v>
      </c>
      <c r="O111" s="90">
        <v>0</v>
      </c>
      <c r="P111" s="89">
        <f t="shared" si="7"/>
        <v>0</v>
      </c>
      <c r="Q111" s="89">
        <f t="shared" si="8"/>
        <v>2192824.5499999998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89">
        <f t="shared" si="6"/>
        <v>2192824.5499999998</v>
      </c>
      <c r="AN111" s="89">
        <f t="shared" si="6"/>
        <v>0</v>
      </c>
      <c r="AO111" s="89">
        <f t="shared" si="5"/>
        <v>2192824.5499999998</v>
      </c>
      <c r="AP111" s="89">
        <f t="shared" si="5"/>
        <v>0</v>
      </c>
      <c r="AQ111" s="89">
        <f t="shared" si="5"/>
        <v>0</v>
      </c>
      <c r="AR111" s="89">
        <f t="shared" si="5"/>
        <v>0</v>
      </c>
      <c r="AS111" s="89">
        <f t="shared" si="5"/>
        <v>2192824.5499999998</v>
      </c>
      <c r="AT111" s="90"/>
      <c r="AU111" s="90"/>
      <c r="AV111" s="90"/>
      <c r="AW111" s="90">
        <v>0</v>
      </c>
      <c r="AX111" s="90">
        <v>0</v>
      </c>
      <c r="AY111" s="90"/>
      <c r="AZ111" s="90"/>
    </row>
    <row r="112" spans="1:52">
      <c r="A112" s="87">
        <v>2016</v>
      </c>
      <c r="B112" s="87">
        <v>8300</v>
      </c>
      <c r="C112" s="87">
        <v>2</v>
      </c>
      <c r="D112" s="86">
        <v>3</v>
      </c>
      <c r="E112" s="86">
        <v>1</v>
      </c>
      <c r="F112" s="87">
        <v>3000</v>
      </c>
      <c r="G112" s="87">
        <v>3500</v>
      </c>
      <c r="H112" s="87"/>
      <c r="I112" s="87"/>
      <c r="J112" s="90" t="s">
        <v>253</v>
      </c>
      <c r="K112" s="90">
        <v>2192824.5499999998</v>
      </c>
      <c r="L112" s="90">
        <v>0</v>
      </c>
      <c r="M112" s="90">
        <v>2192824.5499999998</v>
      </c>
      <c r="N112" s="90">
        <v>0</v>
      </c>
      <c r="O112" s="90">
        <v>0</v>
      </c>
      <c r="P112" s="89">
        <f t="shared" si="7"/>
        <v>0</v>
      </c>
      <c r="Q112" s="89">
        <f t="shared" si="8"/>
        <v>2192824.5499999998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89">
        <v>0</v>
      </c>
      <c r="Z112" s="89">
        <v>0</v>
      </c>
      <c r="AA112" s="89">
        <v>0</v>
      </c>
      <c r="AB112" s="89">
        <v>0</v>
      </c>
      <c r="AC112" s="89">
        <v>0</v>
      </c>
      <c r="AD112" s="89">
        <v>0</v>
      </c>
      <c r="AE112" s="89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89">
        <f t="shared" si="6"/>
        <v>2192824.5499999998</v>
      </c>
      <c r="AN112" s="89">
        <f t="shared" si="6"/>
        <v>0</v>
      </c>
      <c r="AO112" s="89">
        <f t="shared" si="5"/>
        <v>2192824.5499999998</v>
      </c>
      <c r="AP112" s="89">
        <f t="shared" si="5"/>
        <v>0</v>
      </c>
      <c r="AQ112" s="89">
        <f t="shared" si="5"/>
        <v>0</v>
      </c>
      <c r="AR112" s="89">
        <f t="shared" si="5"/>
        <v>0</v>
      </c>
      <c r="AS112" s="89">
        <f t="shared" si="5"/>
        <v>2192824.5499999998</v>
      </c>
      <c r="AT112" s="90"/>
      <c r="AU112" s="90"/>
      <c r="AV112" s="90"/>
      <c r="AW112" s="90">
        <v>0</v>
      </c>
      <c r="AX112" s="90">
        <v>0</v>
      </c>
      <c r="AY112" s="90"/>
      <c r="AZ112" s="90"/>
    </row>
    <row r="113" spans="1:52">
      <c r="A113" s="87">
        <v>2016</v>
      </c>
      <c r="B113" s="87">
        <v>8300</v>
      </c>
      <c r="C113" s="87">
        <v>2</v>
      </c>
      <c r="D113" s="86">
        <v>3</v>
      </c>
      <c r="E113" s="86">
        <v>1</v>
      </c>
      <c r="F113" s="87">
        <v>3000</v>
      </c>
      <c r="G113" s="87">
        <v>3500</v>
      </c>
      <c r="H113" s="87">
        <v>357</v>
      </c>
      <c r="I113" s="87">
        <v>3570</v>
      </c>
      <c r="J113" s="90" t="s">
        <v>254</v>
      </c>
      <c r="K113" s="90">
        <v>2192824.5499999998</v>
      </c>
      <c r="L113" s="90">
        <v>0</v>
      </c>
      <c r="M113" s="90">
        <v>2192824.5499999998</v>
      </c>
      <c r="N113" s="90">
        <v>0</v>
      </c>
      <c r="O113" s="90">
        <v>0</v>
      </c>
      <c r="P113" s="89">
        <f t="shared" si="7"/>
        <v>0</v>
      </c>
      <c r="Q113" s="89">
        <f t="shared" si="8"/>
        <v>2192824.5499999998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89">
        <f t="shared" si="6"/>
        <v>2192824.5499999998</v>
      </c>
      <c r="AN113" s="89">
        <f t="shared" si="6"/>
        <v>0</v>
      </c>
      <c r="AO113" s="89">
        <f t="shared" si="5"/>
        <v>2192824.5499999998</v>
      </c>
      <c r="AP113" s="89">
        <f t="shared" si="5"/>
        <v>0</v>
      </c>
      <c r="AQ113" s="89">
        <f t="shared" si="5"/>
        <v>0</v>
      </c>
      <c r="AR113" s="89">
        <f t="shared" si="5"/>
        <v>0</v>
      </c>
      <c r="AS113" s="89">
        <f t="shared" si="5"/>
        <v>2192824.5499999998</v>
      </c>
      <c r="AT113" s="90"/>
      <c r="AU113" s="90"/>
      <c r="AV113" s="90"/>
      <c r="AW113" s="90">
        <v>0</v>
      </c>
      <c r="AX113" s="90">
        <v>0</v>
      </c>
      <c r="AY113" s="90"/>
      <c r="AZ113" s="90"/>
    </row>
    <row r="114" spans="1:52">
      <c r="A114" s="87">
        <v>2016</v>
      </c>
      <c r="B114" s="87">
        <v>8300</v>
      </c>
      <c r="C114" s="87">
        <v>2</v>
      </c>
      <c r="D114" s="86">
        <v>3</v>
      </c>
      <c r="E114" s="86">
        <v>3</v>
      </c>
      <c r="F114" s="87" t="s">
        <v>218</v>
      </c>
      <c r="G114" s="87" t="s">
        <v>218</v>
      </c>
      <c r="H114" s="87" t="s">
        <v>218</v>
      </c>
      <c r="I114" s="87" t="s">
        <v>218</v>
      </c>
      <c r="J114" s="90" t="s">
        <v>255</v>
      </c>
      <c r="K114" s="90">
        <v>65208973.240000002</v>
      </c>
      <c r="L114" s="90">
        <f>+L115</f>
        <v>21000000</v>
      </c>
      <c r="M114" s="90">
        <v>86208973.24000001</v>
      </c>
      <c r="N114" s="90">
        <v>5993651.1200000001</v>
      </c>
      <c r="O114" s="90">
        <v>0</v>
      </c>
      <c r="P114" s="89">
        <f t="shared" si="7"/>
        <v>5993651.1200000001</v>
      </c>
      <c r="Q114" s="89">
        <f t="shared" si="8"/>
        <v>92202624.360000014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89">
        <f t="shared" si="6"/>
        <v>65208973.240000002</v>
      </c>
      <c r="AN114" s="89">
        <f t="shared" si="6"/>
        <v>21000000</v>
      </c>
      <c r="AO114" s="89">
        <f t="shared" si="6"/>
        <v>86208973.24000001</v>
      </c>
      <c r="AP114" s="89">
        <f t="shared" si="6"/>
        <v>5993651.1200000001</v>
      </c>
      <c r="AQ114" s="89">
        <f t="shared" si="6"/>
        <v>0</v>
      </c>
      <c r="AR114" s="89">
        <f t="shared" si="6"/>
        <v>5993651.1200000001</v>
      </c>
      <c r="AS114" s="89">
        <f t="shared" si="6"/>
        <v>92202624.360000014</v>
      </c>
      <c r="AT114" s="90"/>
      <c r="AU114" s="90" t="s">
        <v>256</v>
      </c>
      <c r="AV114" s="90"/>
      <c r="AW114" s="90">
        <v>0</v>
      </c>
      <c r="AX114" s="90">
        <v>0</v>
      </c>
      <c r="AY114" s="90" t="s">
        <v>256</v>
      </c>
      <c r="AZ114" s="90"/>
    </row>
    <row r="115" spans="1:52">
      <c r="A115" s="87">
        <v>2016</v>
      </c>
      <c r="B115" s="87">
        <v>8300</v>
      </c>
      <c r="C115" s="87">
        <v>2</v>
      </c>
      <c r="D115" s="86">
        <v>3</v>
      </c>
      <c r="E115" s="86">
        <v>3</v>
      </c>
      <c r="F115" s="87"/>
      <c r="G115" s="87"/>
      <c r="H115" s="87"/>
      <c r="I115" s="87"/>
      <c r="J115" s="90" t="s">
        <v>257</v>
      </c>
      <c r="K115" s="90">
        <f>+K116</f>
        <v>6260000</v>
      </c>
      <c r="L115" s="90">
        <f>+L116</f>
        <v>21000000</v>
      </c>
      <c r="M115" s="90">
        <v>27260000</v>
      </c>
      <c r="N115" s="90">
        <v>0</v>
      </c>
      <c r="O115" s="90">
        <v>0</v>
      </c>
      <c r="P115" s="89">
        <f t="shared" si="7"/>
        <v>0</v>
      </c>
      <c r="Q115" s="89">
        <f t="shared" si="8"/>
        <v>27260000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89">
        <f t="shared" si="6"/>
        <v>6260000</v>
      </c>
      <c r="AN115" s="89">
        <f t="shared" si="6"/>
        <v>21000000</v>
      </c>
      <c r="AO115" s="89">
        <f t="shared" si="6"/>
        <v>27260000</v>
      </c>
      <c r="AP115" s="89">
        <f t="shared" si="6"/>
        <v>0</v>
      </c>
      <c r="AQ115" s="89">
        <f t="shared" si="6"/>
        <v>0</v>
      </c>
      <c r="AR115" s="89">
        <f t="shared" si="6"/>
        <v>0</v>
      </c>
      <c r="AS115" s="89">
        <f t="shared" si="6"/>
        <v>27260000</v>
      </c>
      <c r="AT115" s="90"/>
      <c r="AU115" s="90"/>
      <c r="AV115" s="90"/>
      <c r="AW115" s="90">
        <v>0</v>
      </c>
      <c r="AX115" s="90">
        <v>0</v>
      </c>
      <c r="AY115" s="90"/>
      <c r="AZ115" s="90"/>
    </row>
    <row r="116" spans="1:52">
      <c r="A116" s="87">
        <v>2016</v>
      </c>
      <c r="B116" s="87">
        <v>8300</v>
      </c>
      <c r="C116" s="87">
        <v>2</v>
      </c>
      <c r="D116" s="86">
        <v>3</v>
      </c>
      <c r="E116" s="86">
        <v>3</v>
      </c>
      <c r="F116" s="87"/>
      <c r="G116" s="87"/>
      <c r="H116" s="87"/>
      <c r="I116" s="87"/>
      <c r="J116" s="90" t="s">
        <v>258</v>
      </c>
      <c r="K116" s="90">
        <f>+K117</f>
        <v>6260000</v>
      </c>
      <c r="L116" s="90">
        <f>+L117</f>
        <v>21000000</v>
      </c>
      <c r="M116" s="90">
        <v>27260000</v>
      </c>
      <c r="N116" s="90">
        <v>0</v>
      </c>
      <c r="O116" s="90">
        <v>0</v>
      </c>
      <c r="P116" s="89">
        <f t="shared" si="7"/>
        <v>0</v>
      </c>
      <c r="Q116" s="89">
        <f t="shared" si="8"/>
        <v>27260000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89">
        <f t="shared" si="6"/>
        <v>6260000</v>
      </c>
      <c r="AN116" s="89">
        <f t="shared" si="6"/>
        <v>21000000</v>
      </c>
      <c r="AO116" s="89">
        <f t="shared" si="6"/>
        <v>27260000</v>
      </c>
      <c r="AP116" s="89">
        <f t="shared" si="6"/>
        <v>0</v>
      </c>
      <c r="AQ116" s="89">
        <f t="shared" si="6"/>
        <v>0</v>
      </c>
      <c r="AR116" s="89">
        <f t="shared" si="6"/>
        <v>0</v>
      </c>
      <c r="AS116" s="89">
        <f t="shared" si="6"/>
        <v>27260000</v>
      </c>
      <c r="AT116" s="90"/>
      <c r="AU116" s="90"/>
      <c r="AV116" s="90"/>
      <c r="AW116" s="90">
        <v>0</v>
      </c>
      <c r="AX116" s="90">
        <v>0</v>
      </c>
      <c r="AY116" s="90"/>
      <c r="AZ116" s="90"/>
    </row>
    <row r="117" spans="1:52">
      <c r="A117" s="87">
        <v>2016</v>
      </c>
      <c r="B117" s="87">
        <v>8300</v>
      </c>
      <c r="C117" s="87">
        <v>2</v>
      </c>
      <c r="D117" s="86">
        <v>3</v>
      </c>
      <c r="E117" s="86">
        <v>3</v>
      </c>
      <c r="F117" s="87">
        <v>6000</v>
      </c>
      <c r="G117" s="87"/>
      <c r="H117" s="87"/>
      <c r="I117" s="87"/>
      <c r="J117" s="90" t="s">
        <v>259</v>
      </c>
      <c r="K117" s="90">
        <f>+K118</f>
        <v>6260000</v>
      </c>
      <c r="L117" s="90">
        <f>+L118</f>
        <v>21000000</v>
      </c>
      <c r="M117" s="90">
        <v>27260000</v>
      </c>
      <c r="N117" s="90">
        <v>0</v>
      </c>
      <c r="O117" s="90">
        <v>0</v>
      </c>
      <c r="P117" s="89">
        <f t="shared" si="7"/>
        <v>0</v>
      </c>
      <c r="Q117" s="89">
        <f t="shared" si="8"/>
        <v>27260000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89">
        <f t="shared" si="6"/>
        <v>6260000</v>
      </c>
      <c r="AN117" s="89">
        <f t="shared" si="6"/>
        <v>21000000</v>
      </c>
      <c r="AO117" s="89">
        <f t="shared" si="6"/>
        <v>27260000</v>
      </c>
      <c r="AP117" s="89">
        <f t="shared" si="6"/>
        <v>0</v>
      </c>
      <c r="AQ117" s="89">
        <f t="shared" si="6"/>
        <v>0</v>
      </c>
      <c r="AR117" s="89">
        <f t="shared" si="6"/>
        <v>0</v>
      </c>
      <c r="AS117" s="89">
        <f t="shared" si="6"/>
        <v>27260000</v>
      </c>
      <c r="AT117" s="90"/>
      <c r="AU117" s="90"/>
      <c r="AV117" s="90"/>
      <c r="AW117" s="90">
        <v>0</v>
      </c>
      <c r="AX117" s="90">
        <v>0</v>
      </c>
      <c r="AY117" s="90"/>
      <c r="AZ117" s="90"/>
    </row>
    <row r="118" spans="1:52">
      <c r="A118" s="87">
        <v>2016</v>
      </c>
      <c r="B118" s="87">
        <v>8300</v>
      </c>
      <c r="C118" s="87">
        <v>2</v>
      </c>
      <c r="D118" s="86">
        <v>3</v>
      </c>
      <c r="E118" s="86">
        <v>3</v>
      </c>
      <c r="F118" s="87">
        <v>6000</v>
      </c>
      <c r="G118" s="87">
        <v>6200</v>
      </c>
      <c r="H118" s="87"/>
      <c r="I118" s="87"/>
      <c r="J118" s="90" t="s">
        <v>139</v>
      </c>
      <c r="K118" s="90">
        <f>+K119</f>
        <v>6260000</v>
      </c>
      <c r="L118" s="90">
        <f>+L119</f>
        <v>21000000</v>
      </c>
      <c r="M118" s="90">
        <v>27260000</v>
      </c>
      <c r="N118" s="90">
        <v>0</v>
      </c>
      <c r="O118" s="90">
        <v>0</v>
      </c>
      <c r="P118" s="89">
        <f t="shared" si="7"/>
        <v>0</v>
      </c>
      <c r="Q118" s="89">
        <f t="shared" si="8"/>
        <v>27260000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89">
        <f t="shared" si="6"/>
        <v>6260000</v>
      </c>
      <c r="AN118" s="89">
        <f t="shared" si="6"/>
        <v>21000000</v>
      </c>
      <c r="AO118" s="89">
        <f t="shared" si="6"/>
        <v>27260000</v>
      </c>
      <c r="AP118" s="89">
        <f t="shared" si="6"/>
        <v>0</v>
      </c>
      <c r="AQ118" s="89">
        <f t="shared" si="6"/>
        <v>0</v>
      </c>
      <c r="AR118" s="89">
        <f t="shared" si="6"/>
        <v>0</v>
      </c>
      <c r="AS118" s="89">
        <f t="shared" si="6"/>
        <v>27260000</v>
      </c>
      <c r="AT118" s="90"/>
      <c r="AU118" s="90"/>
      <c r="AV118" s="90"/>
      <c r="AW118" s="90">
        <v>0</v>
      </c>
      <c r="AX118" s="90">
        <v>0</v>
      </c>
      <c r="AY118" s="90"/>
      <c r="AZ118" s="90"/>
    </row>
    <row r="119" spans="1:52">
      <c r="A119" s="87">
        <v>2016</v>
      </c>
      <c r="B119" s="87">
        <v>8300</v>
      </c>
      <c r="C119" s="87">
        <v>2</v>
      </c>
      <c r="D119" s="86">
        <v>3</v>
      </c>
      <c r="E119" s="86">
        <v>3</v>
      </c>
      <c r="F119" s="87">
        <v>6000</v>
      </c>
      <c r="G119" s="87">
        <v>6200</v>
      </c>
      <c r="H119" s="87">
        <v>622</v>
      </c>
      <c r="I119" s="87">
        <v>6220</v>
      </c>
      <c r="J119" s="90" t="s">
        <v>140</v>
      </c>
      <c r="K119" s="90">
        <v>6260000</v>
      </c>
      <c r="L119" s="90">
        <v>21000000</v>
      </c>
      <c r="M119" s="90">
        <v>27260000</v>
      </c>
      <c r="N119" s="90">
        <v>0</v>
      </c>
      <c r="O119" s="90">
        <v>0</v>
      </c>
      <c r="P119" s="89">
        <f t="shared" si="7"/>
        <v>0</v>
      </c>
      <c r="Q119" s="89">
        <f t="shared" si="8"/>
        <v>27260000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89">
        <v>0</v>
      </c>
      <c r="Z119" s="89">
        <v>0</v>
      </c>
      <c r="AA119" s="89">
        <v>0</v>
      </c>
      <c r="AB119" s="89">
        <v>0</v>
      </c>
      <c r="AC119" s="89">
        <v>0</v>
      </c>
      <c r="AD119" s="89">
        <v>0</v>
      </c>
      <c r="AE119" s="89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89">
        <f t="shared" si="6"/>
        <v>6260000</v>
      </c>
      <c r="AN119" s="89">
        <f t="shared" si="6"/>
        <v>21000000</v>
      </c>
      <c r="AO119" s="89">
        <f t="shared" si="6"/>
        <v>27260000</v>
      </c>
      <c r="AP119" s="89">
        <f t="shared" si="6"/>
        <v>0</v>
      </c>
      <c r="AQ119" s="89">
        <f t="shared" si="6"/>
        <v>0</v>
      </c>
      <c r="AR119" s="89">
        <f t="shared" si="6"/>
        <v>0</v>
      </c>
      <c r="AS119" s="89">
        <f t="shared" si="6"/>
        <v>27260000</v>
      </c>
      <c r="AT119" s="90"/>
      <c r="AU119" s="90"/>
      <c r="AV119" s="90"/>
      <c r="AW119" s="90">
        <v>0</v>
      </c>
      <c r="AX119" s="90">
        <v>0</v>
      </c>
      <c r="AY119" s="90"/>
      <c r="AZ119" s="90"/>
    </row>
    <row r="120" spans="1:52">
      <c r="A120" s="87">
        <v>2016</v>
      </c>
      <c r="B120" s="87">
        <v>8300</v>
      </c>
      <c r="C120" s="87">
        <v>2</v>
      </c>
      <c r="D120" s="86">
        <v>3</v>
      </c>
      <c r="E120" s="86">
        <v>3</v>
      </c>
      <c r="F120" s="87"/>
      <c r="G120" s="87"/>
      <c r="H120" s="87"/>
      <c r="I120" s="87"/>
      <c r="J120" s="90" t="s">
        <v>260</v>
      </c>
      <c r="K120" s="90">
        <v>58948973.240000002</v>
      </c>
      <c r="L120" s="90">
        <v>0</v>
      </c>
      <c r="M120" s="90">
        <v>58948973.240000002</v>
      </c>
      <c r="N120" s="90">
        <v>5993651.1200000001</v>
      </c>
      <c r="O120" s="90">
        <v>0</v>
      </c>
      <c r="P120" s="89">
        <f t="shared" si="7"/>
        <v>5993651.1200000001</v>
      </c>
      <c r="Q120" s="89">
        <f t="shared" si="8"/>
        <v>64942624.359999999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89">
        <f t="shared" si="6"/>
        <v>58948973.240000002</v>
      </c>
      <c r="AN120" s="89">
        <f t="shared" si="6"/>
        <v>0</v>
      </c>
      <c r="AO120" s="89">
        <f t="shared" si="6"/>
        <v>58948973.240000002</v>
      </c>
      <c r="AP120" s="89">
        <f t="shared" si="6"/>
        <v>5993651.1200000001</v>
      </c>
      <c r="AQ120" s="89">
        <f t="shared" si="6"/>
        <v>0</v>
      </c>
      <c r="AR120" s="89">
        <f t="shared" si="6"/>
        <v>5993651.1200000001</v>
      </c>
      <c r="AS120" s="89">
        <f t="shared" si="6"/>
        <v>64942624.359999999</v>
      </c>
      <c r="AT120" s="90"/>
      <c r="AU120" s="90"/>
      <c r="AV120" s="90"/>
      <c r="AW120" s="90">
        <v>0</v>
      </c>
      <c r="AX120" s="90">
        <v>0</v>
      </c>
      <c r="AY120" s="90"/>
      <c r="AZ120" s="90"/>
    </row>
    <row r="121" spans="1:52">
      <c r="A121" s="87">
        <v>2016</v>
      </c>
      <c r="B121" s="87">
        <v>8300</v>
      </c>
      <c r="C121" s="87">
        <v>2</v>
      </c>
      <c r="D121" s="86">
        <v>3</v>
      </c>
      <c r="E121" s="86">
        <v>3</v>
      </c>
      <c r="F121" s="87">
        <v>2000</v>
      </c>
      <c r="G121" s="87"/>
      <c r="H121" s="87"/>
      <c r="I121" s="87"/>
      <c r="J121" s="90" t="s">
        <v>29</v>
      </c>
      <c r="K121" s="90">
        <v>21910556</v>
      </c>
      <c r="L121" s="90">
        <v>0</v>
      </c>
      <c r="M121" s="90">
        <v>21910556</v>
      </c>
      <c r="N121" s="90">
        <v>0</v>
      </c>
      <c r="O121" s="90">
        <v>0</v>
      </c>
      <c r="P121" s="89">
        <f t="shared" si="7"/>
        <v>0</v>
      </c>
      <c r="Q121" s="89">
        <f t="shared" si="8"/>
        <v>21910556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89">
        <f t="shared" si="6"/>
        <v>21910556</v>
      </c>
      <c r="AN121" s="89">
        <f t="shared" si="6"/>
        <v>0</v>
      </c>
      <c r="AO121" s="89">
        <f t="shared" si="6"/>
        <v>21910556</v>
      </c>
      <c r="AP121" s="89">
        <f t="shared" si="6"/>
        <v>0</v>
      </c>
      <c r="AQ121" s="89">
        <f t="shared" si="6"/>
        <v>0</v>
      </c>
      <c r="AR121" s="89">
        <f t="shared" si="6"/>
        <v>0</v>
      </c>
      <c r="AS121" s="89">
        <f t="shared" si="6"/>
        <v>21910556</v>
      </c>
      <c r="AT121" s="90"/>
      <c r="AU121" s="90"/>
      <c r="AV121" s="90"/>
      <c r="AW121" s="90">
        <v>0</v>
      </c>
      <c r="AX121" s="90">
        <v>0</v>
      </c>
      <c r="AY121" s="90"/>
      <c r="AZ121" s="90"/>
    </row>
    <row r="122" spans="1:52">
      <c r="A122" s="87">
        <v>2016</v>
      </c>
      <c r="B122" s="87">
        <v>8300</v>
      </c>
      <c r="C122" s="87">
        <v>2</v>
      </c>
      <c r="D122" s="86">
        <v>3</v>
      </c>
      <c r="E122" s="86">
        <v>3</v>
      </c>
      <c r="F122" s="87">
        <v>2000</v>
      </c>
      <c r="G122" s="87">
        <v>2700</v>
      </c>
      <c r="H122" s="87"/>
      <c r="I122" s="87"/>
      <c r="J122" s="90" t="s">
        <v>55</v>
      </c>
      <c r="K122" s="90">
        <v>12708720</v>
      </c>
      <c r="L122" s="90">
        <v>0</v>
      </c>
      <c r="M122" s="90">
        <v>12708720</v>
      </c>
      <c r="N122" s="90">
        <v>0</v>
      </c>
      <c r="O122" s="90">
        <v>0</v>
      </c>
      <c r="P122" s="89">
        <f t="shared" si="7"/>
        <v>0</v>
      </c>
      <c r="Q122" s="89">
        <f t="shared" si="8"/>
        <v>12708720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89">
        <f t="shared" si="6"/>
        <v>12708720</v>
      </c>
      <c r="AN122" s="89">
        <f t="shared" si="6"/>
        <v>0</v>
      </c>
      <c r="AO122" s="89">
        <f t="shared" si="6"/>
        <v>12708720</v>
      </c>
      <c r="AP122" s="89">
        <f t="shared" si="6"/>
        <v>0</v>
      </c>
      <c r="AQ122" s="89">
        <f t="shared" si="6"/>
        <v>0</v>
      </c>
      <c r="AR122" s="89">
        <f t="shared" si="6"/>
        <v>0</v>
      </c>
      <c r="AS122" s="89">
        <f t="shared" si="6"/>
        <v>12708720</v>
      </c>
      <c r="AT122" s="90"/>
      <c r="AU122" s="90"/>
      <c r="AV122" s="90"/>
      <c r="AW122" s="90">
        <v>0</v>
      </c>
      <c r="AX122" s="90">
        <v>0</v>
      </c>
      <c r="AY122" s="90"/>
      <c r="AZ122" s="90"/>
    </row>
    <row r="123" spans="1:52">
      <c r="A123" s="87">
        <v>2016</v>
      </c>
      <c r="B123" s="87">
        <v>8300</v>
      </c>
      <c r="C123" s="87">
        <v>2</v>
      </c>
      <c r="D123" s="86">
        <v>3</v>
      </c>
      <c r="E123" s="86">
        <v>3</v>
      </c>
      <c r="F123" s="87">
        <v>2000</v>
      </c>
      <c r="G123" s="87">
        <v>2700</v>
      </c>
      <c r="H123" s="87">
        <v>271</v>
      </c>
      <c r="I123" s="87">
        <v>2710</v>
      </c>
      <c r="J123" s="90" t="s">
        <v>261</v>
      </c>
      <c r="K123" s="90">
        <v>12708720</v>
      </c>
      <c r="L123" s="90">
        <v>0</v>
      </c>
      <c r="M123" s="90">
        <v>12708720</v>
      </c>
      <c r="N123" s="90">
        <v>0</v>
      </c>
      <c r="O123" s="90">
        <v>0</v>
      </c>
      <c r="P123" s="89">
        <f t="shared" si="7"/>
        <v>0</v>
      </c>
      <c r="Q123" s="89">
        <f t="shared" si="8"/>
        <v>12708720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89">
        <f t="shared" si="6"/>
        <v>12708720</v>
      </c>
      <c r="AN123" s="89">
        <f t="shared" si="6"/>
        <v>0</v>
      </c>
      <c r="AO123" s="89">
        <f t="shared" si="6"/>
        <v>12708720</v>
      </c>
      <c r="AP123" s="89">
        <f t="shared" si="6"/>
        <v>0</v>
      </c>
      <c r="AQ123" s="89">
        <f t="shared" si="6"/>
        <v>0</v>
      </c>
      <c r="AR123" s="89">
        <f t="shared" si="6"/>
        <v>0</v>
      </c>
      <c r="AS123" s="89">
        <f t="shared" si="6"/>
        <v>12708720</v>
      </c>
      <c r="AT123" s="90"/>
      <c r="AU123" s="90">
        <v>18442</v>
      </c>
      <c r="AV123" s="90"/>
      <c r="AW123" s="90">
        <v>0</v>
      </c>
      <c r="AX123" s="90">
        <v>0</v>
      </c>
      <c r="AY123" s="90">
        <v>18442</v>
      </c>
      <c r="AZ123" s="90"/>
    </row>
    <row r="124" spans="1:52">
      <c r="A124" s="87">
        <v>2016</v>
      </c>
      <c r="B124" s="87">
        <v>8300</v>
      </c>
      <c r="C124" s="87">
        <v>2</v>
      </c>
      <c r="D124" s="86">
        <v>3</v>
      </c>
      <c r="E124" s="86">
        <v>3</v>
      </c>
      <c r="F124" s="87">
        <v>2000</v>
      </c>
      <c r="G124" s="87">
        <v>2700</v>
      </c>
      <c r="H124" s="87">
        <v>271</v>
      </c>
      <c r="I124" s="87">
        <v>2710</v>
      </c>
      <c r="J124" s="90" t="s">
        <v>262</v>
      </c>
      <c r="K124" s="90">
        <v>12708720</v>
      </c>
      <c r="L124" s="90">
        <v>0</v>
      </c>
      <c r="M124" s="90">
        <v>12708720</v>
      </c>
      <c r="N124" s="90">
        <v>0</v>
      </c>
      <c r="O124" s="90">
        <v>0</v>
      </c>
      <c r="P124" s="89">
        <f t="shared" si="7"/>
        <v>0</v>
      </c>
      <c r="Q124" s="89">
        <f t="shared" si="8"/>
        <v>12708720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89">
        <f t="shared" si="6"/>
        <v>12708720</v>
      </c>
      <c r="AN124" s="89">
        <f t="shared" si="6"/>
        <v>0</v>
      </c>
      <c r="AO124" s="89">
        <f t="shared" si="6"/>
        <v>12708720</v>
      </c>
      <c r="AP124" s="89">
        <f t="shared" si="6"/>
        <v>0</v>
      </c>
      <c r="AQ124" s="89">
        <f t="shared" si="6"/>
        <v>0</v>
      </c>
      <c r="AR124" s="89">
        <f t="shared" si="6"/>
        <v>0</v>
      </c>
      <c r="AS124" s="89">
        <f t="shared" si="6"/>
        <v>12708720</v>
      </c>
      <c r="AT124" s="90" t="s">
        <v>263</v>
      </c>
      <c r="AU124" s="90">
        <v>18442</v>
      </c>
      <c r="AV124" s="90"/>
      <c r="AW124" s="90">
        <v>0</v>
      </c>
      <c r="AX124" s="90">
        <v>0</v>
      </c>
      <c r="AY124" s="90">
        <v>18442</v>
      </c>
      <c r="AZ124" s="90"/>
    </row>
    <row r="125" spans="1:52">
      <c r="A125" s="87">
        <v>2016</v>
      </c>
      <c r="B125" s="87">
        <v>8300</v>
      </c>
      <c r="C125" s="87">
        <v>2</v>
      </c>
      <c r="D125" s="86">
        <v>3</v>
      </c>
      <c r="E125" s="86">
        <v>3</v>
      </c>
      <c r="F125" s="87">
        <v>2000</v>
      </c>
      <c r="G125" s="87">
        <v>2800</v>
      </c>
      <c r="H125" s="87"/>
      <c r="I125" s="87"/>
      <c r="J125" s="90" t="s">
        <v>235</v>
      </c>
      <c r="K125" s="90">
        <v>9201836</v>
      </c>
      <c r="L125" s="90">
        <v>0</v>
      </c>
      <c r="M125" s="90">
        <v>9201836</v>
      </c>
      <c r="N125" s="90">
        <v>0</v>
      </c>
      <c r="O125" s="90">
        <v>0</v>
      </c>
      <c r="P125" s="89">
        <f t="shared" si="7"/>
        <v>0</v>
      </c>
      <c r="Q125" s="89">
        <f t="shared" si="8"/>
        <v>9201836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0</v>
      </c>
      <c r="AD125" s="89">
        <v>0</v>
      </c>
      <c r="AE125" s="89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89">
        <f t="shared" si="6"/>
        <v>9201836</v>
      </c>
      <c r="AN125" s="89">
        <f t="shared" si="6"/>
        <v>0</v>
      </c>
      <c r="AO125" s="89">
        <f t="shared" si="6"/>
        <v>9201836</v>
      </c>
      <c r="AP125" s="89">
        <f t="shared" si="6"/>
        <v>0</v>
      </c>
      <c r="AQ125" s="89">
        <f t="shared" si="6"/>
        <v>0</v>
      </c>
      <c r="AR125" s="89">
        <f t="shared" si="6"/>
        <v>0</v>
      </c>
      <c r="AS125" s="89">
        <f t="shared" si="6"/>
        <v>9201836</v>
      </c>
      <c r="AT125" s="90"/>
      <c r="AU125" s="90">
        <v>18442</v>
      </c>
      <c r="AV125" s="90"/>
      <c r="AW125" s="90">
        <v>0</v>
      </c>
      <c r="AX125" s="90">
        <v>0</v>
      </c>
      <c r="AY125" s="90">
        <v>18442</v>
      </c>
      <c r="AZ125" s="90"/>
    </row>
    <row r="126" spans="1:52">
      <c r="A126" s="87">
        <v>2016</v>
      </c>
      <c r="B126" s="87">
        <v>8300</v>
      </c>
      <c r="C126" s="87">
        <v>2</v>
      </c>
      <c r="D126" s="86">
        <v>3</v>
      </c>
      <c r="E126" s="86">
        <v>3</v>
      </c>
      <c r="F126" s="87">
        <v>2000</v>
      </c>
      <c r="G126" s="87">
        <v>2800</v>
      </c>
      <c r="H126" s="87">
        <v>282</v>
      </c>
      <c r="I126" s="87">
        <v>2820</v>
      </c>
      <c r="J126" s="90" t="s">
        <v>264</v>
      </c>
      <c r="K126" s="90">
        <v>2000000</v>
      </c>
      <c r="L126" s="90">
        <v>0</v>
      </c>
      <c r="M126" s="90">
        <v>2000000</v>
      </c>
      <c r="N126" s="90">
        <v>0</v>
      </c>
      <c r="O126" s="90">
        <v>0</v>
      </c>
      <c r="P126" s="89">
        <f t="shared" si="7"/>
        <v>0</v>
      </c>
      <c r="Q126" s="89">
        <f t="shared" si="8"/>
        <v>2000000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89">
        <v>0</v>
      </c>
      <c r="Z126" s="89">
        <v>0</v>
      </c>
      <c r="AA126" s="89">
        <v>0</v>
      </c>
      <c r="AB126" s="89">
        <v>0</v>
      </c>
      <c r="AC126" s="89">
        <v>0</v>
      </c>
      <c r="AD126" s="89">
        <v>0</v>
      </c>
      <c r="AE126" s="89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89">
        <f t="shared" si="6"/>
        <v>2000000</v>
      </c>
      <c r="AN126" s="89">
        <f t="shared" si="6"/>
        <v>0</v>
      </c>
      <c r="AO126" s="89">
        <f t="shared" si="6"/>
        <v>2000000</v>
      </c>
      <c r="AP126" s="89">
        <f t="shared" si="6"/>
        <v>0</v>
      </c>
      <c r="AQ126" s="89">
        <f t="shared" si="6"/>
        <v>0</v>
      </c>
      <c r="AR126" s="89">
        <f t="shared" si="6"/>
        <v>0</v>
      </c>
      <c r="AS126" s="89">
        <f t="shared" si="6"/>
        <v>2000000</v>
      </c>
      <c r="AT126" s="90" t="s">
        <v>218</v>
      </c>
      <c r="AU126" s="90"/>
      <c r="AV126" s="90"/>
      <c r="AW126" s="90">
        <v>0</v>
      </c>
      <c r="AX126" s="90">
        <v>0</v>
      </c>
      <c r="AY126" s="90"/>
      <c r="AZ126" s="90"/>
    </row>
    <row r="127" spans="1:52">
      <c r="A127" s="87">
        <v>2016</v>
      </c>
      <c r="B127" s="87">
        <v>8300</v>
      </c>
      <c r="C127" s="87">
        <v>2</v>
      </c>
      <c r="D127" s="86">
        <v>3</v>
      </c>
      <c r="E127" s="86">
        <v>3</v>
      </c>
      <c r="F127" s="87">
        <v>2000</v>
      </c>
      <c r="G127" s="87">
        <v>2800</v>
      </c>
      <c r="H127" s="87">
        <v>283</v>
      </c>
      <c r="I127" s="87">
        <v>2830</v>
      </c>
      <c r="J127" s="90" t="s">
        <v>265</v>
      </c>
      <c r="K127" s="90">
        <v>7201836</v>
      </c>
      <c r="L127" s="90">
        <v>0</v>
      </c>
      <c r="M127" s="90">
        <v>7201836</v>
      </c>
      <c r="N127" s="90">
        <v>0</v>
      </c>
      <c r="O127" s="90">
        <v>0</v>
      </c>
      <c r="P127" s="89">
        <f t="shared" si="7"/>
        <v>0</v>
      </c>
      <c r="Q127" s="89">
        <f t="shared" si="8"/>
        <v>7201836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0</v>
      </c>
      <c r="AD127" s="89">
        <v>0</v>
      </c>
      <c r="AE127" s="89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89">
        <f t="shared" si="6"/>
        <v>7201836</v>
      </c>
      <c r="AN127" s="89">
        <f t="shared" si="6"/>
        <v>0</v>
      </c>
      <c r="AO127" s="89">
        <f t="shared" si="6"/>
        <v>7201836</v>
      </c>
      <c r="AP127" s="89">
        <f t="shared" si="6"/>
        <v>0</v>
      </c>
      <c r="AQ127" s="89">
        <f t="shared" si="6"/>
        <v>0</v>
      </c>
      <c r="AR127" s="89">
        <f t="shared" si="6"/>
        <v>0</v>
      </c>
      <c r="AS127" s="89">
        <f t="shared" si="6"/>
        <v>7201836</v>
      </c>
      <c r="AT127" s="90" t="s">
        <v>218</v>
      </c>
      <c r="AU127" s="90"/>
      <c r="AV127" s="90"/>
      <c r="AW127" s="90">
        <v>0</v>
      </c>
      <c r="AX127" s="90">
        <v>0</v>
      </c>
      <c r="AY127" s="90"/>
      <c r="AZ127" s="90"/>
    </row>
    <row r="128" spans="1:52">
      <c r="A128" s="87">
        <v>2016</v>
      </c>
      <c r="B128" s="87">
        <v>8300</v>
      </c>
      <c r="C128" s="87">
        <v>2</v>
      </c>
      <c r="D128" s="86">
        <v>3</v>
      </c>
      <c r="E128" s="86">
        <v>3</v>
      </c>
      <c r="F128" s="87">
        <v>5000</v>
      </c>
      <c r="G128" s="87"/>
      <c r="H128" s="87"/>
      <c r="I128" s="87"/>
      <c r="J128" s="90" t="s">
        <v>113</v>
      </c>
      <c r="K128" s="90">
        <v>3156348.88</v>
      </c>
      <c r="L128" s="90">
        <v>0</v>
      </c>
      <c r="M128" s="90">
        <v>3156348.88</v>
      </c>
      <c r="N128" s="90">
        <v>2443651.12</v>
      </c>
      <c r="O128" s="90">
        <v>0</v>
      </c>
      <c r="P128" s="89">
        <f t="shared" si="7"/>
        <v>2443651.12</v>
      </c>
      <c r="Q128" s="89">
        <f t="shared" si="8"/>
        <v>5600000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89">
        <v>0</v>
      </c>
      <c r="Z128" s="89">
        <v>0</v>
      </c>
      <c r="AA128" s="89">
        <v>0</v>
      </c>
      <c r="AB128" s="89">
        <v>0</v>
      </c>
      <c r="AC128" s="89">
        <v>0</v>
      </c>
      <c r="AD128" s="89">
        <v>0</v>
      </c>
      <c r="AE128" s="89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89">
        <f t="shared" ref="AM128:AS191" si="9">+K128-R128-Y128-AF128</f>
        <v>3156348.88</v>
      </c>
      <c r="AN128" s="89">
        <f t="shared" si="9"/>
        <v>0</v>
      </c>
      <c r="AO128" s="89">
        <f t="shared" si="9"/>
        <v>3156348.88</v>
      </c>
      <c r="AP128" s="89">
        <f t="shared" si="9"/>
        <v>2443651.12</v>
      </c>
      <c r="AQ128" s="89">
        <f t="shared" si="9"/>
        <v>0</v>
      </c>
      <c r="AR128" s="89">
        <f t="shared" si="9"/>
        <v>2443651.12</v>
      </c>
      <c r="AS128" s="89">
        <f t="shared" si="9"/>
        <v>5600000</v>
      </c>
      <c r="AT128" s="90"/>
      <c r="AU128" s="90">
        <v>560</v>
      </c>
      <c r="AV128" s="90"/>
      <c r="AW128" s="90">
        <v>0</v>
      </c>
      <c r="AX128" s="90">
        <v>0</v>
      </c>
      <c r="AY128" s="90">
        <v>560</v>
      </c>
      <c r="AZ128" s="90"/>
    </row>
    <row r="129" spans="1:52">
      <c r="A129" s="87">
        <v>2016</v>
      </c>
      <c r="B129" s="87">
        <v>8300</v>
      </c>
      <c r="C129" s="87">
        <v>2</v>
      </c>
      <c r="D129" s="86">
        <v>3</v>
      </c>
      <c r="E129" s="86">
        <v>3</v>
      </c>
      <c r="F129" s="87">
        <v>5000</v>
      </c>
      <c r="G129" s="87"/>
      <c r="H129" s="87"/>
      <c r="I129" s="87"/>
      <c r="J129" s="90" t="s">
        <v>258</v>
      </c>
      <c r="K129" s="90">
        <v>3156348.88</v>
      </c>
      <c r="L129" s="90">
        <v>0</v>
      </c>
      <c r="M129" s="90">
        <v>3156348.88</v>
      </c>
      <c r="N129" s="90">
        <v>2443651.12</v>
      </c>
      <c r="O129" s="90">
        <v>0</v>
      </c>
      <c r="P129" s="89">
        <f t="shared" si="7"/>
        <v>2443651.12</v>
      </c>
      <c r="Q129" s="89">
        <f t="shared" si="8"/>
        <v>5600000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0</v>
      </c>
      <c r="AF129" s="90">
        <v>0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89">
        <f t="shared" si="9"/>
        <v>3156348.88</v>
      </c>
      <c r="AN129" s="89">
        <f t="shared" si="9"/>
        <v>0</v>
      </c>
      <c r="AO129" s="89">
        <f t="shared" si="9"/>
        <v>3156348.88</v>
      </c>
      <c r="AP129" s="89">
        <f t="shared" si="9"/>
        <v>2443651.12</v>
      </c>
      <c r="AQ129" s="89">
        <f t="shared" si="9"/>
        <v>0</v>
      </c>
      <c r="AR129" s="89">
        <f t="shared" si="9"/>
        <v>2443651.12</v>
      </c>
      <c r="AS129" s="89">
        <f t="shared" si="9"/>
        <v>5600000</v>
      </c>
      <c r="AT129" s="90"/>
      <c r="AU129" s="90"/>
      <c r="AV129" s="90"/>
      <c r="AW129" s="90">
        <v>0</v>
      </c>
      <c r="AX129" s="90">
        <v>0</v>
      </c>
      <c r="AY129" s="90"/>
      <c r="AZ129" s="90"/>
    </row>
    <row r="130" spans="1:52">
      <c r="A130" s="87">
        <v>2016</v>
      </c>
      <c r="B130" s="87">
        <v>8300</v>
      </c>
      <c r="C130" s="87">
        <v>2</v>
      </c>
      <c r="D130" s="86">
        <v>3</v>
      </c>
      <c r="E130" s="86">
        <v>3</v>
      </c>
      <c r="F130" s="87">
        <v>5000</v>
      </c>
      <c r="G130" s="87">
        <v>5400</v>
      </c>
      <c r="H130" s="87"/>
      <c r="I130" s="87"/>
      <c r="J130" s="90" t="s">
        <v>266</v>
      </c>
      <c r="K130" s="90">
        <v>3156348.88</v>
      </c>
      <c r="L130" s="90">
        <v>0</v>
      </c>
      <c r="M130" s="90">
        <v>3156348.88</v>
      </c>
      <c r="N130" s="90">
        <v>2443651.12</v>
      </c>
      <c r="O130" s="90">
        <v>0</v>
      </c>
      <c r="P130" s="89">
        <f t="shared" si="7"/>
        <v>2443651.12</v>
      </c>
      <c r="Q130" s="89">
        <f t="shared" si="8"/>
        <v>5600000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89">
        <f t="shared" si="9"/>
        <v>3156348.88</v>
      </c>
      <c r="AN130" s="89">
        <f t="shared" si="9"/>
        <v>0</v>
      </c>
      <c r="AO130" s="89">
        <f t="shared" si="9"/>
        <v>3156348.88</v>
      </c>
      <c r="AP130" s="89">
        <f t="shared" si="9"/>
        <v>2443651.12</v>
      </c>
      <c r="AQ130" s="89">
        <f t="shared" si="9"/>
        <v>0</v>
      </c>
      <c r="AR130" s="89">
        <f t="shared" si="9"/>
        <v>2443651.12</v>
      </c>
      <c r="AS130" s="89">
        <f t="shared" si="9"/>
        <v>5600000</v>
      </c>
      <c r="AT130" s="90"/>
      <c r="AU130" s="90"/>
      <c r="AV130" s="90"/>
      <c r="AW130" s="90">
        <v>0</v>
      </c>
      <c r="AX130" s="90">
        <v>0</v>
      </c>
      <c r="AY130" s="90"/>
      <c r="AZ130" s="90"/>
    </row>
    <row r="131" spans="1:52">
      <c r="A131" s="87">
        <v>2016</v>
      </c>
      <c r="B131" s="87">
        <v>8300</v>
      </c>
      <c r="C131" s="87">
        <v>2</v>
      </c>
      <c r="D131" s="86">
        <v>3</v>
      </c>
      <c r="E131" s="86">
        <v>3</v>
      </c>
      <c r="F131" s="87">
        <v>5000</v>
      </c>
      <c r="G131" s="87">
        <v>5400</v>
      </c>
      <c r="H131" s="87">
        <v>541</v>
      </c>
      <c r="I131" s="87">
        <v>5410</v>
      </c>
      <c r="J131" s="90" t="s">
        <v>127</v>
      </c>
      <c r="K131" s="90">
        <v>3156348.88</v>
      </c>
      <c r="L131" s="90">
        <v>0</v>
      </c>
      <c r="M131" s="90">
        <v>3156348.88</v>
      </c>
      <c r="N131" s="90">
        <v>2443651.12</v>
      </c>
      <c r="O131" s="90">
        <v>0</v>
      </c>
      <c r="P131" s="89">
        <f t="shared" si="7"/>
        <v>2443651.12</v>
      </c>
      <c r="Q131" s="89">
        <f t="shared" si="8"/>
        <v>5600000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0</v>
      </c>
      <c r="AD131" s="89">
        <v>0</v>
      </c>
      <c r="AE131" s="89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89">
        <f t="shared" si="9"/>
        <v>3156348.88</v>
      </c>
      <c r="AN131" s="89">
        <f t="shared" si="9"/>
        <v>0</v>
      </c>
      <c r="AO131" s="89">
        <f t="shared" si="9"/>
        <v>3156348.88</v>
      </c>
      <c r="AP131" s="89">
        <f t="shared" si="9"/>
        <v>2443651.12</v>
      </c>
      <c r="AQ131" s="89">
        <f t="shared" si="9"/>
        <v>0</v>
      </c>
      <c r="AR131" s="89">
        <f t="shared" si="9"/>
        <v>2443651.12</v>
      </c>
      <c r="AS131" s="89">
        <f t="shared" si="9"/>
        <v>5600000</v>
      </c>
      <c r="AT131" s="90"/>
      <c r="AU131" s="90">
        <v>10</v>
      </c>
      <c r="AV131" s="90"/>
      <c r="AW131" s="90">
        <v>0</v>
      </c>
      <c r="AX131" s="90">
        <v>0</v>
      </c>
      <c r="AY131" s="90">
        <v>10</v>
      </c>
      <c r="AZ131" s="90"/>
    </row>
    <row r="132" spans="1:52">
      <c r="A132" s="87">
        <v>2016</v>
      </c>
      <c r="B132" s="87">
        <v>8300</v>
      </c>
      <c r="C132" s="87">
        <v>2</v>
      </c>
      <c r="D132" s="86">
        <v>3</v>
      </c>
      <c r="E132" s="86">
        <v>3</v>
      </c>
      <c r="F132" s="87">
        <v>5000</v>
      </c>
      <c r="G132" s="87"/>
      <c r="H132" s="87"/>
      <c r="I132" s="87"/>
      <c r="J132" s="90" t="s">
        <v>113</v>
      </c>
      <c r="K132" s="90">
        <v>33882068.359999999</v>
      </c>
      <c r="L132" s="90">
        <v>0</v>
      </c>
      <c r="M132" s="90">
        <v>33882068.359999999</v>
      </c>
      <c r="N132" s="90">
        <v>3550000</v>
      </c>
      <c r="O132" s="90">
        <v>0</v>
      </c>
      <c r="P132" s="89">
        <f t="shared" si="7"/>
        <v>3550000</v>
      </c>
      <c r="Q132" s="89">
        <f t="shared" si="8"/>
        <v>37432068.359999999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89">
        <f t="shared" si="9"/>
        <v>33882068.359999999</v>
      </c>
      <c r="AN132" s="89">
        <f t="shared" si="9"/>
        <v>0</v>
      </c>
      <c r="AO132" s="89">
        <f t="shared" si="9"/>
        <v>33882068.359999999</v>
      </c>
      <c r="AP132" s="89">
        <f t="shared" si="9"/>
        <v>3550000</v>
      </c>
      <c r="AQ132" s="89">
        <f t="shared" si="9"/>
        <v>0</v>
      </c>
      <c r="AR132" s="89">
        <f t="shared" si="9"/>
        <v>3550000</v>
      </c>
      <c r="AS132" s="89">
        <f t="shared" si="9"/>
        <v>37432068.359999999</v>
      </c>
      <c r="AT132" s="90"/>
      <c r="AU132" s="90">
        <v>10</v>
      </c>
      <c r="AV132" s="90"/>
      <c r="AW132" s="90">
        <v>0</v>
      </c>
      <c r="AX132" s="90">
        <v>0</v>
      </c>
      <c r="AY132" s="90">
        <v>10</v>
      </c>
      <c r="AZ132" s="90"/>
    </row>
    <row r="133" spans="1:52">
      <c r="A133" s="87">
        <v>2016</v>
      </c>
      <c r="B133" s="87">
        <v>8300</v>
      </c>
      <c r="C133" s="87">
        <v>2</v>
      </c>
      <c r="D133" s="86">
        <v>3</v>
      </c>
      <c r="E133" s="86">
        <v>3</v>
      </c>
      <c r="F133" s="87">
        <v>5000</v>
      </c>
      <c r="G133" s="87"/>
      <c r="H133" s="87"/>
      <c r="I133" s="87"/>
      <c r="J133" s="90" t="s">
        <v>267</v>
      </c>
      <c r="K133" s="90">
        <v>33882068.359999999</v>
      </c>
      <c r="L133" s="90">
        <v>0</v>
      </c>
      <c r="M133" s="90">
        <v>33882068.359999999</v>
      </c>
      <c r="N133" s="90">
        <v>3550000</v>
      </c>
      <c r="O133" s="90">
        <v>0</v>
      </c>
      <c r="P133" s="89">
        <f t="shared" si="7"/>
        <v>3550000</v>
      </c>
      <c r="Q133" s="89">
        <f t="shared" si="8"/>
        <v>37432068.359999999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89">
        <f t="shared" si="9"/>
        <v>33882068.359999999</v>
      </c>
      <c r="AN133" s="89">
        <f t="shared" si="9"/>
        <v>0</v>
      </c>
      <c r="AO133" s="89">
        <f t="shared" si="9"/>
        <v>33882068.359999999</v>
      </c>
      <c r="AP133" s="89">
        <f t="shared" si="9"/>
        <v>3550000</v>
      </c>
      <c r="AQ133" s="89">
        <f t="shared" si="9"/>
        <v>0</v>
      </c>
      <c r="AR133" s="89">
        <f t="shared" si="9"/>
        <v>3550000</v>
      </c>
      <c r="AS133" s="89">
        <f t="shared" si="9"/>
        <v>37432068.359999999</v>
      </c>
      <c r="AT133" s="90"/>
      <c r="AU133" s="90"/>
      <c r="AV133" s="90"/>
      <c r="AW133" s="90">
        <v>0</v>
      </c>
      <c r="AX133" s="90">
        <v>0</v>
      </c>
      <c r="AY133" s="90"/>
      <c r="AZ133" s="90"/>
    </row>
    <row r="134" spans="1:52">
      <c r="A134" s="87">
        <v>2016</v>
      </c>
      <c r="B134" s="87">
        <v>8300</v>
      </c>
      <c r="C134" s="87">
        <v>2</v>
      </c>
      <c r="D134" s="86">
        <v>3</v>
      </c>
      <c r="E134" s="86">
        <v>3</v>
      </c>
      <c r="F134" s="87">
        <v>5000</v>
      </c>
      <c r="G134" s="87">
        <v>5100</v>
      </c>
      <c r="H134" s="87"/>
      <c r="I134" s="87"/>
      <c r="J134" s="90" t="s">
        <v>114</v>
      </c>
      <c r="K134" s="90">
        <v>141342.35999999999</v>
      </c>
      <c r="L134" s="90">
        <v>0</v>
      </c>
      <c r="M134" s="90">
        <v>141342.35999999999</v>
      </c>
      <c r="N134" s="90">
        <v>0</v>
      </c>
      <c r="O134" s="90">
        <v>0</v>
      </c>
      <c r="P134" s="89">
        <f t="shared" si="7"/>
        <v>0</v>
      </c>
      <c r="Q134" s="89">
        <f t="shared" si="8"/>
        <v>141342.35999999999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89">
        <f t="shared" si="9"/>
        <v>141342.35999999999</v>
      </c>
      <c r="AN134" s="89">
        <f t="shared" si="9"/>
        <v>0</v>
      </c>
      <c r="AO134" s="89">
        <f t="shared" si="9"/>
        <v>141342.35999999999</v>
      </c>
      <c r="AP134" s="89">
        <f t="shared" si="9"/>
        <v>0</v>
      </c>
      <c r="AQ134" s="89">
        <f t="shared" si="9"/>
        <v>0</v>
      </c>
      <c r="AR134" s="89">
        <f t="shared" si="9"/>
        <v>0</v>
      </c>
      <c r="AS134" s="89">
        <f t="shared" si="9"/>
        <v>141342.35999999999</v>
      </c>
      <c r="AT134" s="90"/>
      <c r="AU134" s="90"/>
      <c r="AV134" s="90"/>
      <c r="AW134" s="90">
        <v>0</v>
      </c>
      <c r="AX134" s="90">
        <v>0</v>
      </c>
      <c r="AY134" s="90"/>
      <c r="AZ134" s="90"/>
    </row>
    <row r="135" spans="1:52">
      <c r="A135" s="87">
        <v>2016</v>
      </c>
      <c r="B135" s="87">
        <v>8300</v>
      </c>
      <c r="C135" s="87">
        <v>2</v>
      </c>
      <c r="D135" s="86">
        <v>3</v>
      </c>
      <c r="E135" s="86">
        <v>3</v>
      </c>
      <c r="F135" s="87">
        <v>5000</v>
      </c>
      <c r="G135" s="87">
        <v>5100</v>
      </c>
      <c r="H135" s="87">
        <v>511</v>
      </c>
      <c r="I135" s="87">
        <v>5110</v>
      </c>
      <c r="J135" s="90" t="s">
        <v>115</v>
      </c>
      <c r="K135" s="90">
        <v>141342.35999999999</v>
      </c>
      <c r="L135" s="90">
        <v>0</v>
      </c>
      <c r="M135" s="90">
        <v>141342.35999999999</v>
      </c>
      <c r="N135" s="90">
        <v>0</v>
      </c>
      <c r="O135" s="90">
        <v>0</v>
      </c>
      <c r="P135" s="89">
        <f t="shared" si="7"/>
        <v>0</v>
      </c>
      <c r="Q135" s="89">
        <f t="shared" si="8"/>
        <v>141342.35999999999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89">
        <f t="shared" si="9"/>
        <v>141342.35999999999</v>
      </c>
      <c r="AN135" s="89">
        <f t="shared" si="9"/>
        <v>0</v>
      </c>
      <c r="AO135" s="89">
        <f t="shared" si="9"/>
        <v>141342.35999999999</v>
      </c>
      <c r="AP135" s="89">
        <f t="shared" si="9"/>
        <v>0</v>
      </c>
      <c r="AQ135" s="89">
        <f t="shared" si="9"/>
        <v>0</v>
      </c>
      <c r="AR135" s="89">
        <f t="shared" si="9"/>
        <v>0</v>
      </c>
      <c r="AS135" s="89">
        <f t="shared" si="9"/>
        <v>141342.35999999999</v>
      </c>
      <c r="AT135" s="90"/>
      <c r="AU135" s="90"/>
      <c r="AV135" s="90"/>
      <c r="AW135" s="90">
        <v>0</v>
      </c>
      <c r="AX135" s="90">
        <v>0</v>
      </c>
      <c r="AY135" s="90"/>
      <c r="AZ135" s="90"/>
    </row>
    <row r="136" spans="1:52">
      <c r="A136" s="87">
        <v>2016</v>
      </c>
      <c r="B136" s="87">
        <v>8300</v>
      </c>
      <c r="C136" s="87">
        <v>2</v>
      </c>
      <c r="D136" s="86">
        <v>3</v>
      </c>
      <c r="E136" s="86">
        <v>3</v>
      </c>
      <c r="F136" s="87">
        <v>5000</v>
      </c>
      <c r="G136" s="87">
        <v>5100</v>
      </c>
      <c r="H136" s="87"/>
      <c r="I136" s="87"/>
      <c r="J136" s="90" t="s">
        <v>266</v>
      </c>
      <c r="K136" s="90">
        <v>30231726</v>
      </c>
      <c r="L136" s="90">
        <v>0</v>
      </c>
      <c r="M136" s="90">
        <v>30231726</v>
      </c>
      <c r="N136" s="90">
        <v>3550000</v>
      </c>
      <c r="O136" s="90">
        <v>0</v>
      </c>
      <c r="P136" s="89">
        <f t="shared" si="7"/>
        <v>3550000</v>
      </c>
      <c r="Q136" s="89">
        <f t="shared" si="8"/>
        <v>33781726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89">
        <f t="shared" si="9"/>
        <v>30231726</v>
      </c>
      <c r="AN136" s="89">
        <f t="shared" si="9"/>
        <v>0</v>
      </c>
      <c r="AO136" s="89">
        <f t="shared" si="9"/>
        <v>30231726</v>
      </c>
      <c r="AP136" s="89">
        <f t="shared" si="9"/>
        <v>3550000</v>
      </c>
      <c r="AQ136" s="89">
        <f t="shared" si="9"/>
        <v>0</v>
      </c>
      <c r="AR136" s="89">
        <f t="shared" si="9"/>
        <v>3550000</v>
      </c>
      <c r="AS136" s="89">
        <f t="shared" si="9"/>
        <v>33781726</v>
      </c>
      <c r="AT136" s="90"/>
      <c r="AU136" s="90">
        <v>48</v>
      </c>
      <c r="AV136" s="90"/>
      <c r="AW136" s="90">
        <v>0</v>
      </c>
      <c r="AX136" s="90">
        <v>0</v>
      </c>
      <c r="AY136" s="90">
        <v>48</v>
      </c>
      <c r="AZ136" s="90"/>
    </row>
    <row r="137" spans="1:52">
      <c r="A137" s="87">
        <v>2016</v>
      </c>
      <c r="B137" s="87">
        <v>8300</v>
      </c>
      <c r="C137" s="87">
        <v>2</v>
      </c>
      <c r="D137" s="86">
        <v>3</v>
      </c>
      <c r="E137" s="86">
        <v>3</v>
      </c>
      <c r="F137" s="87">
        <v>5000</v>
      </c>
      <c r="G137" s="87">
        <v>5400</v>
      </c>
      <c r="H137" s="87">
        <v>541</v>
      </c>
      <c r="I137" s="87">
        <v>5410</v>
      </c>
      <c r="J137" s="90" t="s">
        <v>127</v>
      </c>
      <c r="K137" s="90">
        <v>30231726</v>
      </c>
      <c r="L137" s="90">
        <v>0</v>
      </c>
      <c r="M137" s="90">
        <v>30231726</v>
      </c>
      <c r="N137" s="90">
        <v>3550000</v>
      </c>
      <c r="O137" s="90">
        <v>0</v>
      </c>
      <c r="P137" s="89">
        <f t="shared" si="7"/>
        <v>3550000</v>
      </c>
      <c r="Q137" s="89">
        <f t="shared" si="8"/>
        <v>33781726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89">
        <f t="shared" si="9"/>
        <v>30231726</v>
      </c>
      <c r="AN137" s="89">
        <f t="shared" si="9"/>
        <v>0</v>
      </c>
      <c r="AO137" s="89">
        <f t="shared" si="9"/>
        <v>30231726</v>
      </c>
      <c r="AP137" s="89">
        <f t="shared" si="9"/>
        <v>3550000</v>
      </c>
      <c r="AQ137" s="89">
        <f t="shared" si="9"/>
        <v>0</v>
      </c>
      <c r="AR137" s="89">
        <f t="shared" si="9"/>
        <v>3550000</v>
      </c>
      <c r="AS137" s="89">
        <f t="shared" si="9"/>
        <v>33781726</v>
      </c>
      <c r="AT137" s="90"/>
      <c r="AU137" s="90"/>
      <c r="AV137" s="90"/>
      <c r="AW137" s="90">
        <v>0</v>
      </c>
      <c r="AX137" s="90">
        <v>0</v>
      </c>
      <c r="AY137" s="90"/>
      <c r="AZ137" s="90"/>
    </row>
    <row r="138" spans="1:52">
      <c r="A138" s="87">
        <v>2016</v>
      </c>
      <c r="B138" s="87">
        <v>8300</v>
      </c>
      <c r="C138" s="87">
        <v>2</v>
      </c>
      <c r="D138" s="86">
        <v>3</v>
      </c>
      <c r="E138" s="86">
        <v>3</v>
      </c>
      <c r="F138" s="87">
        <v>5000</v>
      </c>
      <c r="G138" s="87">
        <v>5500</v>
      </c>
      <c r="H138" s="87"/>
      <c r="I138" s="87"/>
      <c r="J138" s="90" t="s">
        <v>246</v>
      </c>
      <c r="K138" s="90">
        <v>3509000</v>
      </c>
      <c r="L138" s="90">
        <v>0</v>
      </c>
      <c r="M138" s="90">
        <v>3509000</v>
      </c>
      <c r="N138" s="90">
        <v>0</v>
      </c>
      <c r="O138" s="90">
        <v>0</v>
      </c>
      <c r="P138" s="89">
        <f t="shared" si="7"/>
        <v>0</v>
      </c>
      <c r="Q138" s="89">
        <f t="shared" si="8"/>
        <v>3509000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89">
        <f t="shared" si="9"/>
        <v>3509000</v>
      </c>
      <c r="AN138" s="89">
        <f t="shared" si="9"/>
        <v>0</v>
      </c>
      <c r="AO138" s="89">
        <f t="shared" si="9"/>
        <v>3509000</v>
      </c>
      <c r="AP138" s="89">
        <f t="shared" si="9"/>
        <v>0</v>
      </c>
      <c r="AQ138" s="89">
        <f t="shared" si="9"/>
        <v>0</v>
      </c>
      <c r="AR138" s="89">
        <f t="shared" si="9"/>
        <v>0</v>
      </c>
      <c r="AS138" s="89">
        <f t="shared" si="9"/>
        <v>3509000</v>
      </c>
      <c r="AT138" s="90"/>
      <c r="AU138" s="90"/>
      <c r="AV138" s="90"/>
      <c r="AW138" s="90">
        <v>0</v>
      </c>
      <c r="AX138" s="90">
        <v>0</v>
      </c>
      <c r="AY138" s="90"/>
      <c r="AZ138" s="90"/>
    </row>
    <row r="139" spans="1:52">
      <c r="A139" s="87">
        <v>2016</v>
      </c>
      <c r="B139" s="87">
        <v>8300</v>
      </c>
      <c r="C139" s="87">
        <v>2</v>
      </c>
      <c r="D139" s="86">
        <v>3</v>
      </c>
      <c r="E139" s="86">
        <v>3</v>
      </c>
      <c r="F139" s="87">
        <v>5000</v>
      </c>
      <c r="G139" s="87">
        <v>5500</v>
      </c>
      <c r="H139" s="87">
        <v>551</v>
      </c>
      <c r="I139" s="87">
        <v>5510</v>
      </c>
      <c r="J139" s="90" t="s">
        <v>247</v>
      </c>
      <c r="K139" s="90">
        <v>3509000</v>
      </c>
      <c r="L139" s="90">
        <v>0</v>
      </c>
      <c r="M139" s="90">
        <v>3509000</v>
      </c>
      <c r="N139" s="90">
        <v>0</v>
      </c>
      <c r="O139" s="90">
        <v>0</v>
      </c>
      <c r="P139" s="89">
        <f t="shared" si="7"/>
        <v>0</v>
      </c>
      <c r="Q139" s="89">
        <f t="shared" si="8"/>
        <v>3509000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0</v>
      </c>
      <c r="AD139" s="89">
        <v>0</v>
      </c>
      <c r="AE139" s="89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89">
        <f t="shared" si="9"/>
        <v>3509000</v>
      </c>
      <c r="AN139" s="89">
        <f t="shared" si="9"/>
        <v>0</v>
      </c>
      <c r="AO139" s="89">
        <f t="shared" si="9"/>
        <v>3509000</v>
      </c>
      <c r="AP139" s="89">
        <f t="shared" si="9"/>
        <v>0</v>
      </c>
      <c r="AQ139" s="89">
        <f t="shared" si="9"/>
        <v>0</v>
      </c>
      <c r="AR139" s="89">
        <f t="shared" si="9"/>
        <v>0</v>
      </c>
      <c r="AS139" s="89">
        <f t="shared" si="9"/>
        <v>3509000</v>
      </c>
      <c r="AT139" s="90"/>
      <c r="AU139" s="90">
        <v>480</v>
      </c>
      <c r="AV139" s="90"/>
      <c r="AW139" s="90">
        <v>0</v>
      </c>
      <c r="AX139" s="90">
        <v>0</v>
      </c>
      <c r="AY139" s="90">
        <v>480</v>
      </c>
      <c r="AZ139" s="90"/>
    </row>
    <row r="140" spans="1:52">
      <c r="A140" s="87">
        <v>2016</v>
      </c>
      <c r="B140" s="87">
        <v>8300</v>
      </c>
      <c r="C140" s="87">
        <v>3</v>
      </c>
      <c r="D140" s="86" t="s">
        <v>218</v>
      </c>
      <c r="E140" s="86"/>
      <c r="F140" s="87"/>
      <c r="G140" s="87"/>
      <c r="H140" s="87"/>
      <c r="I140" s="87"/>
      <c r="J140" s="90" t="s">
        <v>268</v>
      </c>
      <c r="K140" s="90">
        <v>39278158.18</v>
      </c>
      <c r="L140" s="90">
        <v>0</v>
      </c>
      <c r="M140" s="90">
        <v>39278158.18</v>
      </c>
      <c r="N140" s="90">
        <v>23946407.850000001</v>
      </c>
      <c r="O140" s="90">
        <v>395403.39</v>
      </c>
      <c r="P140" s="89">
        <f t="shared" si="7"/>
        <v>24341811.240000002</v>
      </c>
      <c r="Q140" s="89">
        <f t="shared" si="8"/>
        <v>63619969.420000002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0</v>
      </c>
      <c r="AF140" s="90">
        <v>0</v>
      </c>
      <c r="AG140" s="90">
        <v>0</v>
      </c>
      <c r="AH140" s="90">
        <v>0</v>
      </c>
      <c r="AI140" s="90">
        <v>0</v>
      </c>
      <c r="AJ140" s="90">
        <v>0</v>
      </c>
      <c r="AK140" s="90">
        <v>0</v>
      </c>
      <c r="AL140" s="90">
        <v>0</v>
      </c>
      <c r="AM140" s="89">
        <f t="shared" si="9"/>
        <v>39278158.18</v>
      </c>
      <c r="AN140" s="89">
        <f t="shared" si="9"/>
        <v>0</v>
      </c>
      <c r="AO140" s="89">
        <f t="shared" si="9"/>
        <v>39278158.18</v>
      </c>
      <c r="AP140" s="89">
        <f t="shared" si="9"/>
        <v>23946407.850000001</v>
      </c>
      <c r="AQ140" s="89">
        <f t="shared" si="9"/>
        <v>395403.39</v>
      </c>
      <c r="AR140" s="89">
        <f t="shared" si="9"/>
        <v>24341811.240000002</v>
      </c>
      <c r="AS140" s="89">
        <f t="shared" si="9"/>
        <v>63619969.420000002</v>
      </c>
      <c r="AT140" s="90"/>
      <c r="AU140" s="90">
        <v>480</v>
      </c>
      <c r="AV140" s="90"/>
      <c r="AW140" s="90">
        <v>0</v>
      </c>
      <c r="AX140" s="90">
        <v>0</v>
      </c>
      <c r="AY140" s="90">
        <v>480</v>
      </c>
      <c r="AZ140" s="90"/>
    </row>
    <row r="141" spans="1:52">
      <c r="A141" s="87">
        <v>2016</v>
      </c>
      <c r="B141" s="87">
        <v>8300</v>
      </c>
      <c r="C141" s="87">
        <v>3</v>
      </c>
      <c r="D141" s="86">
        <v>4</v>
      </c>
      <c r="E141" s="86"/>
      <c r="F141" s="87"/>
      <c r="G141" s="87"/>
      <c r="H141" s="87"/>
      <c r="I141" s="87"/>
      <c r="J141" s="90" t="s">
        <v>194</v>
      </c>
      <c r="K141" s="90">
        <v>1120000</v>
      </c>
      <c r="L141" s="90">
        <v>0</v>
      </c>
      <c r="M141" s="90">
        <v>1120000</v>
      </c>
      <c r="N141" s="90">
        <v>1243598.6100000001</v>
      </c>
      <c r="O141" s="90">
        <v>395403.39</v>
      </c>
      <c r="P141" s="89">
        <f t="shared" si="7"/>
        <v>1639002</v>
      </c>
      <c r="Q141" s="89">
        <f t="shared" si="8"/>
        <v>2759002</v>
      </c>
      <c r="R141" s="90">
        <v>0</v>
      </c>
      <c r="S141" s="90">
        <v>0</v>
      </c>
      <c r="T141" s="90">
        <v>0</v>
      </c>
      <c r="U141" s="90">
        <v>0</v>
      </c>
      <c r="V141" s="90">
        <v>0</v>
      </c>
      <c r="W141" s="90">
        <v>0</v>
      </c>
      <c r="X141" s="90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0</v>
      </c>
      <c r="AF141" s="90">
        <v>0</v>
      </c>
      <c r="AG141" s="90">
        <v>0</v>
      </c>
      <c r="AH141" s="90">
        <v>0</v>
      </c>
      <c r="AI141" s="90">
        <v>0</v>
      </c>
      <c r="AJ141" s="90">
        <v>0</v>
      </c>
      <c r="AK141" s="90">
        <v>0</v>
      </c>
      <c r="AL141" s="90">
        <v>0</v>
      </c>
      <c r="AM141" s="89">
        <f t="shared" si="9"/>
        <v>1120000</v>
      </c>
      <c r="AN141" s="89">
        <f t="shared" si="9"/>
        <v>0</v>
      </c>
      <c r="AO141" s="89">
        <f t="shared" si="9"/>
        <v>1120000</v>
      </c>
      <c r="AP141" s="89">
        <f t="shared" si="9"/>
        <v>1243598.6100000001</v>
      </c>
      <c r="AQ141" s="89">
        <f t="shared" si="9"/>
        <v>395403.39</v>
      </c>
      <c r="AR141" s="89">
        <f t="shared" si="9"/>
        <v>1639002</v>
      </c>
      <c r="AS141" s="89">
        <f t="shared" si="9"/>
        <v>2759002</v>
      </c>
      <c r="AT141" s="90"/>
      <c r="AU141" s="90">
        <v>8935</v>
      </c>
      <c r="AV141" s="90">
        <v>240</v>
      </c>
      <c r="AW141" s="90">
        <v>0</v>
      </c>
      <c r="AX141" s="90">
        <v>0</v>
      </c>
      <c r="AY141" s="90">
        <v>8935</v>
      </c>
      <c r="AZ141" s="90">
        <v>240</v>
      </c>
    </row>
    <row r="142" spans="1:52">
      <c r="A142" s="87">
        <v>2016</v>
      </c>
      <c r="B142" s="87">
        <v>8300</v>
      </c>
      <c r="C142" s="87">
        <v>3</v>
      </c>
      <c r="D142" s="86">
        <v>4</v>
      </c>
      <c r="E142" s="86"/>
      <c r="F142" s="87">
        <v>2000</v>
      </c>
      <c r="G142" s="87"/>
      <c r="H142" s="87"/>
      <c r="I142" s="87"/>
      <c r="J142" s="90" t="s">
        <v>29</v>
      </c>
      <c r="K142" s="90">
        <v>0</v>
      </c>
      <c r="L142" s="90">
        <v>0</v>
      </c>
      <c r="M142" s="90">
        <v>0</v>
      </c>
      <c r="N142" s="90">
        <v>38700</v>
      </c>
      <c r="O142" s="90">
        <v>19530</v>
      </c>
      <c r="P142" s="89">
        <f t="shared" ref="P142:P205" si="10">+N142+O142</f>
        <v>58230</v>
      </c>
      <c r="Q142" s="89">
        <f t="shared" ref="Q142:Q205" si="11">+M142+P142</f>
        <v>58230</v>
      </c>
      <c r="R142" s="90">
        <v>0</v>
      </c>
      <c r="S142" s="90">
        <v>0</v>
      </c>
      <c r="T142" s="90">
        <v>0</v>
      </c>
      <c r="U142" s="90">
        <v>0</v>
      </c>
      <c r="V142" s="90">
        <v>0</v>
      </c>
      <c r="W142" s="90">
        <v>0</v>
      </c>
      <c r="X142" s="90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0</v>
      </c>
      <c r="AF142" s="90">
        <v>0</v>
      </c>
      <c r="AG142" s="90">
        <v>0</v>
      </c>
      <c r="AH142" s="90">
        <v>0</v>
      </c>
      <c r="AI142" s="90">
        <v>0</v>
      </c>
      <c r="AJ142" s="90">
        <v>0</v>
      </c>
      <c r="AK142" s="90">
        <v>0</v>
      </c>
      <c r="AL142" s="90">
        <v>0</v>
      </c>
      <c r="AM142" s="89">
        <f t="shared" si="9"/>
        <v>0</v>
      </c>
      <c r="AN142" s="89">
        <f t="shared" si="9"/>
        <v>0</v>
      </c>
      <c r="AO142" s="89">
        <f t="shared" si="9"/>
        <v>0</v>
      </c>
      <c r="AP142" s="89">
        <f t="shared" si="9"/>
        <v>38700</v>
      </c>
      <c r="AQ142" s="89">
        <f t="shared" si="9"/>
        <v>19530</v>
      </c>
      <c r="AR142" s="89">
        <f t="shared" si="9"/>
        <v>58230</v>
      </c>
      <c r="AS142" s="89">
        <f t="shared" si="9"/>
        <v>58230</v>
      </c>
      <c r="AT142" s="90"/>
      <c r="AU142" s="90">
        <v>7913</v>
      </c>
      <c r="AV142" s="90">
        <v>240</v>
      </c>
      <c r="AW142" s="90">
        <v>0</v>
      </c>
      <c r="AX142" s="90">
        <v>0</v>
      </c>
      <c r="AY142" s="90">
        <v>7913</v>
      </c>
      <c r="AZ142" s="90">
        <v>240</v>
      </c>
    </row>
    <row r="143" spans="1:52">
      <c r="A143" s="87">
        <v>2016</v>
      </c>
      <c r="B143" s="87">
        <v>8300</v>
      </c>
      <c r="C143" s="87">
        <v>3</v>
      </c>
      <c r="D143" s="86">
        <v>4</v>
      </c>
      <c r="E143" s="86"/>
      <c r="F143" s="87">
        <v>2000</v>
      </c>
      <c r="G143" s="87">
        <v>2100</v>
      </c>
      <c r="H143" s="87"/>
      <c r="I143" s="87"/>
      <c r="J143" s="90" t="s">
        <v>39</v>
      </c>
      <c r="K143" s="90">
        <v>0</v>
      </c>
      <c r="L143" s="90">
        <v>0</v>
      </c>
      <c r="M143" s="90">
        <v>0</v>
      </c>
      <c r="N143" s="90">
        <v>38700</v>
      </c>
      <c r="O143" s="90">
        <v>19530</v>
      </c>
      <c r="P143" s="89">
        <f t="shared" si="10"/>
        <v>58230</v>
      </c>
      <c r="Q143" s="89">
        <f t="shared" si="11"/>
        <v>58230</v>
      </c>
      <c r="R143" s="90">
        <v>0</v>
      </c>
      <c r="S143" s="90">
        <v>0</v>
      </c>
      <c r="T143" s="90">
        <v>0</v>
      </c>
      <c r="U143" s="90">
        <v>0</v>
      </c>
      <c r="V143" s="90">
        <v>0</v>
      </c>
      <c r="W143" s="90">
        <v>0</v>
      </c>
      <c r="X143" s="90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90">
        <v>0</v>
      </c>
      <c r="AG143" s="90">
        <v>0</v>
      </c>
      <c r="AH143" s="90">
        <v>0</v>
      </c>
      <c r="AI143" s="90">
        <v>0</v>
      </c>
      <c r="AJ143" s="90">
        <v>0</v>
      </c>
      <c r="AK143" s="90">
        <v>0</v>
      </c>
      <c r="AL143" s="90">
        <v>0</v>
      </c>
      <c r="AM143" s="89">
        <f t="shared" si="9"/>
        <v>0</v>
      </c>
      <c r="AN143" s="89">
        <f t="shared" si="9"/>
        <v>0</v>
      </c>
      <c r="AO143" s="89">
        <f t="shared" si="9"/>
        <v>0</v>
      </c>
      <c r="AP143" s="89">
        <f t="shared" si="9"/>
        <v>38700</v>
      </c>
      <c r="AQ143" s="89">
        <f t="shared" si="9"/>
        <v>19530</v>
      </c>
      <c r="AR143" s="89">
        <f t="shared" si="9"/>
        <v>58230</v>
      </c>
      <c r="AS143" s="89">
        <f t="shared" si="9"/>
        <v>58230</v>
      </c>
      <c r="AT143" s="90"/>
      <c r="AU143" s="90">
        <v>5176</v>
      </c>
      <c r="AV143" s="90">
        <v>0</v>
      </c>
      <c r="AW143" s="90">
        <v>0</v>
      </c>
      <c r="AX143" s="90">
        <v>0</v>
      </c>
      <c r="AY143" s="90">
        <v>5176</v>
      </c>
      <c r="AZ143" s="90">
        <v>0</v>
      </c>
    </row>
    <row r="144" spans="1:52">
      <c r="A144" s="87">
        <v>2016</v>
      </c>
      <c r="B144" s="87">
        <v>8300</v>
      </c>
      <c r="C144" s="87">
        <v>3</v>
      </c>
      <c r="D144" s="86">
        <v>4</v>
      </c>
      <c r="E144" s="86"/>
      <c r="F144" s="87">
        <v>2000</v>
      </c>
      <c r="G144" s="87">
        <v>2100</v>
      </c>
      <c r="H144" s="87">
        <v>211</v>
      </c>
      <c r="I144" s="87">
        <v>2110</v>
      </c>
      <c r="J144" s="90" t="s">
        <v>31</v>
      </c>
      <c r="K144" s="90">
        <v>0</v>
      </c>
      <c r="L144" s="90">
        <v>0</v>
      </c>
      <c r="M144" s="90">
        <v>0</v>
      </c>
      <c r="N144" s="90">
        <v>38700</v>
      </c>
      <c r="O144" s="90">
        <v>19530</v>
      </c>
      <c r="P144" s="89">
        <f t="shared" si="10"/>
        <v>58230</v>
      </c>
      <c r="Q144" s="89">
        <f t="shared" si="11"/>
        <v>58230</v>
      </c>
      <c r="R144" s="90">
        <v>0</v>
      </c>
      <c r="S144" s="90">
        <v>0</v>
      </c>
      <c r="T144" s="90">
        <v>0</v>
      </c>
      <c r="U144" s="90">
        <v>0</v>
      </c>
      <c r="V144" s="90">
        <v>0</v>
      </c>
      <c r="W144" s="90">
        <v>0</v>
      </c>
      <c r="X144" s="90">
        <v>0</v>
      </c>
      <c r="Y144" s="89">
        <v>0</v>
      </c>
      <c r="Z144" s="89">
        <v>0</v>
      </c>
      <c r="AA144" s="89">
        <v>0</v>
      </c>
      <c r="AB144" s="89">
        <v>0</v>
      </c>
      <c r="AC144" s="89">
        <v>0</v>
      </c>
      <c r="AD144" s="89">
        <v>0</v>
      </c>
      <c r="AE144" s="89">
        <v>0</v>
      </c>
      <c r="AF144" s="90">
        <v>0</v>
      </c>
      <c r="AG144" s="90">
        <v>0</v>
      </c>
      <c r="AH144" s="90">
        <v>0</v>
      </c>
      <c r="AI144" s="90">
        <v>0</v>
      </c>
      <c r="AJ144" s="90">
        <v>0</v>
      </c>
      <c r="AK144" s="90">
        <v>0</v>
      </c>
      <c r="AL144" s="90">
        <v>0</v>
      </c>
      <c r="AM144" s="89">
        <f t="shared" si="9"/>
        <v>0</v>
      </c>
      <c r="AN144" s="89">
        <f t="shared" si="9"/>
        <v>0</v>
      </c>
      <c r="AO144" s="89">
        <f t="shared" si="9"/>
        <v>0</v>
      </c>
      <c r="AP144" s="89">
        <f t="shared" si="9"/>
        <v>38700</v>
      </c>
      <c r="AQ144" s="89">
        <f t="shared" si="9"/>
        <v>19530</v>
      </c>
      <c r="AR144" s="89">
        <f t="shared" si="9"/>
        <v>58230</v>
      </c>
      <c r="AS144" s="89">
        <f t="shared" si="9"/>
        <v>58230</v>
      </c>
      <c r="AT144" s="90"/>
      <c r="AU144" s="90">
        <v>5176</v>
      </c>
      <c r="AV144" s="90">
        <v>0</v>
      </c>
      <c r="AW144" s="90">
        <v>0</v>
      </c>
      <c r="AX144" s="90">
        <v>0</v>
      </c>
      <c r="AY144" s="90">
        <v>5176</v>
      </c>
      <c r="AZ144" s="90">
        <v>0</v>
      </c>
    </row>
    <row r="145" spans="1:52">
      <c r="A145" s="87">
        <v>2016</v>
      </c>
      <c r="B145" s="87">
        <v>8300</v>
      </c>
      <c r="C145" s="87">
        <v>3</v>
      </c>
      <c r="D145" s="86">
        <v>4</v>
      </c>
      <c r="E145" s="86"/>
      <c r="F145" s="87">
        <v>3000</v>
      </c>
      <c r="G145" s="87"/>
      <c r="H145" s="87"/>
      <c r="I145" s="87"/>
      <c r="J145" s="90" t="s">
        <v>66</v>
      </c>
      <c r="K145" s="90">
        <v>1120000</v>
      </c>
      <c r="L145" s="90">
        <v>0</v>
      </c>
      <c r="M145" s="90">
        <v>1120000</v>
      </c>
      <c r="N145" s="90">
        <v>1140725</v>
      </c>
      <c r="O145" s="90">
        <v>342370</v>
      </c>
      <c r="P145" s="89">
        <f t="shared" si="10"/>
        <v>1483095</v>
      </c>
      <c r="Q145" s="89">
        <f t="shared" si="11"/>
        <v>2603095</v>
      </c>
      <c r="R145" s="90">
        <v>0</v>
      </c>
      <c r="S145" s="90">
        <v>0</v>
      </c>
      <c r="T145" s="90">
        <v>0</v>
      </c>
      <c r="U145" s="90">
        <v>0</v>
      </c>
      <c r="V145" s="90">
        <v>0</v>
      </c>
      <c r="W145" s="90">
        <v>0</v>
      </c>
      <c r="X145" s="90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90">
        <v>0</v>
      </c>
      <c r="AG145" s="90">
        <v>0</v>
      </c>
      <c r="AH145" s="90">
        <v>0</v>
      </c>
      <c r="AI145" s="90">
        <v>0</v>
      </c>
      <c r="AJ145" s="90">
        <v>0</v>
      </c>
      <c r="AK145" s="90">
        <v>0</v>
      </c>
      <c r="AL145" s="90">
        <v>0</v>
      </c>
      <c r="AM145" s="89">
        <f t="shared" si="9"/>
        <v>1120000</v>
      </c>
      <c r="AN145" s="89">
        <f t="shared" si="9"/>
        <v>0</v>
      </c>
      <c r="AO145" s="89">
        <f t="shared" si="9"/>
        <v>1120000</v>
      </c>
      <c r="AP145" s="89">
        <f t="shared" si="9"/>
        <v>1140725</v>
      </c>
      <c r="AQ145" s="89">
        <f t="shared" si="9"/>
        <v>342370</v>
      </c>
      <c r="AR145" s="89">
        <f t="shared" si="9"/>
        <v>1483095</v>
      </c>
      <c r="AS145" s="89">
        <f t="shared" si="9"/>
        <v>2603095</v>
      </c>
      <c r="AT145" s="90"/>
      <c r="AU145" s="90">
        <v>5176</v>
      </c>
      <c r="AV145" s="90">
        <v>0</v>
      </c>
      <c r="AW145" s="90">
        <v>0</v>
      </c>
      <c r="AX145" s="90">
        <v>0</v>
      </c>
      <c r="AY145" s="90">
        <v>5176</v>
      </c>
      <c r="AZ145" s="90">
        <v>0</v>
      </c>
    </row>
    <row r="146" spans="1:52">
      <c r="A146" s="87">
        <v>2016</v>
      </c>
      <c r="B146" s="87">
        <v>8300</v>
      </c>
      <c r="C146" s="87">
        <v>3</v>
      </c>
      <c r="D146" s="86">
        <v>4</v>
      </c>
      <c r="E146" s="86"/>
      <c r="F146" s="87">
        <v>3000</v>
      </c>
      <c r="G146" s="87">
        <v>3300</v>
      </c>
      <c r="H146" s="87"/>
      <c r="I146" s="87"/>
      <c r="J146" s="90" t="s">
        <v>76</v>
      </c>
      <c r="K146" s="90">
        <v>1120000</v>
      </c>
      <c r="L146" s="90">
        <v>0</v>
      </c>
      <c r="M146" s="90">
        <v>1120000</v>
      </c>
      <c r="N146" s="90">
        <v>133300</v>
      </c>
      <c r="O146" s="90">
        <v>67270</v>
      </c>
      <c r="P146" s="89">
        <f t="shared" si="10"/>
        <v>200570</v>
      </c>
      <c r="Q146" s="89">
        <f t="shared" si="11"/>
        <v>1320570</v>
      </c>
      <c r="R146" s="90">
        <v>0</v>
      </c>
      <c r="S146" s="90">
        <v>0</v>
      </c>
      <c r="T146" s="90">
        <v>0</v>
      </c>
      <c r="U146" s="90">
        <v>0</v>
      </c>
      <c r="V146" s="90">
        <v>0</v>
      </c>
      <c r="W146" s="90">
        <v>0</v>
      </c>
      <c r="X146" s="90">
        <v>0</v>
      </c>
      <c r="Y146" s="89">
        <v>0</v>
      </c>
      <c r="Z146" s="89">
        <v>0</v>
      </c>
      <c r="AA146" s="89">
        <v>0</v>
      </c>
      <c r="AB146" s="89">
        <v>0</v>
      </c>
      <c r="AC146" s="89">
        <v>0</v>
      </c>
      <c r="AD146" s="89">
        <v>0</v>
      </c>
      <c r="AE146" s="89">
        <v>0</v>
      </c>
      <c r="AF146" s="90">
        <v>0</v>
      </c>
      <c r="AG146" s="90">
        <v>0</v>
      </c>
      <c r="AH146" s="90">
        <v>0</v>
      </c>
      <c r="AI146" s="90">
        <v>0</v>
      </c>
      <c r="AJ146" s="90">
        <v>0</v>
      </c>
      <c r="AK146" s="90">
        <v>0</v>
      </c>
      <c r="AL146" s="90">
        <v>0</v>
      </c>
      <c r="AM146" s="89">
        <f t="shared" si="9"/>
        <v>1120000</v>
      </c>
      <c r="AN146" s="89">
        <f t="shared" si="9"/>
        <v>0</v>
      </c>
      <c r="AO146" s="89">
        <f t="shared" si="9"/>
        <v>1120000</v>
      </c>
      <c r="AP146" s="89">
        <f t="shared" si="9"/>
        <v>133300</v>
      </c>
      <c r="AQ146" s="89">
        <f t="shared" si="9"/>
        <v>67270</v>
      </c>
      <c r="AR146" s="89">
        <f t="shared" si="9"/>
        <v>200570</v>
      </c>
      <c r="AS146" s="89">
        <f t="shared" si="9"/>
        <v>1320570</v>
      </c>
      <c r="AT146" s="90"/>
      <c r="AU146" s="90">
        <v>2687</v>
      </c>
      <c r="AV146" s="90">
        <v>240</v>
      </c>
      <c r="AW146" s="90">
        <v>0</v>
      </c>
      <c r="AX146" s="90">
        <v>0</v>
      </c>
      <c r="AY146" s="90">
        <v>2687</v>
      </c>
      <c r="AZ146" s="90">
        <v>240</v>
      </c>
    </row>
    <row r="147" spans="1:52">
      <c r="A147" s="87">
        <v>2016</v>
      </c>
      <c r="B147" s="87">
        <v>8300</v>
      </c>
      <c r="C147" s="87">
        <v>3</v>
      </c>
      <c r="D147" s="86">
        <v>4</v>
      </c>
      <c r="E147" s="86"/>
      <c r="F147" s="87">
        <v>3000</v>
      </c>
      <c r="G147" s="87">
        <v>3300</v>
      </c>
      <c r="H147" s="87">
        <v>334</v>
      </c>
      <c r="I147" s="87">
        <v>3340</v>
      </c>
      <c r="J147" s="90" t="s">
        <v>82</v>
      </c>
      <c r="K147" s="90">
        <v>1120000</v>
      </c>
      <c r="L147" s="90">
        <v>0</v>
      </c>
      <c r="M147" s="90">
        <v>1120000</v>
      </c>
      <c r="N147" s="90">
        <v>0</v>
      </c>
      <c r="O147" s="90">
        <v>0</v>
      </c>
      <c r="P147" s="89">
        <f t="shared" si="10"/>
        <v>0</v>
      </c>
      <c r="Q147" s="89">
        <f t="shared" si="11"/>
        <v>1120000</v>
      </c>
      <c r="R147" s="90">
        <v>0</v>
      </c>
      <c r="S147" s="90">
        <v>0</v>
      </c>
      <c r="T147" s="90">
        <v>0</v>
      </c>
      <c r="U147" s="90">
        <v>0</v>
      </c>
      <c r="V147" s="90">
        <v>0</v>
      </c>
      <c r="W147" s="90">
        <v>0</v>
      </c>
      <c r="X147" s="90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0</v>
      </c>
      <c r="AF147" s="90">
        <v>0</v>
      </c>
      <c r="AG147" s="90">
        <v>0</v>
      </c>
      <c r="AH147" s="90">
        <v>0</v>
      </c>
      <c r="AI147" s="90">
        <v>0</v>
      </c>
      <c r="AJ147" s="90">
        <v>0</v>
      </c>
      <c r="AK147" s="90">
        <v>0</v>
      </c>
      <c r="AL147" s="90">
        <v>0</v>
      </c>
      <c r="AM147" s="89">
        <f t="shared" si="9"/>
        <v>1120000</v>
      </c>
      <c r="AN147" s="89">
        <f t="shared" si="9"/>
        <v>0</v>
      </c>
      <c r="AO147" s="89">
        <f t="shared" si="9"/>
        <v>1120000</v>
      </c>
      <c r="AP147" s="89">
        <f t="shared" si="9"/>
        <v>0</v>
      </c>
      <c r="AQ147" s="89">
        <f t="shared" si="9"/>
        <v>0</v>
      </c>
      <c r="AR147" s="89">
        <f t="shared" si="9"/>
        <v>0</v>
      </c>
      <c r="AS147" s="89">
        <f t="shared" si="9"/>
        <v>1120000</v>
      </c>
      <c r="AT147" s="90"/>
      <c r="AU147" s="90">
        <v>1294</v>
      </c>
      <c r="AV147" s="90">
        <v>240</v>
      </c>
      <c r="AW147" s="90">
        <v>0</v>
      </c>
      <c r="AX147" s="90">
        <v>0</v>
      </c>
      <c r="AY147" s="90">
        <v>1294</v>
      </c>
      <c r="AZ147" s="90">
        <v>240</v>
      </c>
    </row>
    <row r="148" spans="1:52">
      <c r="A148" s="87">
        <v>2016</v>
      </c>
      <c r="B148" s="87">
        <v>8300</v>
      </c>
      <c r="C148" s="87">
        <v>3</v>
      </c>
      <c r="D148" s="86">
        <v>4</v>
      </c>
      <c r="E148" s="86"/>
      <c r="F148" s="87">
        <v>3000</v>
      </c>
      <c r="G148" s="87">
        <v>3300</v>
      </c>
      <c r="H148" s="87">
        <v>336</v>
      </c>
      <c r="I148" s="87">
        <v>3360</v>
      </c>
      <c r="J148" s="90" t="s">
        <v>86</v>
      </c>
      <c r="K148" s="90">
        <v>0</v>
      </c>
      <c r="L148" s="90">
        <v>0</v>
      </c>
      <c r="M148" s="90">
        <v>0</v>
      </c>
      <c r="N148" s="90">
        <v>133300</v>
      </c>
      <c r="O148" s="90">
        <v>67270</v>
      </c>
      <c r="P148" s="89">
        <f t="shared" si="10"/>
        <v>200570</v>
      </c>
      <c r="Q148" s="89">
        <f t="shared" si="11"/>
        <v>200570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</v>
      </c>
      <c r="AL148" s="90">
        <v>0</v>
      </c>
      <c r="AM148" s="89">
        <f t="shared" si="9"/>
        <v>0</v>
      </c>
      <c r="AN148" s="89">
        <f t="shared" si="9"/>
        <v>0</v>
      </c>
      <c r="AO148" s="89">
        <f t="shared" si="9"/>
        <v>0</v>
      </c>
      <c r="AP148" s="89">
        <f t="shared" si="9"/>
        <v>133300</v>
      </c>
      <c r="AQ148" s="89">
        <f t="shared" si="9"/>
        <v>67270</v>
      </c>
      <c r="AR148" s="89">
        <f t="shared" si="9"/>
        <v>200570</v>
      </c>
      <c r="AS148" s="89">
        <f t="shared" si="9"/>
        <v>200570</v>
      </c>
      <c r="AT148" s="90"/>
      <c r="AU148" s="90"/>
      <c r="AV148" s="90">
        <v>240</v>
      </c>
      <c r="AW148" s="90">
        <v>0</v>
      </c>
      <c r="AX148" s="90">
        <v>0</v>
      </c>
      <c r="AY148" s="90"/>
      <c r="AZ148" s="90">
        <v>240</v>
      </c>
    </row>
    <row r="149" spans="1:52">
      <c r="A149" s="87">
        <v>2016</v>
      </c>
      <c r="B149" s="87">
        <v>8300</v>
      </c>
      <c r="C149" s="87">
        <v>3</v>
      </c>
      <c r="D149" s="86">
        <v>4</v>
      </c>
      <c r="E149" s="86">
        <v>1</v>
      </c>
      <c r="F149" s="87">
        <v>3000</v>
      </c>
      <c r="G149" s="87">
        <v>3700</v>
      </c>
      <c r="H149" s="87"/>
      <c r="I149" s="87"/>
      <c r="J149" s="90" t="s">
        <v>239</v>
      </c>
      <c r="K149" s="90">
        <v>0</v>
      </c>
      <c r="L149" s="90">
        <v>0</v>
      </c>
      <c r="M149" s="90">
        <v>0</v>
      </c>
      <c r="N149" s="90">
        <v>36250</v>
      </c>
      <c r="O149" s="90">
        <v>17500</v>
      </c>
      <c r="P149" s="89">
        <f t="shared" si="10"/>
        <v>53750</v>
      </c>
      <c r="Q149" s="89">
        <f t="shared" si="11"/>
        <v>53750</v>
      </c>
      <c r="R149" s="90">
        <v>0</v>
      </c>
      <c r="S149" s="90">
        <v>0</v>
      </c>
      <c r="T149" s="90">
        <v>0</v>
      </c>
      <c r="U149" s="90">
        <v>0</v>
      </c>
      <c r="V149" s="90">
        <v>0</v>
      </c>
      <c r="W149" s="90">
        <v>0</v>
      </c>
      <c r="X149" s="90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0</v>
      </c>
      <c r="AF149" s="90">
        <v>0</v>
      </c>
      <c r="AG149" s="90">
        <v>0</v>
      </c>
      <c r="AH149" s="90">
        <v>0</v>
      </c>
      <c r="AI149" s="90">
        <v>0</v>
      </c>
      <c r="AJ149" s="90">
        <v>0</v>
      </c>
      <c r="AK149" s="90">
        <v>0</v>
      </c>
      <c r="AL149" s="90">
        <v>0</v>
      </c>
      <c r="AM149" s="89">
        <f t="shared" si="9"/>
        <v>0</v>
      </c>
      <c r="AN149" s="89">
        <f t="shared" si="9"/>
        <v>0</v>
      </c>
      <c r="AO149" s="89">
        <f t="shared" si="9"/>
        <v>0</v>
      </c>
      <c r="AP149" s="89">
        <f t="shared" si="9"/>
        <v>36250</v>
      </c>
      <c r="AQ149" s="89">
        <f t="shared" si="9"/>
        <v>17500</v>
      </c>
      <c r="AR149" s="89">
        <f t="shared" si="9"/>
        <v>53750</v>
      </c>
      <c r="AS149" s="89">
        <f t="shared" si="9"/>
        <v>53750</v>
      </c>
      <c r="AT149" s="90"/>
      <c r="AU149" s="90">
        <v>1294</v>
      </c>
      <c r="AV149" s="90"/>
      <c r="AW149" s="90">
        <v>0</v>
      </c>
      <c r="AX149" s="90">
        <v>0</v>
      </c>
      <c r="AY149" s="90">
        <v>1294</v>
      </c>
      <c r="AZ149" s="90"/>
    </row>
    <row r="150" spans="1:52">
      <c r="A150" s="87">
        <v>2016</v>
      </c>
      <c r="B150" s="87">
        <v>8300</v>
      </c>
      <c r="C150" s="87">
        <v>3</v>
      </c>
      <c r="D150" s="86">
        <v>4</v>
      </c>
      <c r="E150" s="86">
        <v>1</v>
      </c>
      <c r="F150" s="87">
        <v>3000</v>
      </c>
      <c r="G150" s="87">
        <v>3700</v>
      </c>
      <c r="H150" s="87">
        <v>375</v>
      </c>
      <c r="I150" s="87">
        <v>3750</v>
      </c>
      <c r="J150" s="90" t="s">
        <v>104</v>
      </c>
      <c r="K150" s="90">
        <v>0</v>
      </c>
      <c r="L150" s="90">
        <v>0</v>
      </c>
      <c r="M150" s="90">
        <v>0</v>
      </c>
      <c r="N150" s="90">
        <v>36250</v>
      </c>
      <c r="O150" s="90">
        <v>17500</v>
      </c>
      <c r="P150" s="89">
        <f t="shared" si="10"/>
        <v>53750</v>
      </c>
      <c r="Q150" s="89">
        <f t="shared" si="11"/>
        <v>53750</v>
      </c>
      <c r="R150" s="90">
        <v>0</v>
      </c>
      <c r="S150" s="90">
        <v>0</v>
      </c>
      <c r="T150" s="90">
        <v>0</v>
      </c>
      <c r="U150" s="90">
        <v>0</v>
      </c>
      <c r="V150" s="90">
        <v>0</v>
      </c>
      <c r="W150" s="90">
        <v>0</v>
      </c>
      <c r="X150" s="90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0</v>
      </c>
      <c r="AF150" s="90">
        <v>0</v>
      </c>
      <c r="AG150" s="90">
        <v>0</v>
      </c>
      <c r="AH150" s="90">
        <v>0</v>
      </c>
      <c r="AI150" s="90">
        <v>0</v>
      </c>
      <c r="AJ150" s="90">
        <v>0</v>
      </c>
      <c r="AK150" s="90">
        <v>0</v>
      </c>
      <c r="AL150" s="90">
        <v>0</v>
      </c>
      <c r="AM150" s="89">
        <f t="shared" si="9"/>
        <v>0</v>
      </c>
      <c r="AN150" s="89">
        <f t="shared" si="9"/>
        <v>0</v>
      </c>
      <c r="AO150" s="89">
        <f t="shared" si="9"/>
        <v>0</v>
      </c>
      <c r="AP150" s="89">
        <f t="shared" si="9"/>
        <v>36250</v>
      </c>
      <c r="AQ150" s="89">
        <f t="shared" si="9"/>
        <v>17500</v>
      </c>
      <c r="AR150" s="89">
        <f t="shared" si="9"/>
        <v>53750</v>
      </c>
      <c r="AS150" s="89">
        <f t="shared" si="9"/>
        <v>53750</v>
      </c>
      <c r="AT150" s="90"/>
      <c r="AU150" s="90">
        <v>43</v>
      </c>
      <c r="AV150" s="90"/>
      <c r="AW150" s="90">
        <v>0</v>
      </c>
      <c r="AX150" s="90">
        <v>0</v>
      </c>
      <c r="AY150" s="90">
        <v>43</v>
      </c>
      <c r="AZ150" s="90"/>
    </row>
    <row r="151" spans="1:52">
      <c r="A151" s="87">
        <v>2016</v>
      </c>
      <c r="B151" s="87">
        <v>8300</v>
      </c>
      <c r="C151" s="87">
        <v>3</v>
      </c>
      <c r="D151" s="86">
        <v>4</v>
      </c>
      <c r="E151" s="86">
        <v>1</v>
      </c>
      <c r="F151" s="87">
        <v>3000</v>
      </c>
      <c r="G151" s="87">
        <v>3800</v>
      </c>
      <c r="H151" s="87"/>
      <c r="I151" s="87"/>
      <c r="J151" s="90" t="s">
        <v>269</v>
      </c>
      <c r="K151" s="90">
        <v>0</v>
      </c>
      <c r="L151" s="90">
        <v>0</v>
      </c>
      <c r="M151" s="90">
        <v>0</v>
      </c>
      <c r="N151" s="90">
        <v>971175</v>
      </c>
      <c r="O151" s="90">
        <v>257600</v>
      </c>
      <c r="P151" s="89">
        <f t="shared" si="10"/>
        <v>1228775</v>
      </c>
      <c r="Q151" s="89">
        <f t="shared" si="11"/>
        <v>1228775</v>
      </c>
      <c r="R151" s="90">
        <v>0</v>
      </c>
      <c r="S151" s="90">
        <v>0</v>
      </c>
      <c r="T151" s="90">
        <v>0</v>
      </c>
      <c r="U151" s="90">
        <v>0</v>
      </c>
      <c r="V151" s="90">
        <v>0</v>
      </c>
      <c r="W151" s="90">
        <v>0</v>
      </c>
      <c r="X151" s="90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0</v>
      </c>
      <c r="AF151" s="90">
        <v>0</v>
      </c>
      <c r="AG151" s="90">
        <v>0</v>
      </c>
      <c r="AH151" s="90">
        <v>0</v>
      </c>
      <c r="AI151" s="90">
        <v>0</v>
      </c>
      <c r="AJ151" s="90">
        <v>0</v>
      </c>
      <c r="AK151" s="90">
        <v>0</v>
      </c>
      <c r="AL151" s="90">
        <v>0</v>
      </c>
      <c r="AM151" s="89">
        <f t="shared" si="9"/>
        <v>0</v>
      </c>
      <c r="AN151" s="89">
        <f t="shared" si="9"/>
        <v>0</v>
      </c>
      <c r="AO151" s="89">
        <f t="shared" si="9"/>
        <v>0</v>
      </c>
      <c r="AP151" s="89">
        <f t="shared" si="9"/>
        <v>971175</v>
      </c>
      <c r="AQ151" s="89">
        <f t="shared" si="9"/>
        <v>257600</v>
      </c>
      <c r="AR151" s="89">
        <f t="shared" si="9"/>
        <v>1228775</v>
      </c>
      <c r="AS151" s="89">
        <f t="shared" si="9"/>
        <v>1228775</v>
      </c>
      <c r="AT151" s="90"/>
      <c r="AU151" s="90">
        <v>43</v>
      </c>
      <c r="AV151" s="90"/>
      <c r="AW151" s="90">
        <v>0</v>
      </c>
      <c r="AX151" s="90">
        <v>0</v>
      </c>
      <c r="AY151" s="90">
        <v>43</v>
      </c>
      <c r="AZ151" s="90"/>
    </row>
    <row r="152" spans="1:52">
      <c r="A152" s="87">
        <v>2016</v>
      </c>
      <c r="B152" s="87">
        <v>8300</v>
      </c>
      <c r="C152" s="87">
        <v>3</v>
      </c>
      <c r="D152" s="86">
        <v>4</v>
      </c>
      <c r="E152" s="86">
        <v>1</v>
      </c>
      <c r="F152" s="87">
        <v>3000</v>
      </c>
      <c r="G152" s="87">
        <v>3800</v>
      </c>
      <c r="H152" s="87">
        <v>385</v>
      </c>
      <c r="I152" s="87">
        <v>3850</v>
      </c>
      <c r="J152" s="90" t="s">
        <v>270</v>
      </c>
      <c r="K152" s="90">
        <v>0</v>
      </c>
      <c r="L152" s="90">
        <v>0</v>
      </c>
      <c r="M152" s="90">
        <v>0</v>
      </c>
      <c r="N152" s="90">
        <v>971175</v>
      </c>
      <c r="O152" s="90">
        <v>257600</v>
      </c>
      <c r="P152" s="89">
        <f t="shared" si="10"/>
        <v>1228775</v>
      </c>
      <c r="Q152" s="89">
        <f t="shared" si="11"/>
        <v>1228775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0</v>
      </c>
      <c r="AF152" s="90">
        <v>0</v>
      </c>
      <c r="AG152" s="90">
        <v>0</v>
      </c>
      <c r="AH152" s="90">
        <v>0</v>
      </c>
      <c r="AI152" s="90">
        <v>0</v>
      </c>
      <c r="AJ152" s="90">
        <v>0</v>
      </c>
      <c r="AK152" s="90">
        <v>0</v>
      </c>
      <c r="AL152" s="90">
        <v>0</v>
      </c>
      <c r="AM152" s="89">
        <f t="shared" si="9"/>
        <v>0</v>
      </c>
      <c r="AN152" s="89">
        <f t="shared" si="9"/>
        <v>0</v>
      </c>
      <c r="AO152" s="89">
        <f t="shared" si="9"/>
        <v>0</v>
      </c>
      <c r="AP152" s="89">
        <f t="shared" si="9"/>
        <v>971175</v>
      </c>
      <c r="AQ152" s="89">
        <f t="shared" si="9"/>
        <v>257600</v>
      </c>
      <c r="AR152" s="89">
        <f t="shared" si="9"/>
        <v>1228775</v>
      </c>
      <c r="AS152" s="89">
        <f t="shared" si="9"/>
        <v>1228775</v>
      </c>
      <c r="AT152" s="90"/>
      <c r="AU152" s="90">
        <v>1350</v>
      </c>
      <c r="AV152" s="90"/>
      <c r="AW152" s="90">
        <v>0</v>
      </c>
      <c r="AX152" s="90">
        <v>0</v>
      </c>
      <c r="AY152" s="90">
        <v>1350</v>
      </c>
      <c r="AZ152" s="90"/>
    </row>
    <row r="153" spans="1:52">
      <c r="A153" s="87">
        <v>2016</v>
      </c>
      <c r="B153" s="87">
        <v>8300</v>
      </c>
      <c r="C153" s="87">
        <v>3</v>
      </c>
      <c r="D153" s="86">
        <v>4</v>
      </c>
      <c r="E153" s="86"/>
      <c r="F153" s="87">
        <v>5000</v>
      </c>
      <c r="G153" s="87"/>
      <c r="H153" s="87"/>
      <c r="I153" s="87"/>
      <c r="J153" s="90" t="s">
        <v>113</v>
      </c>
      <c r="K153" s="90">
        <v>0</v>
      </c>
      <c r="L153" s="90">
        <v>0</v>
      </c>
      <c r="M153" s="90">
        <v>0</v>
      </c>
      <c r="N153" s="90">
        <v>64173.61</v>
      </c>
      <c r="O153" s="90">
        <v>33503.39</v>
      </c>
      <c r="P153" s="89">
        <f t="shared" si="10"/>
        <v>97677</v>
      </c>
      <c r="Q153" s="89">
        <f t="shared" si="11"/>
        <v>97677</v>
      </c>
      <c r="R153" s="90">
        <v>0</v>
      </c>
      <c r="S153" s="90">
        <v>0</v>
      </c>
      <c r="T153" s="90">
        <v>0</v>
      </c>
      <c r="U153" s="90">
        <v>0</v>
      </c>
      <c r="V153" s="90">
        <v>0</v>
      </c>
      <c r="W153" s="90">
        <v>0</v>
      </c>
      <c r="X153" s="90">
        <v>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0</v>
      </c>
      <c r="AF153" s="90">
        <v>0</v>
      </c>
      <c r="AG153" s="90">
        <v>0</v>
      </c>
      <c r="AH153" s="90">
        <v>0</v>
      </c>
      <c r="AI153" s="90">
        <v>0</v>
      </c>
      <c r="AJ153" s="90">
        <v>0</v>
      </c>
      <c r="AK153" s="90">
        <v>0</v>
      </c>
      <c r="AL153" s="90">
        <v>0</v>
      </c>
      <c r="AM153" s="89">
        <f t="shared" si="9"/>
        <v>0</v>
      </c>
      <c r="AN153" s="89">
        <f t="shared" si="9"/>
        <v>0</v>
      </c>
      <c r="AO153" s="89">
        <f t="shared" si="9"/>
        <v>0</v>
      </c>
      <c r="AP153" s="89">
        <f t="shared" si="9"/>
        <v>64173.61</v>
      </c>
      <c r="AQ153" s="89">
        <f t="shared" si="9"/>
        <v>33503.39</v>
      </c>
      <c r="AR153" s="89">
        <f t="shared" si="9"/>
        <v>97677</v>
      </c>
      <c r="AS153" s="89">
        <f t="shared" si="9"/>
        <v>97677</v>
      </c>
      <c r="AT153" s="90"/>
      <c r="AU153" s="90">
        <v>1350</v>
      </c>
      <c r="AV153" s="90"/>
      <c r="AW153" s="90">
        <v>0</v>
      </c>
      <c r="AX153" s="90">
        <v>0</v>
      </c>
      <c r="AY153" s="90">
        <v>1350</v>
      </c>
      <c r="AZ153" s="90"/>
    </row>
    <row r="154" spans="1:52">
      <c r="A154" s="87">
        <v>2016</v>
      </c>
      <c r="B154" s="87">
        <v>8300</v>
      </c>
      <c r="C154" s="87">
        <v>3</v>
      </c>
      <c r="D154" s="86">
        <v>4</v>
      </c>
      <c r="E154" s="86"/>
      <c r="F154" s="87">
        <v>5000</v>
      </c>
      <c r="G154" s="87">
        <v>5300</v>
      </c>
      <c r="H154" s="87"/>
      <c r="I154" s="87"/>
      <c r="J154" s="90" t="s">
        <v>244</v>
      </c>
      <c r="K154" s="90">
        <v>0</v>
      </c>
      <c r="L154" s="90">
        <v>0</v>
      </c>
      <c r="M154" s="90">
        <v>0</v>
      </c>
      <c r="N154" s="90">
        <v>64173.61</v>
      </c>
      <c r="O154" s="90">
        <v>33503.39</v>
      </c>
      <c r="P154" s="89">
        <f t="shared" si="10"/>
        <v>97677</v>
      </c>
      <c r="Q154" s="89">
        <f t="shared" si="11"/>
        <v>97677</v>
      </c>
      <c r="R154" s="90">
        <v>0</v>
      </c>
      <c r="S154" s="90">
        <v>0</v>
      </c>
      <c r="T154" s="90">
        <v>0</v>
      </c>
      <c r="U154" s="90">
        <v>0</v>
      </c>
      <c r="V154" s="90">
        <v>0</v>
      </c>
      <c r="W154" s="90">
        <v>0</v>
      </c>
      <c r="X154" s="90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90">
        <v>0</v>
      </c>
      <c r="AG154" s="90">
        <v>0</v>
      </c>
      <c r="AH154" s="90">
        <v>0</v>
      </c>
      <c r="AI154" s="90">
        <v>0</v>
      </c>
      <c r="AJ154" s="90">
        <v>0</v>
      </c>
      <c r="AK154" s="90">
        <v>0</v>
      </c>
      <c r="AL154" s="90">
        <v>0</v>
      </c>
      <c r="AM154" s="89">
        <f t="shared" si="9"/>
        <v>0</v>
      </c>
      <c r="AN154" s="89">
        <f t="shared" si="9"/>
        <v>0</v>
      </c>
      <c r="AO154" s="89">
        <f t="shared" si="9"/>
        <v>0</v>
      </c>
      <c r="AP154" s="89">
        <f t="shared" si="9"/>
        <v>64173.61</v>
      </c>
      <c r="AQ154" s="89">
        <f t="shared" si="9"/>
        <v>33503.39</v>
      </c>
      <c r="AR154" s="89">
        <f t="shared" si="9"/>
        <v>97677</v>
      </c>
      <c r="AS154" s="89">
        <f t="shared" si="9"/>
        <v>97677</v>
      </c>
      <c r="AT154" s="90"/>
      <c r="AU154" s="90">
        <v>50</v>
      </c>
      <c r="AV154" s="90"/>
      <c r="AW154" s="90">
        <v>0</v>
      </c>
      <c r="AX154" s="90">
        <v>0</v>
      </c>
      <c r="AY154" s="90">
        <v>50</v>
      </c>
      <c r="AZ154" s="90"/>
    </row>
    <row r="155" spans="1:52">
      <c r="A155" s="87">
        <v>2016</v>
      </c>
      <c r="B155" s="87">
        <v>8300</v>
      </c>
      <c r="C155" s="87">
        <v>3</v>
      </c>
      <c r="D155" s="86">
        <v>4</v>
      </c>
      <c r="E155" s="86"/>
      <c r="F155" s="87">
        <v>5000</v>
      </c>
      <c r="G155" s="87">
        <v>5300</v>
      </c>
      <c r="H155" s="87">
        <v>532</v>
      </c>
      <c r="I155" s="87">
        <v>5320</v>
      </c>
      <c r="J155" s="90" t="s">
        <v>271</v>
      </c>
      <c r="K155" s="90">
        <v>0</v>
      </c>
      <c r="L155" s="90">
        <v>0</v>
      </c>
      <c r="M155" s="90">
        <v>0</v>
      </c>
      <c r="N155" s="90">
        <v>64173.61</v>
      </c>
      <c r="O155" s="90">
        <v>33503.39</v>
      </c>
      <c r="P155" s="89">
        <f t="shared" si="10"/>
        <v>97677</v>
      </c>
      <c r="Q155" s="89">
        <f t="shared" si="11"/>
        <v>97677</v>
      </c>
      <c r="R155" s="90">
        <v>0</v>
      </c>
      <c r="S155" s="90">
        <v>0</v>
      </c>
      <c r="T155" s="90">
        <v>0</v>
      </c>
      <c r="U155" s="90">
        <v>0</v>
      </c>
      <c r="V155" s="90">
        <v>0</v>
      </c>
      <c r="W155" s="90">
        <v>0</v>
      </c>
      <c r="X155" s="90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90">
        <v>0</v>
      </c>
      <c r="AG155" s="90">
        <v>0</v>
      </c>
      <c r="AH155" s="90">
        <v>0</v>
      </c>
      <c r="AI155" s="90">
        <v>0</v>
      </c>
      <c r="AJ155" s="90">
        <v>0</v>
      </c>
      <c r="AK155" s="90">
        <v>0</v>
      </c>
      <c r="AL155" s="90">
        <v>0</v>
      </c>
      <c r="AM155" s="89">
        <f t="shared" si="9"/>
        <v>0</v>
      </c>
      <c r="AN155" s="89">
        <f t="shared" si="9"/>
        <v>0</v>
      </c>
      <c r="AO155" s="89">
        <f t="shared" si="9"/>
        <v>0</v>
      </c>
      <c r="AP155" s="89">
        <f t="shared" si="9"/>
        <v>64173.61</v>
      </c>
      <c r="AQ155" s="89">
        <f t="shared" si="9"/>
        <v>33503.39</v>
      </c>
      <c r="AR155" s="89">
        <f t="shared" si="9"/>
        <v>97677</v>
      </c>
      <c r="AS155" s="89">
        <f t="shared" si="9"/>
        <v>97677</v>
      </c>
      <c r="AT155" s="90"/>
      <c r="AU155" s="90">
        <v>50</v>
      </c>
      <c r="AV155" s="90"/>
      <c r="AW155" s="90">
        <v>0</v>
      </c>
      <c r="AX155" s="90">
        <v>0</v>
      </c>
      <c r="AY155" s="90">
        <v>50</v>
      </c>
      <c r="AZ155" s="90"/>
    </row>
    <row r="156" spans="1:52">
      <c r="A156" s="87">
        <v>2016</v>
      </c>
      <c r="B156" s="87">
        <v>8300</v>
      </c>
      <c r="C156" s="87">
        <v>3</v>
      </c>
      <c r="D156" s="86">
        <v>5</v>
      </c>
      <c r="E156" s="86"/>
      <c r="F156" s="87"/>
      <c r="G156" s="87"/>
      <c r="H156" s="87"/>
      <c r="I156" s="87"/>
      <c r="J156" s="90" t="s">
        <v>195</v>
      </c>
      <c r="K156" s="90">
        <v>30896514.219999999</v>
      </c>
      <c r="L156" s="90">
        <v>0</v>
      </c>
      <c r="M156" s="90">
        <v>30896514.219999999</v>
      </c>
      <c r="N156" s="90">
        <v>17822341.600000001</v>
      </c>
      <c r="O156" s="90">
        <v>0</v>
      </c>
      <c r="P156" s="89">
        <f t="shared" si="10"/>
        <v>17822341.600000001</v>
      </c>
      <c r="Q156" s="89">
        <f t="shared" si="11"/>
        <v>48718855.82</v>
      </c>
      <c r="R156" s="90">
        <v>0</v>
      </c>
      <c r="S156" s="90">
        <v>0</v>
      </c>
      <c r="T156" s="90">
        <v>0</v>
      </c>
      <c r="U156" s="90">
        <v>0</v>
      </c>
      <c r="V156" s="90">
        <v>0</v>
      </c>
      <c r="W156" s="90">
        <v>0</v>
      </c>
      <c r="X156" s="90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90">
        <v>0</v>
      </c>
      <c r="AG156" s="90">
        <v>0</v>
      </c>
      <c r="AH156" s="90">
        <v>0</v>
      </c>
      <c r="AI156" s="90">
        <v>0</v>
      </c>
      <c r="AJ156" s="90">
        <v>0</v>
      </c>
      <c r="AK156" s="90">
        <v>0</v>
      </c>
      <c r="AL156" s="90">
        <v>0</v>
      </c>
      <c r="AM156" s="89">
        <f t="shared" si="9"/>
        <v>30896514.219999999</v>
      </c>
      <c r="AN156" s="89">
        <f t="shared" si="9"/>
        <v>0</v>
      </c>
      <c r="AO156" s="89">
        <f t="shared" si="9"/>
        <v>30896514.219999999</v>
      </c>
      <c r="AP156" s="89">
        <f t="shared" si="9"/>
        <v>17822341.600000001</v>
      </c>
      <c r="AQ156" s="89">
        <f t="shared" si="9"/>
        <v>0</v>
      </c>
      <c r="AR156" s="89">
        <f t="shared" si="9"/>
        <v>17822341.600000001</v>
      </c>
      <c r="AS156" s="89">
        <f t="shared" si="9"/>
        <v>48718855.82</v>
      </c>
      <c r="AT156" s="90"/>
      <c r="AU156" s="90">
        <v>50</v>
      </c>
      <c r="AV156" s="90"/>
      <c r="AW156" s="90">
        <v>0</v>
      </c>
      <c r="AX156" s="90">
        <v>0</v>
      </c>
      <c r="AY156" s="90">
        <v>50</v>
      </c>
      <c r="AZ156" s="90"/>
    </row>
    <row r="157" spans="1:52">
      <c r="A157" s="87">
        <v>2016</v>
      </c>
      <c r="B157" s="87">
        <v>8300</v>
      </c>
      <c r="C157" s="87">
        <v>3</v>
      </c>
      <c r="D157" s="86">
        <v>5</v>
      </c>
      <c r="E157" s="86"/>
      <c r="F157" s="87">
        <v>2000</v>
      </c>
      <c r="G157" s="87"/>
      <c r="H157" s="87"/>
      <c r="I157" s="87"/>
      <c r="J157" s="90" t="s">
        <v>29</v>
      </c>
      <c r="K157" s="90">
        <v>1817710</v>
      </c>
      <c r="L157" s="90">
        <v>0</v>
      </c>
      <c r="M157" s="90">
        <v>1817710</v>
      </c>
      <c r="N157" s="90">
        <v>104500</v>
      </c>
      <c r="O157" s="90">
        <v>0</v>
      </c>
      <c r="P157" s="89">
        <f t="shared" si="10"/>
        <v>104500</v>
      </c>
      <c r="Q157" s="89">
        <f t="shared" si="11"/>
        <v>1922210</v>
      </c>
      <c r="R157" s="90">
        <v>0</v>
      </c>
      <c r="S157" s="90">
        <v>0</v>
      </c>
      <c r="T157" s="90">
        <v>0</v>
      </c>
      <c r="U157" s="90">
        <v>0</v>
      </c>
      <c r="V157" s="90">
        <v>0</v>
      </c>
      <c r="W157" s="90">
        <v>0</v>
      </c>
      <c r="X157" s="90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90">
        <v>0</v>
      </c>
      <c r="AG157" s="90">
        <v>0</v>
      </c>
      <c r="AH157" s="90">
        <v>0</v>
      </c>
      <c r="AI157" s="90">
        <v>0</v>
      </c>
      <c r="AJ157" s="90">
        <v>0</v>
      </c>
      <c r="AK157" s="90">
        <v>0</v>
      </c>
      <c r="AL157" s="90">
        <v>0</v>
      </c>
      <c r="AM157" s="89">
        <f t="shared" si="9"/>
        <v>1817710</v>
      </c>
      <c r="AN157" s="89">
        <f t="shared" si="9"/>
        <v>0</v>
      </c>
      <c r="AO157" s="89">
        <f t="shared" si="9"/>
        <v>1817710</v>
      </c>
      <c r="AP157" s="89">
        <f t="shared" si="9"/>
        <v>104500</v>
      </c>
      <c r="AQ157" s="89">
        <f t="shared" si="9"/>
        <v>0</v>
      </c>
      <c r="AR157" s="89">
        <f t="shared" si="9"/>
        <v>104500</v>
      </c>
      <c r="AS157" s="89">
        <f t="shared" si="9"/>
        <v>1922210</v>
      </c>
      <c r="AT157" s="90"/>
      <c r="AU157" s="90">
        <v>785</v>
      </c>
      <c r="AV157" s="90"/>
      <c r="AW157" s="90">
        <v>0</v>
      </c>
      <c r="AX157" s="90">
        <v>0</v>
      </c>
      <c r="AY157" s="90">
        <v>785</v>
      </c>
      <c r="AZ157" s="90"/>
    </row>
    <row r="158" spans="1:52">
      <c r="A158" s="87">
        <v>2016</v>
      </c>
      <c r="B158" s="87">
        <v>8300</v>
      </c>
      <c r="C158" s="87">
        <v>3</v>
      </c>
      <c r="D158" s="86">
        <v>5</v>
      </c>
      <c r="E158" s="86"/>
      <c r="F158" s="87">
        <v>2000</v>
      </c>
      <c r="G158" s="87">
        <v>2500</v>
      </c>
      <c r="H158" s="87"/>
      <c r="I158" s="87"/>
      <c r="J158" s="90" t="s">
        <v>48</v>
      </c>
      <c r="K158" s="90">
        <v>5610</v>
      </c>
      <c r="L158" s="90">
        <v>0</v>
      </c>
      <c r="M158" s="90">
        <v>5610</v>
      </c>
      <c r="N158" s="90">
        <v>0</v>
      </c>
      <c r="O158" s="90">
        <v>0</v>
      </c>
      <c r="P158" s="89">
        <f t="shared" si="10"/>
        <v>0</v>
      </c>
      <c r="Q158" s="89">
        <f t="shared" si="11"/>
        <v>5610</v>
      </c>
      <c r="R158" s="90">
        <v>0</v>
      </c>
      <c r="S158" s="90">
        <v>0</v>
      </c>
      <c r="T158" s="90">
        <v>0</v>
      </c>
      <c r="U158" s="90">
        <v>0</v>
      </c>
      <c r="V158" s="90">
        <v>0</v>
      </c>
      <c r="W158" s="90">
        <v>0</v>
      </c>
      <c r="X158" s="90">
        <v>0</v>
      </c>
      <c r="Y158" s="89">
        <v>0</v>
      </c>
      <c r="Z158" s="89">
        <v>0</v>
      </c>
      <c r="AA158" s="89">
        <v>0</v>
      </c>
      <c r="AB158" s="89">
        <v>0</v>
      </c>
      <c r="AC158" s="89">
        <v>0</v>
      </c>
      <c r="AD158" s="89">
        <v>0</v>
      </c>
      <c r="AE158" s="89">
        <v>0</v>
      </c>
      <c r="AF158" s="90">
        <v>0</v>
      </c>
      <c r="AG158" s="90">
        <v>0</v>
      </c>
      <c r="AH158" s="90">
        <v>0</v>
      </c>
      <c r="AI158" s="90">
        <v>0</v>
      </c>
      <c r="AJ158" s="90">
        <v>0</v>
      </c>
      <c r="AK158" s="90">
        <v>0</v>
      </c>
      <c r="AL158" s="90">
        <v>0</v>
      </c>
      <c r="AM158" s="89">
        <f t="shared" si="9"/>
        <v>5610</v>
      </c>
      <c r="AN158" s="89">
        <f t="shared" si="9"/>
        <v>0</v>
      </c>
      <c r="AO158" s="89">
        <f t="shared" si="9"/>
        <v>5610</v>
      </c>
      <c r="AP158" s="89">
        <f t="shared" si="9"/>
        <v>0</v>
      </c>
      <c r="AQ158" s="89">
        <f t="shared" si="9"/>
        <v>0</v>
      </c>
      <c r="AR158" s="89">
        <f t="shared" si="9"/>
        <v>0</v>
      </c>
      <c r="AS158" s="89">
        <f t="shared" si="9"/>
        <v>5610</v>
      </c>
      <c r="AT158" s="90"/>
      <c r="AU158" s="90">
        <v>621</v>
      </c>
      <c r="AV158" s="90"/>
      <c r="AW158" s="90">
        <v>0</v>
      </c>
      <c r="AX158" s="90">
        <v>0</v>
      </c>
      <c r="AY158" s="90">
        <v>621</v>
      </c>
      <c r="AZ158" s="90"/>
    </row>
    <row r="159" spans="1:52">
      <c r="A159" s="87">
        <v>2016</v>
      </c>
      <c r="B159" s="87">
        <v>8300</v>
      </c>
      <c r="C159" s="87">
        <v>3</v>
      </c>
      <c r="D159" s="86">
        <v>5</v>
      </c>
      <c r="E159" s="86"/>
      <c r="F159" s="87">
        <v>2000</v>
      </c>
      <c r="G159" s="87">
        <v>2500</v>
      </c>
      <c r="H159" s="87">
        <v>254</v>
      </c>
      <c r="I159" s="87">
        <v>2540</v>
      </c>
      <c r="J159" s="90" t="s">
        <v>233</v>
      </c>
      <c r="K159" s="90">
        <v>5610</v>
      </c>
      <c r="L159" s="90">
        <v>0</v>
      </c>
      <c r="M159" s="90">
        <v>5610</v>
      </c>
      <c r="N159" s="90">
        <v>0</v>
      </c>
      <c r="O159" s="90">
        <v>0</v>
      </c>
      <c r="P159" s="89">
        <f t="shared" si="10"/>
        <v>0</v>
      </c>
      <c r="Q159" s="89">
        <f t="shared" si="11"/>
        <v>5610</v>
      </c>
      <c r="R159" s="90">
        <v>0</v>
      </c>
      <c r="S159" s="90">
        <v>0</v>
      </c>
      <c r="T159" s="90">
        <v>0</v>
      </c>
      <c r="U159" s="90">
        <v>0</v>
      </c>
      <c r="V159" s="90">
        <v>0</v>
      </c>
      <c r="W159" s="90">
        <v>0</v>
      </c>
      <c r="X159" s="90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90">
        <v>0</v>
      </c>
      <c r="AG159" s="90">
        <v>0</v>
      </c>
      <c r="AH159" s="90">
        <v>0</v>
      </c>
      <c r="AI159" s="90">
        <v>0</v>
      </c>
      <c r="AJ159" s="90">
        <v>0</v>
      </c>
      <c r="AK159" s="90">
        <v>0</v>
      </c>
      <c r="AL159" s="90">
        <v>0</v>
      </c>
      <c r="AM159" s="89">
        <f t="shared" si="9"/>
        <v>5610</v>
      </c>
      <c r="AN159" s="89">
        <f t="shared" si="9"/>
        <v>0</v>
      </c>
      <c r="AO159" s="89">
        <f t="shared" si="9"/>
        <v>5610</v>
      </c>
      <c r="AP159" s="89">
        <f t="shared" si="9"/>
        <v>0</v>
      </c>
      <c r="AQ159" s="89">
        <f t="shared" si="9"/>
        <v>0</v>
      </c>
      <c r="AR159" s="89">
        <f t="shared" si="9"/>
        <v>0</v>
      </c>
      <c r="AS159" s="89">
        <f t="shared" si="9"/>
        <v>5610</v>
      </c>
      <c r="AT159" s="90"/>
      <c r="AU159" s="90">
        <v>3</v>
      </c>
      <c r="AV159" s="90"/>
      <c r="AW159" s="90">
        <v>0</v>
      </c>
      <c r="AX159" s="90">
        <v>0</v>
      </c>
      <c r="AY159" s="90">
        <v>3</v>
      </c>
      <c r="AZ159" s="90"/>
    </row>
    <row r="160" spans="1:52">
      <c r="A160" s="87">
        <v>2016</v>
      </c>
      <c r="B160" s="87">
        <v>8300</v>
      </c>
      <c r="C160" s="87">
        <v>3</v>
      </c>
      <c r="D160" s="86">
        <v>5</v>
      </c>
      <c r="E160" s="86"/>
      <c r="F160" s="87">
        <v>2000</v>
      </c>
      <c r="G160" s="87">
        <v>2700</v>
      </c>
      <c r="H160" s="87"/>
      <c r="I160" s="87"/>
      <c r="J160" s="90" t="s">
        <v>55</v>
      </c>
      <c r="K160" s="90">
        <v>1105850</v>
      </c>
      <c r="L160" s="90">
        <v>0</v>
      </c>
      <c r="M160" s="90">
        <v>1105850</v>
      </c>
      <c r="N160" s="90">
        <v>101000</v>
      </c>
      <c r="O160" s="90">
        <v>0</v>
      </c>
      <c r="P160" s="89">
        <f t="shared" si="10"/>
        <v>101000</v>
      </c>
      <c r="Q160" s="89">
        <f t="shared" si="11"/>
        <v>1206850</v>
      </c>
      <c r="R160" s="90">
        <v>0</v>
      </c>
      <c r="S160" s="90">
        <v>0</v>
      </c>
      <c r="T160" s="90">
        <v>0</v>
      </c>
      <c r="U160" s="90">
        <v>0</v>
      </c>
      <c r="V160" s="90">
        <v>0</v>
      </c>
      <c r="W160" s="90">
        <v>0</v>
      </c>
      <c r="X160" s="90">
        <v>0</v>
      </c>
      <c r="Y160" s="89">
        <v>0</v>
      </c>
      <c r="Z160" s="89">
        <v>0</v>
      </c>
      <c r="AA160" s="89">
        <v>0</v>
      </c>
      <c r="AB160" s="89">
        <v>0</v>
      </c>
      <c r="AC160" s="89">
        <v>0</v>
      </c>
      <c r="AD160" s="89">
        <v>0</v>
      </c>
      <c r="AE160" s="89">
        <v>0</v>
      </c>
      <c r="AF160" s="90">
        <v>0</v>
      </c>
      <c r="AG160" s="90">
        <v>0</v>
      </c>
      <c r="AH160" s="90">
        <v>0</v>
      </c>
      <c r="AI160" s="90">
        <v>0</v>
      </c>
      <c r="AJ160" s="90">
        <v>0</v>
      </c>
      <c r="AK160" s="90">
        <v>0</v>
      </c>
      <c r="AL160" s="90">
        <v>0</v>
      </c>
      <c r="AM160" s="89">
        <f t="shared" si="9"/>
        <v>1105850</v>
      </c>
      <c r="AN160" s="89">
        <f t="shared" si="9"/>
        <v>0</v>
      </c>
      <c r="AO160" s="89">
        <f t="shared" si="9"/>
        <v>1105850</v>
      </c>
      <c r="AP160" s="89">
        <f t="shared" si="9"/>
        <v>101000</v>
      </c>
      <c r="AQ160" s="89">
        <f t="shared" si="9"/>
        <v>0</v>
      </c>
      <c r="AR160" s="89">
        <f t="shared" si="9"/>
        <v>101000</v>
      </c>
      <c r="AS160" s="89">
        <f t="shared" si="9"/>
        <v>1206850</v>
      </c>
      <c r="AT160" s="90"/>
      <c r="AU160" s="90">
        <v>3</v>
      </c>
      <c r="AV160" s="90"/>
      <c r="AW160" s="90">
        <v>0</v>
      </c>
      <c r="AX160" s="90">
        <v>0</v>
      </c>
      <c r="AY160" s="90">
        <v>3</v>
      </c>
      <c r="AZ160" s="90"/>
    </row>
    <row r="161" spans="1:52">
      <c r="A161" s="87">
        <v>2016</v>
      </c>
      <c r="B161" s="87">
        <v>8300</v>
      </c>
      <c r="C161" s="87">
        <v>3</v>
      </c>
      <c r="D161" s="86">
        <v>5</v>
      </c>
      <c r="E161" s="86"/>
      <c r="F161" s="87">
        <v>2000</v>
      </c>
      <c r="G161" s="87">
        <v>2700</v>
      </c>
      <c r="H161" s="87">
        <v>271</v>
      </c>
      <c r="I161" s="87">
        <v>2710</v>
      </c>
      <c r="J161" s="90" t="s">
        <v>56</v>
      </c>
      <c r="K161" s="90">
        <v>1030850</v>
      </c>
      <c r="L161" s="90">
        <v>0</v>
      </c>
      <c r="M161" s="90">
        <v>1030850</v>
      </c>
      <c r="N161" s="90">
        <v>0</v>
      </c>
      <c r="O161" s="90">
        <v>0</v>
      </c>
      <c r="P161" s="89">
        <f t="shared" si="10"/>
        <v>0</v>
      </c>
      <c r="Q161" s="89">
        <f t="shared" si="11"/>
        <v>1030850</v>
      </c>
      <c r="R161" s="90">
        <v>0</v>
      </c>
      <c r="S161" s="90">
        <v>0</v>
      </c>
      <c r="T161" s="90">
        <v>0</v>
      </c>
      <c r="U161" s="90">
        <v>0</v>
      </c>
      <c r="V161" s="90">
        <v>0</v>
      </c>
      <c r="W161" s="90">
        <v>0</v>
      </c>
      <c r="X161" s="90">
        <v>0</v>
      </c>
      <c r="Y161" s="89">
        <v>0</v>
      </c>
      <c r="Z161" s="89">
        <v>0</v>
      </c>
      <c r="AA161" s="89">
        <v>0</v>
      </c>
      <c r="AB161" s="89">
        <v>0</v>
      </c>
      <c r="AC161" s="89">
        <v>0</v>
      </c>
      <c r="AD161" s="89">
        <v>0</v>
      </c>
      <c r="AE161" s="89">
        <v>0</v>
      </c>
      <c r="AF161" s="90">
        <v>0</v>
      </c>
      <c r="AG161" s="90">
        <v>0</v>
      </c>
      <c r="AH161" s="90">
        <v>0</v>
      </c>
      <c r="AI161" s="90">
        <v>0</v>
      </c>
      <c r="AJ161" s="90">
        <v>0</v>
      </c>
      <c r="AK161" s="90">
        <v>0</v>
      </c>
      <c r="AL161" s="90">
        <v>0</v>
      </c>
      <c r="AM161" s="89">
        <f t="shared" si="9"/>
        <v>1030850</v>
      </c>
      <c r="AN161" s="89">
        <f t="shared" si="9"/>
        <v>0</v>
      </c>
      <c r="AO161" s="89">
        <f t="shared" si="9"/>
        <v>1030850</v>
      </c>
      <c r="AP161" s="89">
        <f t="shared" si="9"/>
        <v>0</v>
      </c>
      <c r="AQ161" s="89">
        <f t="shared" si="9"/>
        <v>0</v>
      </c>
      <c r="AR161" s="89">
        <f t="shared" si="9"/>
        <v>0</v>
      </c>
      <c r="AS161" s="89">
        <f t="shared" si="9"/>
        <v>1030850</v>
      </c>
      <c r="AT161" s="90"/>
      <c r="AU161" s="90"/>
      <c r="AV161" s="90"/>
      <c r="AW161" s="90">
        <v>0</v>
      </c>
      <c r="AX161" s="90">
        <v>0</v>
      </c>
      <c r="AY161" s="90"/>
      <c r="AZ161" s="90"/>
    </row>
    <row r="162" spans="1:52">
      <c r="A162" s="87">
        <v>2016</v>
      </c>
      <c r="B162" s="87">
        <v>8300</v>
      </c>
      <c r="C162" s="87">
        <v>3</v>
      </c>
      <c r="D162" s="86">
        <v>5</v>
      </c>
      <c r="E162" s="86"/>
      <c r="F162" s="87">
        <v>2000</v>
      </c>
      <c r="G162" s="87">
        <v>2700</v>
      </c>
      <c r="H162" s="87">
        <v>272</v>
      </c>
      <c r="I162" s="87">
        <v>2720</v>
      </c>
      <c r="J162" s="90" t="s">
        <v>57</v>
      </c>
      <c r="K162" s="90">
        <v>0</v>
      </c>
      <c r="L162" s="90">
        <v>0</v>
      </c>
      <c r="M162" s="90">
        <v>0</v>
      </c>
      <c r="N162" s="90">
        <v>5000</v>
      </c>
      <c r="O162" s="90">
        <v>0</v>
      </c>
      <c r="P162" s="89">
        <f t="shared" si="10"/>
        <v>5000</v>
      </c>
      <c r="Q162" s="89">
        <f t="shared" si="11"/>
        <v>5000</v>
      </c>
      <c r="R162" s="90">
        <v>0</v>
      </c>
      <c r="S162" s="90">
        <v>0</v>
      </c>
      <c r="T162" s="90">
        <v>0</v>
      </c>
      <c r="U162" s="90">
        <v>0</v>
      </c>
      <c r="V162" s="90">
        <v>0</v>
      </c>
      <c r="W162" s="90">
        <v>0</v>
      </c>
      <c r="X162" s="90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90">
        <v>0</v>
      </c>
      <c r="AG162" s="90">
        <v>0</v>
      </c>
      <c r="AH162" s="90">
        <v>0</v>
      </c>
      <c r="AI162" s="90">
        <v>0</v>
      </c>
      <c r="AJ162" s="90">
        <v>0</v>
      </c>
      <c r="AK162" s="90">
        <v>0</v>
      </c>
      <c r="AL162" s="90">
        <v>0</v>
      </c>
      <c r="AM162" s="89">
        <f t="shared" si="9"/>
        <v>0</v>
      </c>
      <c r="AN162" s="89">
        <f t="shared" si="9"/>
        <v>0</v>
      </c>
      <c r="AO162" s="89">
        <f t="shared" si="9"/>
        <v>0</v>
      </c>
      <c r="AP162" s="89">
        <f t="shared" si="9"/>
        <v>5000</v>
      </c>
      <c r="AQ162" s="89">
        <f t="shared" si="9"/>
        <v>0</v>
      </c>
      <c r="AR162" s="89">
        <f t="shared" si="9"/>
        <v>5000</v>
      </c>
      <c r="AS162" s="89">
        <f t="shared" si="9"/>
        <v>5000</v>
      </c>
      <c r="AT162" s="90"/>
      <c r="AU162" s="90"/>
      <c r="AV162" s="90"/>
      <c r="AW162" s="90">
        <v>0</v>
      </c>
      <c r="AX162" s="90">
        <v>0</v>
      </c>
      <c r="AY162" s="90"/>
      <c r="AZ162" s="90"/>
    </row>
    <row r="163" spans="1:52">
      <c r="A163" s="87">
        <v>2016</v>
      </c>
      <c r="B163" s="87">
        <v>8300</v>
      </c>
      <c r="C163" s="87">
        <v>3</v>
      </c>
      <c r="D163" s="86">
        <v>5</v>
      </c>
      <c r="E163" s="86"/>
      <c r="F163" s="87">
        <v>2000</v>
      </c>
      <c r="G163" s="87">
        <v>2700</v>
      </c>
      <c r="H163" s="87">
        <v>273</v>
      </c>
      <c r="I163" s="87">
        <v>2730</v>
      </c>
      <c r="J163" s="90" t="s">
        <v>59</v>
      </c>
      <c r="K163" s="90">
        <v>0</v>
      </c>
      <c r="L163" s="90">
        <v>0</v>
      </c>
      <c r="M163" s="90">
        <v>0</v>
      </c>
      <c r="N163" s="90">
        <v>96000</v>
      </c>
      <c r="O163" s="90">
        <v>0</v>
      </c>
      <c r="P163" s="89">
        <f t="shared" si="10"/>
        <v>96000</v>
      </c>
      <c r="Q163" s="89">
        <f t="shared" si="11"/>
        <v>96000</v>
      </c>
      <c r="R163" s="90">
        <v>0</v>
      </c>
      <c r="S163" s="90">
        <v>0</v>
      </c>
      <c r="T163" s="90">
        <v>0</v>
      </c>
      <c r="U163" s="90">
        <v>0</v>
      </c>
      <c r="V163" s="90">
        <v>0</v>
      </c>
      <c r="W163" s="90">
        <v>0</v>
      </c>
      <c r="X163" s="90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0</v>
      </c>
      <c r="AF163" s="90">
        <v>0</v>
      </c>
      <c r="AG163" s="90">
        <v>0</v>
      </c>
      <c r="AH163" s="90">
        <v>0</v>
      </c>
      <c r="AI163" s="90">
        <v>0</v>
      </c>
      <c r="AJ163" s="90">
        <v>0</v>
      </c>
      <c r="AK163" s="90">
        <v>0</v>
      </c>
      <c r="AL163" s="90">
        <v>0</v>
      </c>
      <c r="AM163" s="89">
        <f t="shared" si="9"/>
        <v>0</v>
      </c>
      <c r="AN163" s="89">
        <f t="shared" si="9"/>
        <v>0</v>
      </c>
      <c r="AO163" s="89">
        <f t="shared" si="9"/>
        <v>0</v>
      </c>
      <c r="AP163" s="89">
        <f t="shared" si="9"/>
        <v>96000</v>
      </c>
      <c r="AQ163" s="89">
        <f t="shared" si="9"/>
        <v>0</v>
      </c>
      <c r="AR163" s="89">
        <f t="shared" si="9"/>
        <v>96000</v>
      </c>
      <c r="AS163" s="89">
        <f t="shared" si="9"/>
        <v>96000</v>
      </c>
      <c r="AT163" s="90"/>
      <c r="AU163" s="90">
        <v>2</v>
      </c>
      <c r="AV163" s="90"/>
      <c r="AW163" s="90">
        <v>0</v>
      </c>
      <c r="AX163" s="90">
        <v>0</v>
      </c>
      <c r="AY163" s="90">
        <v>2</v>
      </c>
      <c r="AZ163" s="90"/>
    </row>
    <row r="164" spans="1:52">
      <c r="A164" s="87">
        <v>2016</v>
      </c>
      <c r="B164" s="87">
        <v>8300</v>
      </c>
      <c r="C164" s="87">
        <v>3</v>
      </c>
      <c r="D164" s="86">
        <v>5</v>
      </c>
      <c r="E164" s="86"/>
      <c r="F164" s="87">
        <v>2000</v>
      </c>
      <c r="G164" s="87">
        <v>2700</v>
      </c>
      <c r="H164" s="87">
        <v>275</v>
      </c>
      <c r="I164" s="87">
        <v>2750</v>
      </c>
      <c r="J164" s="90" t="s">
        <v>234</v>
      </c>
      <c r="K164" s="90">
        <v>75000</v>
      </c>
      <c r="L164" s="90">
        <v>0</v>
      </c>
      <c r="M164" s="90">
        <v>75000</v>
      </c>
      <c r="N164" s="90">
        <v>0</v>
      </c>
      <c r="O164" s="90">
        <v>0</v>
      </c>
      <c r="P164" s="89">
        <f t="shared" si="10"/>
        <v>0</v>
      </c>
      <c r="Q164" s="89">
        <f t="shared" si="11"/>
        <v>75000</v>
      </c>
      <c r="R164" s="90">
        <v>0</v>
      </c>
      <c r="S164" s="90">
        <v>0</v>
      </c>
      <c r="T164" s="90">
        <v>0</v>
      </c>
      <c r="U164" s="90">
        <v>0</v>
      </c>
      <c r="V164" s="90">
        <v>0</v>
      </c>
      <c r="W164" s="90">
        <v>0</v>
      </c>
      <c r="X164" s="90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0</v>
      </c>
      <c r="AF164" s="90">
        <v>0</v>
      </c>
      <c r="AG164" s="90">
        <v>0</v>
      </c>
      <c r="AH164" s="90">
        <v>0</v>
      </c>
      <c r="AI164" s="90">
        <v>0</v>
      </c>
      <c r="AJ164" s="90">
        <v>0</v>
      </c>
      <c r="AK164" s="90">
        <v>0</v>
      </c>
      <c r="AL164" s="90">
        <v>0</v>
      </c>
      <c r="AM164" s="89">
        <f t="shared" si="9"/>
        <v>75000</v>
      </c>
      <c r="AN164" s="89">
        <f t="shared" si="9"/>
        <v>0</v>
      </c>
      <c r="AO164" s="89">
        <f t="shared" si="9"/>
        <v>75000</v>
      </c>
      <c r="AP164" s="89">
        <f t="shared" ref="AP164:AS227" si="12">+N164-U164-AB164-AI164</f>
        <v>0</v>
      </c>
      <c r="AQ164" s="89">
        <f t="shared" si="12"/>
        <v>0</v>
      </c>
      <c r="AR164" s="89">
        <f t="shared" si="12"/>
        <v>0</v>
      </c>
      <c r="AS164" s="89">
        <f t="shared" si="12"/>
        <v>75000</v>
      </c>
      <c r="AT164" s="90"/>
      <c r="AU164" s="90">
        <v>12</v>
      </c>
      <c r="AV164" s="90"/>
      <c r="AW164" s="90">
        <v>0</v>
      </c>
      <c r="AX164" s="90">
        <v>0</v>
      </c>
      <c r="AY164" s="90">
        <v>12</v>
      </c>
      <c r="AZ164" s="90"/>
    </row>
    <row r="165" spans="1:52">
      <c r="A165" s="87">
        <v>2016</v>
      </c>
      <c r="B165" s="87">
        <v>8300</v>
      </c>
      <c r="C165" s="87">
        <v>3</v>
      </c>
      <c r="D165" s="86">
        <v>5</v>
      </c>
      <c r="E165" s="86"/>
      <c r="F165" s="87">
        <v>2000</v>
      </c>
      <c r="G165" s="87">
        <v>2800</v>
      </c>
      <c r="H165" s="87"/>
      <c r="I165" s="87"/>
      <c r="J165" s="90" t="s">
        <v>235</v>
      </c>
      <c r="K165" s="90">
        <v>416500</v>
      </c>
      <c r="L165" s="90">
        <v>0</v>
      </c>
      <c r="M165" s="90">
        <v>416500</v>
      </c>
      <c r="N165" s="90">
        <v>0</v>
      </c>
      <c r="O165" s="90">
        <v>0</v>
      </c>
      <c r="P165" s="89">
        <f t="shared" si="10"/>
        <v>0</v>
      </c>
      <c r="Q165" s="89">
        <f t="shared" si="11"/>
        <v>416500</v>
      </c>
      <c r="R165" s="90">
        <v>0</v>
      </c>
      <c r="S165" s="90">
        <v>0</v>
      </c>
      <c r="T165" s="90">
        <v>0</v>
      </c>
      <c r="U165" s="90">
        <v>0</v>
      </c>
      <c r="V165" s="90">
        <v>0</v>
      </c>
      <c r="W165" s="90">
        <v>0</v>
      </c>
      <c r="X165" s="90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90">
        <v>0</v>
      </c>
      <c r="AG165" s="90">
        <v>0</v>
      </c>
      <c r="AH165" s="90">
        <v>0</v>
      </c>
      <c r="AI165" s="90">
        <v>0</v>
      </c>
      <c r="AJ165" s="90">
        <v>0</v>
      </c>
      <c r="AK165" s="90">
        <v>0</v>
      </c>
      <c r="AL165" s="90">
        <v>0</v>
      </c>
      <c r="AM165" s="89">
        <f t="shared" ref="AM165:AR228" si="13">+K165-R165-Y165-AF165</f>
        <v>416500</v>
      </c>
      <c r="AN165" s="89">
        <f t="shared" si="13"/>
        <v>0</v>
      </c>
      <c r="AO165" s="89">
        <f t="shared" si="13"/>
        <v>416500</v>
      </c>
      <c r="AP165" s="89">
        <f t="shared" si="12"/>
        <v>0</v>
      </c>
      <c r="AQ165" s="89">
        <f t="shared" si="12"/>
        <v>0</v>
      </c>
      <c r="AR165" s="89">
        <f t="shared" si="12"/>
        <v>0</v>
      </c>
      <c r="AS165" s="89">
        <f t="shared" si="12"/>
        <v>416500</v>
      </c>
      <c r="AT165" s="90"/>
      <c r="AU165" s="90">
        <v>50</v>
      </c>
      <c r="AV165" s="90"/>
      <c r="AW165" s="90">
        <v>0</v>
      </c>
      <c r="AX165" s="90">
        <v>0</v>
      </c>
      <c r="AY165" s="90">
        <v>50</v>
      </c>
      <c r="AZ165" s="90"/>
    </row>
    <row r="166" spans="1:52">
      <c r="A166" s="87">
        <v>2016</v>
      </c>
      <c r="B166" s="87">
        <v>8300</v>
      </c>
      <c r="C166" s="87">
        <v>3</v>
      </c>
      <c r="D166" s="86">
        <v>5</v>
      </c>
      <c r="E166" s="86"/>
      <c r="F166" s="87">
        <v>2000</v>
      </c>
      <c r="G166" s="87">
        <v>2800</v>
      </c>
      <c r="H166" s="87">
        <v>282</v>
      </c>
      <c r="I166" s="87">
        <v>2820</v>
      </c>
      <c r="J166" s="90" t="s">
        <v>272</v>
      </c>
      <c r="K166" s="90">
        <v>100000</v>
      </c>
      <c r="L166" s="90">
        <v>0</v>
      </c>
      <c r="M166" s="90">
        <v>100000</v>
      </c>
      <c r="N166" s="90">
        <v>0</v>
      </c>
      <c r="O166" s="90">
        <v>0</v>
      </c>
      <c r="P166" s="89">
        <f t="shared" si="10"/>
        <v>0</v>
      </c>
      <c r="Q166" s="89">
        <f t="shared" si="11"/>
        <v>100000</v>
      </c>
      <c r="R166" s="90">
        <v>0</v>
      </c>
      <c r="S166" s="90">
        <v>0</v>
      </c>
      <c r="T166" s="90">
        <v>0</v>
      </c>
      <c r="U166" s="90">
        <v>0</v>
      </c>
      <c r="V166" s="90">
        <v>0</v>
      </c>
      <c r="W166" s="90">
        <v>0</v>
      </c>
      <c r="X166" s="90">
        <v>0</v>
      </c>
      <c r="Y166" s="89">
        <v>0</v>
      </c>
      <c r="Z166" s="89">
        <v>0</v>
      </c>
      <c r="AA166" s="89">
        <v>0</v>
      </c>
      <c r="AB166" s="89">
        <v>0</v>
      </c>
      <c r="AC166" s="89">
        <v>0</v>
      </c>
      <c r="AD166" s="89">
        <v>0</v>
      </c>
      <c r="AE166" s="89">
        <v>0</v>
      </c>
      <c r="AF166" s="90">
        <v>0</v>
      </c>
      <c r="AG166" s="90">
        <v>0</v>
      </c>
      <c r="AH166" s="90">
        <v>0</v>
      </c>
      <c r="AI166" s="90">
        <v>0</v>
      </c>
      <c r="AJ166" s="90">
        <v>0</v>
      </c>
      <c r="AK166" s="90">
        <v>0</v>
      </c>
      <c r="AL166" s="90">
        <v>0</v>
      </c>
      <c r="AM166" s="89">
        <f t="shared" si="13"/>
        <v>100000</v>
      </c>
      <c r="AN166" s="89">
        <f t="shared" si="13"/>
        <v>0</v>
      </c>
      <c r="AO166" s="89">
        <f t="shared" si="13"/>
        <v>100000</v>
      </c>
      <c r="AP166" s="89">
        <f t="shared" si="12"/>
        <v>0</v>
      </c>
      <c r="AQ166" s="89">
        <f t="shared" si="12"/>
        <v>0</v>
      </c>
      <c r="AR166" s="89">
        <f t="shared" si="12"/>
        <v>0</v>
      </c>
      <c r="AS166" s="89">
        <f t="shared" si="12"/>
        <v>100000</v>
      </c>
      <c r="AT166" s="90"/>
      <c r="AU166" s="90">
        <v>564</v>
      </c>
      <c r="AV166" s="90"/>
      <c r="AW166" s="90">
        <v>0</v>
      </c>
      <c r="AX166" s="90">
        <v>0</v>
      </c>
      <c r="AY166" s="90">
        <v>564</v>
      </c>
      <c r="AZ166" s="90"/>
    </row>
    <row r="167" spans="1:52">
      <c r="A167" s="87">
        <v>2016</v>
      </c>
      <c r="B167" s="87">
        <v>8300</v>
      </c>
      <c r="C167" s="87">
        <v>3</v>
      </c>
      <c r="D167" s="86">
        <v>5</v>
      </c>
      <c r="E167" s="86"/>
      <c r="F167" s="87">
        <v>2000</v>
      </c>
      <c r="G167" s="87">
        <v>2800</v>
      </c>
      <c r="H167" s="87">
        <v>283</v>
      </c>
      <c r="I167" s="87">
        <v>2830</v>
      </c>
      <c r="J167" s="90" t="s">
        <v>237</v>
      </c>
      <c r="K167" s="90">
        <v>316500</v>
      </c>
      <c r="L167" s="90">
        <v>0</v>
      </c>
      <c r="M167" s="90">
        <v>316500</v>
      </c>
      <c r="N167" s="90">
        <v>0</v>
      </c>
      <c r="O167" s="90">
        <v>0</v>
      </c>
      <c r="P167" s="89">
        <f t="shared" si="10"/>
        <v>0</v>
      </c>
      <c r="Q167" s="89">
        <f t="shared" si="11"/>
        <v>316500</v>
      </c>
      <c r="R167" s="90">
        <v>0</v>
      </c>
      <c r="S167" s="90">
        <v>0</v>
      </c>
      <c r="T167" s="90">
        <v>0</v>
      </c>
      <c r="U167" s="90">
        <v>0</v>
      </c>
      <c r="V167" s="90">
        <v>0</v>
      </c>
      <c r="W167" s="90">
        <v>0</v>
      </c>
      <c r="X167" s="90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0</v>
      </c>
      <c r="AF167" s="90">
        <v>0</v>
      </c>
      <c r="AG167" s="90">
        <v>0</v>
      </c>
      <c r="AH167" s="90">
        <v>0</v>
      </c>
      <c r="AI167" s="90">
        <v>0</v>
      </c>
      <c r="AJ167" s="90">
        <v>0</v>
      </c>
      <c r="AK167" s="90">
        <v>0</v>
      </c>
      <c r="AL167" s="90">
        <v>0</v>
      </c>
      <c r="AM167" s="89">
        <f t="shared" si="13"/>
        <v>316500</v>
      </c>
      <c r="AN167" s="89">
        <f t="shared" si="13"/>
        <v>0</v>
      </c>
      <c r="AO167" s="89">
        <f t="shared" si="13"/>
        <v>316500</v>
      </c>
      <c r="AP167" s="89">
        <f t="shared" si="12"/>
        <v>0</v>
      </c>
      <c r="AQ167" s="89">
        <f t="shared" si="12"/>
        <v>0</v>
      </c>
      <c r="AR167" s="89">
        <f t="shared" si="12"/>
        <v>0</v>
      </c>
      <c r="AS167" s="89">
        <f t="shared" si="12"/>
        <v>316500</v>
      </c>
      <c r="AT167" s="90"/>
      <c r="AU167" s="90">
        <v>400</v>
      </c>
      <c r="AV167" s="90"/>
      <c r="AW167" s="90">
        <v>0</v>
      </c>
      <c r="AX167" s="90">
        <v>0</v>
      </c>
      <c r="AY167" s="90">
        <v>400</v>
      </c>
      <c r="AZ167" s="90"/>
    </row>
    <row r="168" spans="1:52">
      <c r="A168" s="87">
        <v>2016</v>
      </c>
      <c r="B168" s="87">
        <v>8300</v>
      </c>
      <c r="C168" s="87">
        <v>3</v>
      </c>
      <c r="D168" s="86">
        <v>5</v>
      </c>
      <c r="E168" s="86"/>
      <c r="F168" s="87">
        <v>2000</v>
      </c>
      <c r="G168" s="87">
        <v>2900</v>
      </c>
      <c r="H168" s="87"/>
      <c r="I168" s="87"/>
      <c r="J168" s="90" t="s">
        <v>60</v>
      </c>
      <c r="K168" s="90">
        <v>289750</v>
      </c>
      <c r="L168" s="90">
        <v>0</v>
      </c>
      <c r="M168" s="90">
        <v>289750</v>
      </c>
      <c r="N168" s="90">
        <v>3500</v>
      </c>
      <c r="O168" s="90">
        <v>0</v>
      </c>
      <c r="P168" s="89">
        <f t="shared" si="10"/>
        <v>3500</v>
      </c>
      <c r="Q168" s="89">
        <f t="shared" si="11"/>
        <v>293250</v>
      </c>
      <c r="R168" s="90">
        <v>0</v>
      </c>
      <c r="S168" s="90">
        <v>0</v>
      </c>
      <c r="T168" s="90">
        <v>0</v>
      </c>
      <c r="U168" s="90">
        <v>0</v>
      </c>
      <c r="V168" s="90">
        <v>0</v>
      </c>
      <c r="W168" s="90">
        <v>0</v>
      </c>
      <c r="X168" s="90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0</v>
      </c>
      <c r="AF168" s="90">
        <v>0</v>
      </c>
      <c r="AG168" s="90">
        <v>0</v>
      </c>
      <c r="AH168" s="90">
        <v>0</v>
      </c>
      <c r="AI168" s="90">
        <v>0</v>
      </c>
      <c r="AJ168" s="90">
        <v>0</v>
      </c>
      <c r="AK168" s="90">
        <v>0</v>
      </c>
      <c r="AL168" s="90">
        <v>0</v>
      </c>
      <c r="AM168" s="89">
        <f t="shared" si="13"/>
        <v>289750</v>
      </c>
      <c r="AN168" s="89">
        <f t="shared" si="13"/>
        <v>0</v>
      </c>
      <c r="AO168" s="89">
        <f t="shared" si="13"/>
        <v>289750</v>
      </c>
      <c r="AP168" s="89">
        <f t="shared" si="12"/>
        <v>3500</v>
      </c>
      <c r="AQ168" s="89">
        <f t="shared" si="12"/>
        <v>0</v>
      </c>
      <c r="AR168" s="89">
        <f t="shared" si="12"/>
        <v>3500</v>
      </c>
      <c r="AS168" s="89">
        <f t="shared" si="12"/>
        <v>293250</v>
      </c>
      <c r="AT168" s="90"/>
      <c r="AU168" s="90">
        <v>164</v>
      </c>
      <c r="AV168" s="90"/>
      <c r="AW168" s="90">
        <v>0</v>
      </c>
      <c r="AX168" s="90">
        <v>0</v>
      </c>
      <c r="AY168" s="90">
        <v>164</v>
      </c>
      <c r="AZ168" s="90"/>
    </row>
    <row r="169" spans="1:52">
      <c r="A169" s="87">
        <v>2016</v>
      </c>
      <c r="B169" s="87">
        <v>8300</v>
      </c>
      <c r="C169" s="87">
        <v>3</v>
      </c>
      <c r="D169" s="86">
        <v>5</v>
      </c>
      <c r="E169" s="86"/>
      <c r="F169" s="87">
        <v>2000</v>
      </c>
      <c r="G169" s="87">
        <v>2900</v>
      </c>
      <c r="H169" s="87">
        <v>291</v>
      </c>
      <c r="I169" s="87">
        <v>2910</v>
      </c>
      <c r="J169" s="90" t="s">
        <v>61</v>
      </c>
      <c r="K169" s="90">
        <v>289750</v>
      </c>
      <c r="L169" s="90">
        <v>0</v>
      </c>
      <c r="M169" s="90">
        <v>289750</v>
      </c>
      <c r="N169" s="90">
        <v>0</v>
      </c>
      <c r="O169" s="90">
        <v>0</v>
      </c>
      <c r="P169" s="89">
        <f t="shared" si="10"/>
        <v>0</v>
      </c>
      <c r="Q169" s="89">
        <f t="shared" si="11"/>
        <v>289750</v>
      </c>
      <c r="R169" s="90">
        <v>0</v>
      </c>
      <c r="S169" s="90">
        <v>0</v>
      </c>
      <c r="T169" s="90">
        <v>0</v>
      </c>
      <c r="U169" s="90">
        <v>0</v>
      </c>
      <c r="V169" s="90">
        <v>0</v>
      </c>
      <c r="W169" s="90">
        <v>0</v>
      </c>
      <c r="X169" s="90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90">
        <v>0</v>
      </c>
      <c r="AG169" s="90">
        <v>0</v>
      </c>
      <c r="AH169" s="90">
        <v>0</v>
      </c>
      <c r="AI169" s="90">
        <v>0</v>
      </c>
      <c r="AJ169" s="90">
        <v>0</v>
      </c>
      <c r="AK169" s="90">
        <v>0</v>
      </c>
      <c r="AL169" s="90">
        <v>0</v>
      </c>
      <c r="AM169" s="89">
        <f t="shared" si="13"/>
        <v>289750</v>
      </c>
      <c r="AN169" s="89">
        <f t="shared" si="13"/>
        <v>0</v>
      </c>
      <c r="AO169" s="89">
        <f t="shared" si="13"/>
        <v>289750</v>
      </c>
      <c r="AP169" s="89">
        <f t="shared" si="12"/>
        <v>0</v>
      </c>
      <c r="AQ169" s="89">
        <f t="shared" si="12"/>
        <v>0</v>
      </c>
      <c r="AR169" s="89">
        <f t="shared" si="12"/>
        <v>0</v>
      </c>
      <c r="AS169" s="89">
        <f t="shared" si="12"/>
        <v>289750</v>
      </c>
      <c r="AT169" s="90"/>
      <c r="AU169" s="90">
        <v>54</v>
      </c>
      <c r="AV169" s="90"/>
      <c r="AW169" s="90">
        <v>0</v>
      </c>
      <c r="AX169" s="90">
        <v>0</v>
      </c>
      <c r="AY169" s="90">
        <v>54</v>
      </c>
      <c r="AZ169" s="90"/>
    </row>
    <row r="170" spans="1:52">
      <c r="A170" s="87">
        <v>2016</v>
      </c>
      <c r="B170" s="87">
        <v>8300</v>
      </c>
      <c r="C170" s="87">
        <v>3</v>
      </c>
      <c r="D170" s="86">
        <v>5</v>
      </c>
      <c r="E170" s="86"/>
      <c r="F170" s="87">
        <v>2000</v>
      </c>
      <c r="G170" s="87">
        <v>2900</v>
      </c>
      <c r="H170" s="87">
        <v>293</v>
      </c>
      <c r="I170" s="87">
        <v>2930</v>
      </c>
      <c r="J170" s="90" t="s">
        <v>238</v>
      </c>
      <c r="K170" s="90">
        <v>0</v>
      </c>
      <c r="L170" s="90">
        <v>0</v>
      </c>
      <c r="M170" s="90">
        <v>0</v>
      </c>
      <c r="N170" s="90">
        <v>3500</v>
      </c>
      <c r="O170" s="90">
        <v>0</v>
      </c>
      <c r="P170" s="89">
        <f t="shared" si="10"/>
        <v>3500</v>
      </c>
      <c r="Q170" s="89">
        <f t="shared" si="11"/>
        <v>3500</v>
      </c>
      <c r="R170" s="90">
        <v>0</v>
      </c>
      <c r="S170" s="90">
        <v>0</v>
      </c>
      <c r="T170" s="90">
        <v>0</v>
      </c>
      <c r="U170" s="90">
        <v>0</v>
      </c>
      <c r="V170" s="90">
        <v>0</v>
      </c>
      <c r="W170" s="90">
        <v>0</v>
      </c>
      <c r="X170" s="90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0</v>
      </c>
      <c r="AF170" s="90">
        <v>0</v>
      </c>
      <c r="AG170" s="90">
        <v>0</v>
      </c>
      <c r="AH170" s="90">
        <v>0</v>
      </c>
      <c r="AI170" s="90">
        <v>0</v>
      </c>
      <c r="AJ170" s="90">
        <v>0</v>
      </c>
      <c r="AK170" s="90">
        <v>0</v>
      </c>
      <c r="AL170" s="90">
        <v>0</v>
      </c>
      <c r="AM170" s="89">
        <f t="shared" si="13"/>
        <v>0</v>
      </c>
      <c r="AN170" s="89">
        <f t="shared" si="13"/>
        <v>0</v>
      </c>
      <c r="AO170" s="89">
        <f t="shared" si="13"/>
        <v>0</v>
      </c>
      <c r="AP170" s="89">
        <f t="shared" si="12"/>
        <v>3500</v>
      </c>
      <c r="AQ170" s="89">
        <f t="shared" si="12"/>
        <v>0</v>
      </c>
      <c r="AR170" s="89">
        <f t="shared" si="12"/>
        <v>3500</v>
      </c>
      <c r="AS170" s="89">
        <f t="shared" si="12"/>
        <v>3500</v>
      </c>
      <c r="AT170" s="90"/>
      <c r="AU170" s="90">
        <v>53</v>
      </c>
      <c r="AV170" s="90"/>
      <c r="AW170" s="90">
        <v>0</v>
      </c>
      <c r="AX170" s="90">
        <v>0</v>
      </c>
      <c r="AY170" s="90">
        <v>53</v>
      </c>
      <c r="AZ170" s="90"/>
    </row>
    <row r="171" spans="1:52">
      <c r="A171" s="87">
        <v>2016</v>
      </c>
      <c r="B171" s="87">
        <v>8300</v>
      </c>
      <c r="C171" s="87">
        <v>3</v>
      </c>
      <c r="D171" s="86">
        <v>5</v>
      </c>
      <c r="E171" s="86"/>
      <c r="F171" s="87">
        <v>3000</v>
      </c>
      <c r="G171" s="87"/>
      <c r="H171" s="87"/>
      <c r="I171" s="87"/>
      <c r="J171" s="90" t="s">
        <v>66</v>
      </c>
      <c r="K171" s="90">
        <v>0</v>
      </c>
      <c r="L171" s="90">
        <v>0</v>
      </c>
      <c r="M171" s="90">
        <v>0</v>
      </c>
      <c r="N171" s="90">
        <v>16017841.6</v>
      </c>
      <c r="O171" s="90">
        <v>0</v>
      </c>
      <c r="P171" s="89">
        <f t="shared" si="10"/>
        <v>16017841.6</v>
      </c>
      <c r="Q171" s="89">
        <f t="shared" si="11"/>
        <v>16017841.6</v>
      </c>
      <c r="R171" s="90">
        <v>0</v>
      </c>
      <c r="S171" s="90">
        <v>0</v>
      </c>
      <c r="T171" s="90">
        <v>0</v>
      </c>
      <c r="U171" s="90">
        <v>0</v>
      </c>
      <c r="V171" s="90">
        <v>0</v>
      </c>
      <c r="W171" s="90">
        <v>0</v>
      </c>
      <c r="X171" s="90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90">
        <v>0</v>
      </c>
      <c r="AG171" s="90">
        <v>0</v>
      </c>
      <c r="AH171" s="90">
        <v>0</v>
      </c>
      <c r="AI171" s="90">
        <v>0</v>
      </c>
      <c r="AJ171" s="90">
        <v>0</v>
      </c>
      <c r="AK171" s="90">
        <v>0</v>
      </c>
      <c r="AL171" s="90">
        <v>0</v>
      </c>
      <c r="AM171" s="89">
        <f t="shared" si="13"/>
        <v>0</v>
      </c>
      <c r="AN171" s="89">
        <f t="shared" si="13"/>
        <v>0</v>
      </c>
      <c r="AO171" s="89">
        <f t="shared" si="13"/>
        <v>0</v>
      </c>
      <c r="AP171" s="89">
        <f t="shared" si="12"/>
        <v>16017841.6</v>
      </c>
      <c r="AQ171" s="89">
        <f t="shared" si="12"/>
        <v>0</v>
      </c>
      <c r="AR171" s="89">
        <f t="shared" si="12"/>
        <v>16017841.6</v>
      </c>
      <c r="AS171" s="89">
        <f t="shared" si="12"/>
        <v>16017841.6</v>
      </c>
      <c r="AT171" s="90"/>
      <c r="AU171" s="90">
        <v>1</v>
      </c>
      <c r="AV171" s="90"/>
      <c r="AW171" s="90">
        <v>0</v>
      </c>
      <c r="AX171" s="90">
        <v>0</v>
      </c>
      <c r="AY171" s="90">
        <v>1</v>
      </c>
      <c r="AZ171" s="90"/>
    </row>
    <row r="172" spans="1:52">
      <c r="A172" s="87">
        <v>2016</v>
      </c>
      <c r="B172" s="87">
        <v>8300</v>
      </c>
      <c r="C172" s="87">
        <v>3</v>
      </c>
      <c r="D172" s="86">
        <v>5</v>
      </c>
      <c r="E172" s="86"/>
      <c r="F172" s="87">
        <v>3000</v>
      </c>
      <c r="G172" s="87">
        <v>3500</v>
      </c>
      <c r="H172" s="87"/>
      <c r="I172" s="87"/>
      <c r="J172" s="90" t="s">
        <v>253</v>
      </c>
      <c r="K172" s="90">
        <v>0</v>
      </c>
      <c r="L172" s="90">
        <v>0</v>
      </c>
      <c r="M172" s="90">
        <v>0</v>
      </c>
      <c r="N172" s="90">
        <v>16017841.6</v>
      </c>
      <c r="O172" s="90">
        <v>0</v>
      </c>
      <c r="P172" s="89">
        <f t="shared" si="10"/>
        <v>16017841.6</v>
      </c>
      <c r="Q172" s="89">
        <f t="shared" si="11"/>
        <v>16017841.6</v>
      </c>
      <c r="R172" s="90">
        <v>0</v>
      </c>
      <c r="S172" s="90">
        <v>0</v>
      </c>
      <c r="T172" s="90">
        <v>0</v>
      </c>
      <c r="U172" s="90">
        <v>0</v>
      </c>
      <c r="V172" s="90">
        <v>0</v>
      </c>
      <c r="W172" s="90">
        <v>0</v>
      </c>
      <c r="X172" s="90">
        <v>0</v>
      </c>
      <c r="Y172" s="89">
        <v>0</v>
      </c>
      <c r="Z172" s="89">
        <v>0</v>
      </c>
      <c r="AA172" s="89">
        <v>0</v>
      </c>
      <c r="AB172" s="89">
        <v>0</v>
      </c>
      <c r="AC172" s="89">
        <v>0</v>
      </c>
      <c r="AD172" s="89">
        <v>0</v>
      </c>
      <c r="AE172" s="89">
        <v>0</v>
      </c>
      <c r="AF172" s="90">
        <v>0</v>
      </c>
      <c r="AG172" s="90">
        <v>0</v>
      </c>
      <c r="AH172" s="90">
        <v>0</v>
      </c>
      <c r="AI172" s="90">
        <v>0</v>
      </c>
      <c r="AJ172" s="90">
        <v>0</v>
      </c>
      <c r="AK172" s="90">
        <v>0</v>
      </c>
      <c r="AL172" s="90">
        <v>0</v>
      </c>
      <c r="AM172" s="89">
        <f t="shared" si="13"/>
        <v>0</v>
      </c>
      <c r="AN172" s="89">
        <f t="shared" si="13"/>
        <v>0</v>
      </c>
      <c r="AO172" s="89">
        <f t="shared" si="13"/>
        <v>0</v>
      </c>
      <c r="AP172" s="89">
        <f t="shared" si="12"/>
        <v>16017841.6</v>
      </c>
      <c r="AQ172" s="89">
        <f t="shared" si="12"/>
        <v>0</v>
      </c>
      <c r="AR172" s="89">
        <f t="shared" si="12"/>
        <v>16017841.6</v>
      </c>
      <c r="AS172" s="89">
        <f t="shared" si="12"/>
        <v>16017841.6</v>
      </c>
      <c r="AT172" s="90"/>
      <c r="AU172" s="90"/>
      <c r="AV172" s="90"/>
      <c r="AW172" s="90">
        <v>0</v>
      </c>
      <c r="AX172" s="90">
        <v>0</v>
      </c>
      <c r="AY172" s="90"/>
      <c r="AZ172" s="90"/>
    </row>
    <row r="173" spans="1:52">
      <c r="A173" s="87">
        <v>2016</v>
      </c>
      <c r="B173" s="87">
        <v>8300</v>
      </c>
      <c r="C173" s="87">
        <v>3</v>
      </c>
      <c r="D173" s="86">
        <v>5</v>
      </c>
      <c r="E173" s="86"/>
      <c r="F173" s="87">
        <v>3000</v>
      </c>
      <c r="G173" s="87">
        <v>3500</v>
      </c>
      <c r="H173" s="87">
        <v>351</v>
      </c>
      <c r="I173" s="87">
        <v>3510</v>
      </c>
      <c r="J173" s="90" t="s">
        <v>89</v>
      </c>
      <c r="K173" s="90">
        <v>0</v>
      </c>
      <c r="L173" s="90">
        <v>0</v>
      </c>
      <c r="M173" s="90">
        <v>0</v>
      </c>
      <c r="N173" s="90">
        <v>14180000</v>
      </c>
      <c r="O173" s="90">
        <v>0</v>
      </c>
      <c r="P173" s="89">
        <f t="shared" si="10"/>
        <v>14180000</v>
      </c>
      <c r="Q173" s="89">
        <f t="shared" si="11"/>
        <v>14180000</v>
      </c>
      <c r="R173" s="90">
        <v>0</v>
      </c>
      <c r="S173" s="90">
        <v>0</v>
      </c>
      <c r="T173" s="90">
        <v>0</v>
      </c>
      <c r="U173" s="90">
        <v>0</v>
      </c>
      <c r="V173" s="90">
        <v>0</v>
      </c>
      <c r="W173" s="90">
        <v>0</v>
      </c>
      <c r="X173" s="90">
        <v>0</v>
      </c>
      <c r="Y173" s="89">
        <v>0</v>
      </c>
      <c r="Z173" s="89">
        <v>0</v>
      </c>
      <c r="AA173" s="89">
        <v>0</v>
      </c>
      <c r="AB173" s="89">
        <v>0</v>
      </c>
      <c r="AC173" s="89">
        <v>0</v>
      </c>
      <c r="AD173" s="89">
        <v>0</v>
      </c>
      <c r="AE173" s="89">
        <v>0</v>
      </c>
      <c r="AF173" s="90">
        <v>0</v>
      </c>
      <c r="AG173" s="90">
        <v>0</v>
      </c>
      <c r="AH173" s="90">
        <v>0</v>
      </c>
      <c r="AI173" s="90">
        <v>0</v>
      </c>
      <c r="AJ173" s="90">
        <v>0</v>
      </c>
      <c r="AK173" s="90">
        <v>0</v>
      </c>
      <c r="AL173" s="90">
        <v>0</v>
      </c>
      <c r="AM173" s="89">
        <f t="shared" si="13"/>
        <v>0</v>
      </c>
      <c r="AN173" s="89">
        <f t="shared" si="13"/>
        <v>0</v>
      </c>
      <c r="AO173" s="89">
        <f t="shared" si="13"/>
        <v>0</v>
      </c>
      <c r="AP173" s="89">
        <f t="shared" si="12"/>
        <v>14180000</v>
      </c>
      <c r="AQ173" s="89">
        <f t="shared" si="12"/>
        <v>0</v>
      </c>
      <c r="AR173" s="89">
        <f t="shared" si="12"/>
        <v>14180000</v>
      </c>
      <c r="AS173" s="89">
        <f t="shared" si="12"/>
        <v>14180000</v>
      </c>
      <c r="AT173" s="90"/>
      <c r="AU173" s="90">
        <v>10</v>
      </c>
      <c r="AV173" s="90"/>
      <c r="AW173" s="90">
        <v>0</v>
      </c>
      <c r="AX173" s="90">
        <v>0</v>
      </c>
      <c r="AY173" s="90">
        <v>10</v>
      </c>
      <c r="AZ173" s="90"/>
    </row>
    <row r="174" spans="1:52">
      <c r="A174" s="87">
        <v>2016</v>
      </c>
      <c r="B174" s="87">
        <v>8300</v>
      </c>
      <c r="C174" s="87">
        <v>3</v>
      </c>
      <c r="D174" s="86">
        <v>5</v>
      </c>
      <c r="E174" s="86"/>
      <c r="F174" s="87">
        <v>3000</v>
      </c>
      <c r="G174" s="87">
        <v>3500</v>
      </c>
      <c r="H174" s="87">
        <v>353</v>
      </c>
      <c r="I174" s="87">
        <v>3530</v>
      </c>
      <c r="J174" s="90" t="s">
        <v>273</v>
      </c>
      <c r="K174" s="90">
        <v>0</v>
      </c>
      <c r="L174" s="90">
        <v>0</v>
      </c>
      <c r="M174" s="90">
        <v>0</v>
      </c>
      <c r="N174" s="90">
        <v>1037841.6</v>
      </c>
      <c r="O174" s="90">
        <v>0</v>
      </c>
      <c r="P174" s="89">
        <f t="shared" si="10"/>
        <v>1037841.6</v>
      </c>
      <c r="Q174" s="89">
        <f t="shared" si="11"/>
        <v>1037841.6</v>
      </c>
      <c r="R174" s="90">
        <v>0</v>
      </c>
      <c r="S174" s="90">
        <v>0</v>
      </c>
      <c r="T174" s="90">
        <v>0</v>
      </c>
      <c r="U174" s="90">
        <v>0</v>
      </c>
      <c r="V174" s="90">
        <v>0</v>
      </c>
      <c r="W174" s="90">
        <v>0</v>
      </c>
      <c r="X174" s="90">
        <v>0</v>
      </c>
      <c r="Y174" s="89">
        <v>0</v>
      </c>
      <c r="Z174" s="89">
        <v>0</v>
      </c>
      <c r="AA174" s="89">
        <v>0</v>
      </c>
      <c r="AB174" s="89">
        <v>0</v>
      </c>
      <c r="AC174" s="89">
        <v>0</v>
      </c>
      <c r="AD174" s="89">
        <v>0</v>
      </c>
      <c r="AE174" s="89">
        <v>0</v>
      </c>
      <c r="AF174" s="90">
        <v>0</v>
      </c>
      <c r="AG174" s="90">
        <v>0</v>
      </c>
      <c r="AH174" s="90">
        <v>0</v>
      </c>
      <c r="AI174" s="90">
        <v>0</v>
      </c>
      <c r="AJ174" s="90">
        <v>0</v>
      </c>
      <c r="AK174" s="90">
        <v>0</v>
      </c>
      <c r="AL174" s="90">
        <v>0</v>
      </c>
      <c r="AM174" s="89">
        <f t="shared" si="13"/>
        <v>0</v>
      </c>
      <c r="AN174" s="89">
        <f t="shared" si="13"/>
        <v>0</v>
      </c>
      <c r="AO174" s="89">
        <f t="shared" si="13"/>
        <v>0</v>
      </c>
      <c r="AP174" s="89">
        <f t="shared" si="12"/>
        <v>1037841.6</v>
      </c>
      <c r="AQ174" s="89">
        <f t="shared" si="12"/>
        <v>0</v>
      </c>
      <c r="AR174" s="89">
        <f t="shared" si="12"/>
        <v>1037841.6</v>
      </c>
      <c r="AS174" s="89">
        <f t="shared" si="12"/>
        <v>1037841.6</v>
      </c>
      <c r="AT174" s="90"/>
      <c r="AU174" s="90">
        <v>8</v>
      </c>
      <c r="AV174" s="90"/>
      <c r="AW174" s="90">
        <v>0</v>
      </c>
      <c r="AX174" s="90">
        <v>0</v>
      </c>
      <c r="AY174" s="90">
        <v>8</v>
      </c>
      <c r="AZ174" s="90"/>
    </row>
    <row r="175" spans="1:52">
      <c r="A175" s="87">
        <v>2016</v>
      </c>
      <c r="B175" s="87">
        <v>8300</v>
      </c>
      <c r="C175" s="87">
        <v>3</v>
      </c>
      <c r="D175" s="86">
        <v>5</v>
      </c>
      <c r="E175" s="86"/>
      <c r="F175" s="87">
        <v>3000</v>
      </c>
      <c r="G175" s="87">
        <v>3500</v>
      </c>
      <c r="H175" s="87">
        <v>357</v>
      </c>
      <c r="I175" s="87">
        <v>3570</v>
      </c>
      <c r="J175" s="90" t="s">
        <v>274</v>
      </c>
      <c r="K175" s="90">
        <v>0</v>
      </c>
      <c r="L175" s="90">
        <v>0</v>
      </c>
      <c r="M175" s="90">
        <v>0</v>
      </c>
      <c r="N175" s="90">
        <v>800000</v>
      </c>
      <c r="O175" s="90">
        <v>0</v>
      </c>
      <c r="P175" s="89">
        <f t="shared" si="10"/>
        <v>800000</v>
      </c>
      <c r="Q175" s="89">
        <f t="shared" si="11"/>
        <v>800000</v>
      </c>
      <c r="R175" s="90">
        <v>0</v>
      </c>
      <c r="S175" s="90">
        <v>0</v>
      </c>
      <c r="T175" s="90">
        <v>0</v>
      </c>
      <c r="U175" s="90">
        <v>0</v>
      </c>
      <c r="V175" s="90">
        <v>0</v>
      </c>
      <c r="W175" s="90">
        <v>0</v>
      </c>
      <c r="X175" s="90">
        <v>0</v>
      </c>
      <c r="Y175" s="89">
        <v>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0</v>
      </c>
      <c r="AF175" s="90">
        <v>0</v>
      </c>
      <c r="AG175" s="90">
        <v>0</v>
      </c>
      <c r="AH175" s="90">
        <v>0</v>
      </c>
      <c r="AI175" s="90">
        <v>0</v>
      </c>
      <c r="AJ175" s="90">
        <v>0</v>
      </c>
      <c r="AK175" s="90">
        <v>0</v>
      </c>
      <c r="AL175" s="90">
        <v>0</v>
      </c>
      <c r="AM175" s="89">
        <f t="shared" si="13"/>
        <v>0</v>
      </c>
      <c r="AN175" s="89">
        <f t="shared" si="13"/>
        <v>0</v>
      </c>
      <c r="AO175" s="89">
        <f t="shared" si="13"/>
        <v>0</v>
      </c>
      <c r="AP175" s="89">
        <f t="shared" si="12"/>
        <v>800000</v>
      </c>
      <c r="AQ175" s="89">
        <f t="shared" si="12"/>
        <v>0</v>
      </c>
      <c r="AR175" s="89">
        <f t="shared" si="12"/>
        <v>800000</v>
      </c>
      <c r="AS175" s="89">
        <f t="shared" si="12"/>
        <v>800000</v>
      </c>
      <c r="AT175" s="90"/>
      <c r="AU175" s="90">
        <v>1</v>
      </c>
      <c r="AV175" s="90"/>
      <c r="AW175" s="90">
        <v>0</v>
      </c>
      <c r="AX175" s="90">
        <v>0</v>
      </c>
      <c r="AY175" s="90">
        <v>1</v>
      </c>
      <c r="AZ175" s="90"/>
    </row>
    <row r="176" spans="1:52">
      <c r="A176" s="87">
        <v>2016</v>
      </c>
      <c r="B176" s="87">
        <v>8300</v>
      </c>
      <c r="C176" s="87">
        <v>3</v>
      </c>
      <c r="D176" s="86">
        <v>5</v>
      </c>
      <c r="E176" s="86"/>
      <c r="F176" s="87">
        <v>5000</v>
      </c>
      <c r="G176" s="87"/>
      <c r="H176" s="87"/>
      <c r="I176" s="87"/>
      <c r="J176" s="90" t="s">
        <v>113</v>
      </c>
      <c r="K176" s="90">
        <v>13971180.219999999</v>
      </c>
      <c r="L176" s="90">
        <v>0</v>
      </c>
      <c r="M176" s="90">
        <v>13971180.219999999</v>
      </c>
      <c r="N176" s="90">
        <v>0</v>
      </c>
      <c r="O176" s="90">
        <v>0</v>
      </c>
      <c r="P176" s="89">
        <f t="shared" si="10"/>
        <v>0</v>
      </c>
      <c r="Q176" s="89">
        <f t="shared" si="11"/>
        <v>13971180.219999999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0</v>
      </c>
      <c r="AF176" s="90">
        <v>0</v>
      </c>
      <c r="AG176" s="90">
        <v>0</v>
      </c>
      <c r="AH176" s="90">
        <v>0</v>
      </c>
      <c r="AI176" s="90">
        <v>0</v>
      </c>
      <c r="AJ176" s="90">
        <v>0</v>
      </c>
      <c r="AK176" s="90">
        <v>0</v>
      </c>
      <c r="AL176" s="90">
        <v>0</v>
      </c>
      <c r="AM176" s="89">
        <f t="shared" si="13"/>
        <v>13971180.219999999</v>
      </c>
      <c r="AN176" s="89">
        <f t="shared" si="13"/>
        <v>0</v>
      </c>
      <c r="AO176" s="89">
        <f t="shared" si="13"/>
        <v>13971180.219999999</v>
      </c>
      <c r="AP176" s="89">
        <f t="shared" si="12"/>
        <v>0</v>
      </c>
      <c r="AQ176" s="89">
        <f t="shared" si="12"/>
        <v>0</v>
      </c>
      <c r="AR176" s="89">
        <f t="shared" si="12"/>
        <v>0</v>
      </c>
      <c r="AS176" s="89">
        <f t="shared" si="12"/>
        <v>13971180.219999999</v>
      </c>
      <c r="AT176" s="90"/>
      <c r="AU176" s="90">
        <v>1</v>
      </c>
      <c r="AV176" s="90"/>
      <c r="AW176" s="90">
        <v>0</v>
      </c>
      <c r="AX176" s="90">
        <v>0</v>
      </c>
      <c r="AY176" s="90">
        <v>1</v>
      </c>
      <c r="AZ176" s="90"/>
    </row>
    <row r="177" spans="1:52">
      <c r="A177" s="87">
        <v>2016</v>
      </c>
      <c r="B177" s="87">
        <v>8300</v>
      </c>
      <c r="C177" s="87">
        <v>3</v>
      </c>
      <c r="D177" s="86">
        <v>5</v>
      </c>
      <c r="E177" s="86"/>
      <c r="F177" s="87">
        <v>5000</v>
      </c>
      <c r="G177" s="87">
        <v>5100</v>
      </c>
      <c r="H177" s="87"/>
      <c r="I177" s="87"/>
      <c r="J177" s="90" t="s">
        <v>114</v>
      </c>
      <c r="K177" s="90">
        <v>3968500</v>
      </c>
      <c r="L177" s="90">
        <v>0</v>
      </c>
      <c r="M177" s="90">
        <v>3968500</v>
      </c>
      <c r="N177" s="90">
        <v>0</v>
      </c>
      <c r="O177" s="90">
        <v>0</v>
      </c>
      <c r="P177" s="89">
        <f t="shared" si="10"/>
        <v>0</v>
      </c>
      <c r="Q177" s="89">
        <f t="shared" si="11"/>
        <v>3968500</v>
      </c>
      <c r="R177" s="90">
        <v>0</v>
      </c>
      <c r="S177" s="90">
        <v>0</v>
      </c>
      <c r="T177" s="90">
        <v>0</v>
      </c>
      <c r="U177" s="90">
        <v>0</v>
      </c>
      <c r="V177" s="90">
        <v>0</v>
      </c>
      <c r="W177" s="90">
        <v>0</v>
      </c>
      <c r="X177" s="90">
        <v>0</v>
      </c>
      <c r="Y177" s="89">
        <v>0</v>
      </c>
      <c r="Z177" s="89">
        <v>0</v>
      </c>
      <c r="AA177" s="89">
        <v>0</v>
      </c>
      <c r="AB177" s="89">
        <v>0</v>
      </c>
      <c r="AC177" s="89">
        <v>0</v>
      </c>
      <c r="AD177" s="89">
        <v>0</v>
      </c>
      <c r="AE177" s="89">
        <v>0</v>
      </c>
      <c r="AF177" s="90">
        <v>0</v>
      </c>
      <c r="AG177" s="90">
        <v>0</v>
      </c>
      <c r="AH177" s="90">
        <v>0</v>
      </c>
      <c r="AI177" s="90">
        <v>0</v>
      </c>
      <c r="AJ177" s="90">
        <v>0</v>
      </c>
      <c r="AK177" s="90">
        <v>0</v>
      </c>
      <c r="AL177" s="90">
        <v>0</v>
      </c>
      <c r="AM177" s="89">
        <f t="shared" si="13"/>
        <v>3968500</v>
      </c>
      <c r="AN177" s="89">
        <f t="shared" si="13"/>
        <v>0</v>
      </c>
      <c r="AO177" s="89">
        <f t="shared" si="13"/>
        <v>3968500</v>
      </c>
      <c r="AP177" s="89">
        <f t="shared" si="12"/>
        <v>0</v>
      </c>
      <c r="AQ177" s="89">
        <f t="shared" si="12"/>
        <v>0</v>
      </c>
      <c r="AR177" s="89">
        <f t="shared" si="12"/>
        <v>0</v>
      </c>
      <c r="AS177" s="89">
        <f t="shared" si="12"/>
        <v>3968500</v>
      </c>
      <c r="AT177" s="90"/>
      <c r="AU177" s="90">
        <v>164</v>
      </c>
      <c r="AV177" s="90"/>
      <c r="AW177" s="90">
        <v>0</v>
      </c>
      <c r="AX177" s="90">
        <v>0</v>
      </c>
      <c r="AY177" s="90">
        <v>164</v>
      </c>
      <c r="AZ177" s="90"/>
    </row>
    <row r="178" spans="1:52">
      <c r="A178" s="87">
        <v>2016</v>
      </c>
      <c r="B178" s="87">
        <v>8300</v>
      </c>
      <c r="C178" s="87">
        <v>3</v>
      </c>
      <c r="D178" s="86">
        <v>5</v>
      </c>
      <c r="E178" s="86"/>
      <c r="F178" s="87">
        <v>5000</v>
      </c>
      <c r="G178" s="87">
        <v>5100</v>
      </c>
      <c r="H178" s="87">
        <v>511</v>
      </c>
      <c r="I178" s="87">
        <v>5110</v>
      </c>
      <c r="J178" s="90" t="s">
        <v>115</v>
      </c>
      <c r="K178" s="90">
        <v>419000</v>
      </c>
      <c r="L178" s="90">
        <v>0</v>
      </c>
      <c r="M178" s="90">
        <v>419000</v>
      </c>
      <c r="N178" s="90">
        <v>0</v>
      </c>
      <c r="O178" s="90">
        <v>0</v>
      </c>
      <c r="P178" s="89">
        <f t="shared" si="10"/>
        <v>0</v>
      </c>
      <c r="Q178" s="89">
        <f t="shared" si="11"/>
        <v>419000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89">
        <v>0</v>
      </c>
      <c r="Z178" s="89">
        <v>0</v>
      </c>
      <c r="AA178" s="89">
        <v>0</v>
      </c>
      <c r="AB178" s="89">
        <v>0</v>
      </c>
      <c r="AC178" s="89">
        <v>0</v>
      </c>
      <c r="AD178" s="89">
        <v>0</v>
      </c>
      <c r="AE178" s="89">
        <v>0</v>
      </c>
      <c r="AF178" s="90">
        <v>0</v>
      </c>
      <c r="AG178" s="90">
        <v>0</v>
      </c>
      <c r="AH178" s="90">
        <v>0</v>
      </c>
      <c r="AI178" s="90">
        <v>0</v>
      </c>
      <c r="AJ178" s="90">
        <v>0</v>
      </c>
      <c r="AK178" s="90">
        <v>0</v>
      </c>
      <c r="AL178" s="90">
        <v>0</v>
      </c>
      <c r="AM178" s="89">
        <f t="shared" si="13"/>
        <v>419000</v>
      </c>
      <c r="AN178" s="89">
        <f t="shared" si="13"/>
        <v>0</v>
      </c>
      <c r="AO178" s="89">
        <f t="shared" si="13"/>
        <v>419000</v>
      </c>
      <c r="AP178" s="89">
        <f t="shared" si="12"/>
        <v>0</v>
      </c>
      <c r="AQ178" s="89">
        <f t="shared" si="12"/>
        <v>0</v>
      </c>
      <c r="AR178" s="89">
        <f t="shared" si="12"/>
        <v>0</v>
      </c>
      <c r="AS178" s="89">
        <f t="shared" si="12"/>
        <v>419000</v>
      </c>
      <c r="AT178" s="90"/>
      <c r="AU178" s="90">
        <v>131</v>
      </c>
      <c r="AV178" s="90"/>
      <c r="AW178" s="90">
        <v>0</v>
      </c>
      <c r="AX178" s="90">
        <v>0</v>
      </c>
      <c r="AY178" s="90">
        <v>131</v>
      </c>
      <c r="AZ178" s="90"/>
    </row>
    <row r="179" spans="1:52">
      <c r="A179" s="87">
        <v>2016</v>
      </c>
      <c r="B179" s="87">
        <v>8300</v>
      </c>
      <c r="C179" s="87">
        <v>3</v>
      </c>
      <c r="D179" s="86">
        <v>5</v>
      </c>
      <c r="E179" s="86"/>
      <c r="F179" s="87">
        <v>5000</v>
      </c>
      <c r="G179" s="87">
        <v>5100</v>
      </c>
      <c r="H179" s="87">
        <v>512</v>
      </c>
      <c r="I179" s="87">
        <v>5120</v>
      </c>
      <c r="J179" s="90" t="s">
        <v>117</v>
      </c>
      <c r="K179" s="90">
        <v>30000</v>
      </c>
      <c r="L179" s="90">
        <v>0</v>
      </c>
      <c r="M179" s="90">
        <v>30000</v>
      </c>
      <c r="N179" s="90">
        <v>0</v>
      </c>
      <c r="O179" s="90">
        <v>0</v>
      </c>
      <c r="P179" s="89">
        <f t="shared" si="10"/>
        <v>0</v>
      </c>
      <c r="Q179" s="89">
        <f t="shared" si="11"/>
        <v>30000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0</v>
      </c>
      <c r="AL179" s="90">
        <v>0</v>
      </c>
      <c r="AM179" s="89">
        <f t="shared" si="13"/>
        <v>30000</v>
      </c>
      <c r="AN179" s="89">
        <f t="shared" si="13"/>
        <v>0</v>
      </c>
      <c r="AO179" s="89">
        <f t="shared" si="13"/>
        <v>30000</v>
      </c>
      <c r="AP179" s="89">
        <f t="shared" si="12"/>
        <v>0</v>
      </c>
      <c r="AQ179" s="89">
        <f t="shared" si="12"/>
        <v>0</v>
      </c>
      <c r="AR179" s="89">
        <f t="shared" si="12"/>
        <v>0</v>
      </c>
      <c r="AS179" s="89">
        <f t="shared" si="12"/>
        <v>30000</v>
      </c>
      <c r="AT179" s="90"/>
      <c r="AU179" s="90">
        <v>105</v>
      </c>
      <c r="AV179" s="90"/>
      <c r="AW179" s="90">
        <v>0</v>
      </c>
      <c r="AX179" s="90">
        <v>0</v>
      </c>
      <c r="AY179" s="90">
        <v>105</v>
      </c>
      <c r="AZ179" s="90"/>
    </row>
    <row r="180" spans="1:52">
      <c r="A180" s="87">
        <v>2016</v>
      </c>
      <c r="B180" s="87">
        <v>8300</v>
      </c>
      <c r="C180" s="87">
        <v>3</v>
      </c>
      <c r="D180" s="86">
        <v>5</v>
      </c>
      <c r="E180" s="86"/>
      <c r="F180" s="87">
        <v>5000</v>
      </c>
      <c r="G180" s="87">
        <v>5100</v>
      </c>
      <c r="H180" s="87">
        <v>515</v>
      </c>
      <c r="I180" s="87">
        <v>5150</v>
      </c>
      <c r="J180" s="90" t="s">
        <v>118</v>
      </c>
      <c r="K180" s="90">
        <v>104900</v>
      </c>
      <c r="L180" s="90">
        <v>0</v>
      </c>
      <c r="M180" s="90">
        <v>104900</v>
      </c>
      <c r="N180" s="90">
        <v>0</v>
      </c>
      <c r="O180" s="90">
        <v>0</v>
      </c>
      <c r="P180" s="89">
        <f t="shared" si="10"/>
        <v>0</v>
      </c>
      <c r="Q180" s="89">
        <f t="shared" si="11"/>
        <v>104900</v>
      </c>
      <c r="R180" s="90">
        <v>0</v>
      </c>
      <c r="S180" s="90">
        <v>0</v>
      </c>
      <c r="T180" s="90">
        <v>0</v>
      </c>
      <c r="U180" s="90">
        <v>0</v>
      </c>
      <c r="V180" s="90">
        <v>0</v>
      </c>
      <c r="W180" s="90">
        <v>0</v>
      </c>
      <c r="X180" s="90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90">
        <v>0</v>
      </c>
      <c r="AG180" s="90">
        <v>0</v>
      </c>
      <c r="AH180" s="90">
        <v>0</v>
      </c>
      <c r="AI180" s="90">
        <v>0</v>
      </c>
      <c r="AJ180" s="90">
        <v>0</v>
      </c>
      <c r="AK180" s="90">
        <v>0</v>
      </c>
      <c r="AL180" s="90">
        <v>0</v>
      </c>
      <c r="AM180" s="89">
        <f t="shared" si="13"/>
        <v>104900</v>
      </c>
      <c r="AN180" s="89">
        <f t="shared" si="13"/>
        <v>0</v>
      </c>
      <c r="AO180" s="89">
        <f t="shared" si="13"/>
        <v>104900</v>
      </c>
      <c r="AP180" s="89">
        <f t="shared" si="12"/>
        <v>0</v>
      </c>
      <c r="AQ180" s="89">
        <f t="shared" si="12"/>
        <v>0</v>
      </c>
      <c r="AR180" s="89">
        <f t="shared" si="12"/>
        <v>0</v>
      </c>
      <c r="AS180" s="89">
        <f t="shared" si="12"/>
        <v>104900</v>
      </c>
      <c r="AT180" s="90"/>
      <c r="AU180" s="90">
        <v>1</v>
      </c>
      <c r="AV180" s="90"/>
      <c r="AW180" s="90">
        <v>0</v>
      </c>
      <c r="AX180" s="90">
        <v>0</v>
      </c>
      <c r="AY180" s="90">
        <v>1</v>
      </c>
      <c r="AZ180" s="90"/>
    </row>
    <row r="181" spans="1:52">
      <c r="A181" s="87">
        <v>2016</v>
      </c>
      <c r="B181" s="87">
        <v>8300</v>
      </c>
      <c r="C181" s="87">
        <v>3</v>
      </c>
      <c r="D181" s="86">
        <v>5</v>
      </c>
      <c r="E181" s="86"/>
      <c r="F181" s="87">
        <v>5000</v>
      </c>
      <c r="G181" s="87">
        <v>5100</v>
      </c>
      <c r="H181" s="87">
        <v>519</v>
      </c>
      <c r="I181" s="87">
        <v>5190</v>
      </c>
      <c r="J181" s="90" t="s">
        <v>120</v>
      </c>
      <c r="K181" s="90">
        <v>3414600</v>
      </c>
      <c r="L181" s="90">
        <v>0</v>
      </c>
      <c r="M181" s="90">
        <v>3414600</v>
      </c>
      <c r="N181" s="90">
        <v>0</v>
      </c>
      <c r="O181" s="90">
        <v>0</v>
      </c>
      <c r="P181" s="89">
        <f t="shared" si="10"/>
        <v>0</v>
      </c>
      <c r="Q181" s="89">
        <f t="shared" si="11"/>
        <v>3414600</v>
      </c>
      <c r="R181" s="90">
        <v>0</v>
      </c>
      <c r="S181" s="90">
        <v>0</v>
      </c>
      <c r="T181" s="90">
        <v>0</v>
      </c>
      <c r="U181" s="90">
        <v>0</v>
      </c>
      <c r="V181" s="90">
        <v>0</v>
      </c>
      <c r="W181" s="90">
        <v>0</v>
      </c>
      <c r="X181" s="90">
        <v>0</v>
      </c>
      <c r="Y181" s="89">
        <v>0</v>
      </c>
      <c r="Z181" s="89">
        <v>0</v>
      </c>
      <c r="AA181" s="89">
        <v>0</v>
      </c>
      <c r="AB181" s="89">
        <v>0</v>
      </c>
      <c r="AC181" s="89">
        <v>0</v>
      </c>
      <c r="AD181" s="89">
        <v>0</v>
      </c>
      <c r="AE181" s="89">
        <v>0</v>
      </c>
      <c r="AF181" s="90">
        <v>0</v>
      </c>
      <c r="AG181" s="90">
        <v>0</v>
      </c>
      <c r="AH181" s="90">
        <v>0</v>
      </c>
      <c r="AI181" s="90">
        <v>0</v>
      </c>
      <c r="AJ181" s="90">
        <v>0</v>
      </c>
      <c r="AK181" s="90">
        <v>0</v>
      </c>
      <c r="AL181" s="90">
        <v>0</v>
      </c>
      <c r="AM181" s="89">
        <f t="shared" si="13"/>
        <v>3414600</v>
      </c>
      <c r="AN181" s="89">
        <f t="shared" si="13"/>
        <v>0</v>
      </c>
      <c r="AO181" s="89">
        <f t="shared" si="13"/>
        <v>3414600</v>
      </c>
      <c r="AP181" s="89">
        <f t="shared" si="12"/>
        <v>0</v>
      </c>
      <c r="AQ181" s="89">
        <f t="shared" si="12"/>
        <v>0</v>
      </c>
      <c r="AR181" s="89">
        <f t="shared" si="12"/>
        <v>0</v>
      </c>
      <c r="AS181" s="89">
        <f t="shared" si="12"/>
        <v>3414600</v>
      </c>
      <c r="AT181" s="90"/>
      <c r="AU181" s="90">
        <v>6</v>
      </c>
      <c r="AV181" s="90"/>
      <c r="AW181" s="90">
        <v>0</v>
      </c>
      <c r="AX181" s="90">
        <v>0</v>
      </c>
      <c r="AY181" s="90">
        <v>6</v>
      </c>
      <c r="AZ181" s="90"/>
    </row>
    <row r="182" spans="1:52">
      <c r="A182" s="87">
        <v>2016</v>
      </c>
      <c r="B182" s="87">
        <v>8300</v>
      </c>
      <c r="C182" s="87">
        <v>3</v>
      </c>
      <c r="D182" s="86">
        <v>5</v>
      </c>
      <c r="E182" s="86"/>
      <c r="F182" s="87">
        <v>5000</v>
      </c>
      <c r="G182" s="87">
        <v>5200</v>
      </c>
      <c r="H182" s="87"/>
      <c r="I182" s="87"/>
      <c r="J182" s="90" t="s">
        <v>242</v>
      </c>
      <c r="K182" s="90">
        <v>138800</v>
      </c>
      <c r="L182" s="90">
        <v>0</v>
      </c>
      <c r="M182" s="90">
        <v>138800</v>
      </c>
      <c r="N182" s="90">
        <v>0</v>
      </c>
      <c r="O182" s="90">
        <v>0</v>
      </c>
      <c r="P182" s="89">
        <f t="shared" si="10"/>
        <v>0</v>
      </c>
      <c r="Q182" s="89">
        <f t="shared" si="11"/>
        <v>138800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89">
        <v>0</v>
      </c>
      <c r="Z182" s="89">
        <v>0</v>
      </c>
      <c r="AA182" s="89">
        <v>0</v>
      </c>
      <c r="AB182" s="89">
        <v>0</v>
      </c>
      <c r="AC182" s="89">
        <v>0</v>
      </c>
      <c r="AD182" s="89">
        <v>0</v>
      </c>
      <c r="AE182" s="89">
        <v>0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89">
        <f t="shared" si="13"/>
        <v>138800</v>
      </c>
      <c r="AN182" s="89">
        <f t="shared" si="13"/>
        <v>0</v>
      </c>
      <c r="AO182" s="89">
        <f t="shared" si="13"/>
        <v>138800</v>
      </c>
      <c r="AP182" s="89">
        <f t="shared" si="12"/>
        <v>0</v>
      </c>
      <c r="AQ182" s="89">
        <f t="shared" si="12"/>
        <v>0</v>
      </c>
      <c r="AR182" s="89">
        <f t="shared" si="12"/>
        <v>0</v>
      </c>
      <c r="AS182" s="89">
        <f t="shared" si="12"/>
        <v>138800</v>
      </c>
      <c r="AT182" s="90"/>
      <c r="AU182" s="90">
        <v>19</v>
      </c>
      <c r="AV182" s="90"/>
      <c r="AW182" s="90">
        <v>0</v>
      </c>
      <c r="AX182" s="90">
        <v>0</v>
      </c>
      <c r="AY182" s="90">
        <v>19</v>
      </c>
      <c r="AZ182" s="90"/>
    </row>
    <row r="183" spans="1:52">
      <c r="A183" s="87">
        <v>2016</v>
      </c>
      <c r="B183" s="87">
        <v>8300</v>
      </c>
      <c r="C183" s="87">
        <v>3</v>
      </c>
      <c r="D183" s="86">
        <v>5</v>
      </c>
      <c r="E183" s="86"/>
      <c r="F183" s="87">
        <v>5000</v>
      </c>
      <c r="G183" s="87">
        <v>5200</v>
      </c>
      <c r="H183" s="87">
        <v>523</v>
      </c>
      <c r="I183" s="87">
        <v>5230</v>
      </c>
      <c r="J183" s="90" t="s">
        <v>124</v>
      </c>
      <c r="K183" s="90">
        <v>138800</v>
      </c>
      <c r="L183" s="90">
        <v>0</v>
      </c>
      <c r="M183" s="90">
        <v>138800</v>
      </c>
      <c r="N183" s="90">
        <v>0</v>
      </c>
      <c r="O183" s="90">
        <v>0</v>
      </c>
      <c r="P183" s="89">
        <f t="shared" si="10"/>
        <v>0</v>
      </c>
      <c r="Q183" s="89">
        <f t="shared" si="11"/>
        <v>138800</v>
      </c>
      <c r="R183" s="90">
        <v>0</v>
      </c>
      <c r="S183" s="90">
        <v>0</v>
      </c>
      <c r="T183" s="90">
        <v>0</v>
      </c>
      <c r="U183" s="90">
        <v>0</v>
      </c>
      <c r="V183" s="90">
        <v>0</v>
      </c>
      <c r="W183" s="90">
        <v>0</v>
      </c>
      <c r="X183" s="90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0</v>
      </c>
      <c r="AF183" s="90">
        <v>0</v>
      </c>
      <c r="AG183" s="90">
        <v>0</v>
      </c>
      <c r="AH183" s="90">
        <v>0</v>
      </c>
      <c r="AI183" s="90">
        <v>0</v>
      </c>
      <c r="AJ183" s="90">
        <v>0</v>
      </c>
      <c r="AK183" s="90">
        <v>0</v>
      </c>
      <c r="AL183" s="90">
        <v>0</v>
      </c>
      <c r="AM183" s="89">
        <f t="shared" si="13"/>
        <v>138800</v>
      </c>
      <c r="AN183" s="89">
        <f t="shared" si="13"/>
        <v>0</v>
      </c>
      <c r="AO183" s="89">
        <f t="shared" si="13"/>
        <v>138800</v>
      </c>
      <c r="AP183" s="89">
        <f t="shared" si="12"/>
        <v>0</v>
      </c>
      <c r="AQ183" s="89">
        <f t="shared" si="12"/>
        <v>0</v>
      </c>
      <c r="AR183" s="89">
        <f t="shared" si="12"/>
        <v>0</v>
      </c>
      <c r="AS183" s="89">
        <f t="shared" si="12"/>
        <v>138800</v>
      </c>
      <c r="AT183" s="90"/>
      <c r="AU183" s="90">
        <v>17</v>
      </c>
      <c r="AV183" s="90"/>
      <c r="AW183" s="90">
        <v>0</v>
      </c>
      <c r="AX183" s="90">
        <v>0</v>
      </c>
      <c r="AY183" s="90">
        <v>17</v>
      </c>
      <c r="AZ183" s="90"/>
    </row>
    <row r="184" spans="1:52">
      <c r="A184" s="87">
        <v>2016</v>
      </c>
      <c r="B184" s="87">
        <v>8300</v>
      </c>
      <c r="C184" s="87">
        <v>3</v>
      </c>
      <c r="D184" s="86">
        <v>5</v>
      </c>
      <c r="E184" s="86"/>
      <c r="F184" s="87">
        <v>5000</v>
      </c>
      <c r="G184" s="87">
        <v>5300</v>
      </c>
      <c r="H184" s="87"/>
      <c r="I184" s="87"/>
      <c r="J184" s="90" t="s">
        <v>244</v>
      </c>
      <c r="K184" s="90">
        <v>379700</v>
      </c>
      <c r="L184" s="90">
        <v>0</v>
      </c>
      <c r="M184" s="90">
        <v>379700</v>
      </c>
      <c r="N184" s="90">
        <v>0</v>
      </c>
      <c r="O184" s="90">
        <v>0</v>
      </c>
      <c r="P184" s="89">
        <f t="shared" si="10"/>
        <v>0</v>
      </c>
      <c r="Q184" s="89">
        <f t="shared" si="11"/>
        <v>379700</v>
      </c>
      <c r="R184" s="90">
        <v>0</v>
      </c>
      <c r="S184" s="90">
        <v>0</v>
      </c>
      <c r="T184" s="90">
        <v>0</v>
      </c>
      <c r="U184" s="90">
        <v>0</v>
      </c>
      <c r="V184" s="90">
        <v>0</v>
      </c>
      <c r="W184" s="90">
        <v>0</v>
      </c>
      <c r="X184" s="90">
        <v>0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0</v>
      </c>
      <c r="AF184" s="90">
        <v>0</v>
      </c>
      <c r="AG184" s="90">
        <v>0</v>
      </c>
      <c r="AH184" s="90">
        <v>0</v>
      </c>
      <c r="AI184" s="90">
        <v>0</v>
      </c>
      <c r="AJ184" s="90">
        <v>0</v>
      </c>
      <c r="AK184" s="90">
        <v>0</v>
      </c>
      <c r="AL184" s="90">
        <v>0</v>
      </c>
      <c r="AM184" s="89">
        <f t="shared" si="13"/>
        <v>379700</v>
      </c>
      <c r="AN184" s="89">
        <f t="shared" si="13"/>
        <v>0</v>
      </c>
      <c r="AO184" s="89">
        <f t="shared" si="13"/>
        <v>379700</v>
      </c>
      <c r="AP184" s="89">
        <f t="shared" si="12"/>
        <v>0</v>
      </c>
      <c r="AQ184" s="89">
        <f t="shared" si="12"/>
        <v>0</v>
      </c>
      <c r="AR184" s="89">
        <f t="shared" si="12"/>
        <v>0</v>
      </c>
      <c r="AS184" s="89">
        <f t="shared" si="12"/>
        <v>379700</v>
      </c>
      <c r="AT184" s="90"/>
      <c r="AU184" s="90">
        <v>17</v>
      </c>
      <c r="AV184" s="90"/>
      <c r="AW184" s="90">
        <v>0</v>
      </c>
      <c r="AX184" s="90">
        <v>0</v>
      </c>
      <c r="AY184" s="90">
        <v>17</v>
      </c>
      <c r="AZ184" s="90"/>
    </row>
    <row r="185" spans="1:52">
      <c r="A185" s="87">
        <v>2016</v>
      </c>
      <c r="B185" s="87">
        <v>8300</v>
      </c>
      <c r="C185" s="87">
        <v>3</v>
      </c>
      <c r="D185" s="86">
        <v>5</v>
      </c>
      <c r="E185" s="86"/>
      <c r="F185" s="87">
        <v>5000</v>
      </c>
      <c r="G185" s="87">
        <v>5300</v>
      </c>
      <c r="H185" s="87">
        <v>531</v>
      </c>
      <c r="I185" s="87">
        <v>5310</v>
      </c>
      <c r="J185" s="90" t="s">
        <v>245</v>
      </c>
      <c r="K185" s="90">
        <v>377200</v>
      </c>
      <c r="L185" s="90">
        <v>0</v>
      </c>
      <c r="M185" s="90">
        <v>377200</v>
      </c>
      <c r="N185" s="90">
        <v>0</v>
      </c>
      <c r="O185" s="90">
        <v>0</v>
      </c>
      <c r="P185" s="89">
        <f t="shared" si="10"/>
        <v>0</v>
      </c>
      <c r="Q185" s="89">
        <f t="shared" si="11"/>
        <v>377200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89">
        <f t="shared" si="13"/>
        <v>377200</v>
      </c>
      <c r="AN185" s="89">
        <f t="shared" si="13"/>
        <v>0</v>
      </c>
      <c r="AO185" s="89">
        <f t="shared" si="13"/>
        <v>377200</v>
      </c>
      <c r="AP185" s="89">
        <f t="shared" si="12"/>
        <v>0</v>
      </c>
      <c r="AQ185" s="89">
        <f t="shared" si="12"/>
        <v>0</v>
      </c>
      <c r="AR185" s="89">
        <f t="shared" si="12"/>
        <v>0</v>
      </c>
      <c r="AS185" s="89">
        <f t="shared" si="12"/>
        <v>377200</v>
      </c>
      <c r="AT185" s="90"/>
      <c r="AU185" s="90">
        <v>11</v>
      </c>
      <c r="AV185" s="90"/>
      <c r="AW185" s="90">
        <v>0</v>
      </c>
      <c r="AX185" s="90">
        <v>0</v>
      </c>
      <c r="AY185" s="90">
        <v>11</v>
      </c>
      <c r="AZ185" s="90"/>
    </row>
    <row r="186" spans="1:52">
      <c r="A186" s="87">
        <v>2016</v>
      </c>
      <c r="B186" s="87">
        <v>8300</v>
      </c>
      <c r="C186" s="87">
        <v>3</v>
      </c>
      <c r="D186" s="86">
        <v>5</v>
      </c>
      <c r="E186" s="86"/>
      <c r="F186" s="87">
        <v>5000</v>
      </c>
      <c r="G186" s="87">
        <v>5300</v>
      </c>
      <c r="H186" s="87">
        <v>532</v>
      </c>
      <c r="I186" s="87">
        <v>5320</v>
      </c>
      <c r="J186" s="90" t="s">
        <v>271</v>
      </c>
      <c r="K186" s="90">
        <v>2500</v>
      </c>
      <c r="L186" s="90">
        <v>0</v>
      </c>
      <c r="M186" s="90">
        <v>2500</v>
      </c>
      <c r="N186" s="90">
        <v>0</v>
      </c>
      <c r="O186" s="90">
        <v>0</v>
      </c>
      <c r="P186" s="89">
        <f t="shared" si="10"/>
        <v>0</v>
      </c>
      <c r="Q186" s="89">
        <f t="shared" si="11"/>
        <v>2500</v>
      </c>
      <c r="R186" s="90">
        <v>0</v>
      </c>
      <c r="S186" s="90">
        <v>0</v>
      </c>
      <c r="T186" s="90">
        <v>0</v>
      </c>
      <c r="U186" s="90">
        <v>0</v>
      </c>
      <c r="V186" s="90">
        <v>0</v>
      </c>
      <c r="W186" s="90">
        <v>0</v>
      </c>
      <c r="X186" s="90">
        <v>0</v>
      </c>
      <c r="Y186" s="89">
        <v>0</v>
      </c>
      <c r="Z186" s="89">
        <v>0</v>
      </c>
      <c r="AA186" s="89">
        <v>0</v>
      </c>
      <c r="AB186" s="89">
        <v>0</v>
      </c>
      <c r="AC186" s="89">
        <v>0</v>
      </c>
      <c r="AD186" s="89">
        <v>0</v>
      </c>
      <c r="AE186" s="89">
        <v>0</v>
      </c>
      <c r="AF186" s="90">
        <v>0</v>
      </c>
      <c r="AG186" s="90">
        <v>0</v>
      </c>
      <c r="AH186" s="90">
        <v>0</v>
      </c>
      <c r="AI186" s="90">
        <v>0</v>
      </c>
      <c r="AJ186" s="90">
        <v>0</v>
      </c>
      <c r="AK186" s="90">
        <v>0</v>
      </c>
      <c r="AL186" s="90">
        <v>0</v>
      </c>
      <c r="AM186" s="89">
        <f t="shared" si="13"/>
        <v>2500</v>
      </c>
      <c r="AN186" s="89">
        <f t="shared" si="13"/>
        <v>0</v>
      </c>
      <c r="AO186" s="89">
        <f t="shared" si="13"/>
        <v>2500</v>
      </c>
      <c r="AP186" s="89">
        <f t="shared" si="12"/>
        <v>0</v>
      </c>
      <c r="AQ186" s="89">
        <f t="shared" si="12"/>
        <v>0</v>
      </c>
      <c r="AR186" s="89">
        <f t="shared" si="12"/>
        <v>0</v>
      </c>
      <c r="AS186" s="89">
        <f t="shared" si="12"/>
        <v>2500</v>
      </c>
      <c r="AT186" s="90"/>
      <c r="AU186" s="90">
        <v>10</v>
      </c>
      <c r="AV186" s="90"/>
      <c r="AW186" s="90">
        <v>0</v>
      </c>
      <c r="AX186" s="90">
        <v>0</v>
      </c>
      <c r="AY186" s="90">
        <v>10</v>
      </c>
      <c r="AZ186" s="90"/>
    </row>
    <row r="187" spans="1:52">
      <c r="A187" s="87">
        <v>2016</v>
      </c>
      <c r="B187" s="87">
        <v>8300</v>
      </c>
      <c r="C187" s="87">
        <v>3</v>
      </c>
      <c r="D187" s="86">
        <v>5</v>
      </c>
      <c r="E187" s="86"/>
      <c r="F187" s="87">
        <v>5000</v>
      </c>
      <c r="G187" s="87">
        <v>5400</v>
      </c>
      <c r="H187" s="87"/>
      <c r="I187" s="87"/>
      <c r="J187" s="90" t="s">
        <v>266</v>
      </c>
      <c r="K187" s="90">
        <v>1907885</v>
      </c>
      <c r="L187" s="90">
        <v>0</v>
      </c>
      <c r="M187" s="90">
        <v>1907885</v>
      </c>
      <c r="N187" s="90">
        <v>0</v>
      </c>
      <c r="O187" s="90">
        <v>0</v>
      </c>
      <c r="P187" s="89">
        <f t="shared" si="10"/>
        <v>0</v>
      </c>
      <c r="Q187" s="89">
        <f t="shared" si="11"/>
        <v>1907885</v>
      </c>
      <c r="R187" s="90">
        <v>0</v>
      </c>
      <c r="S187" s="90">
        <v>0</v>
      </c>
      <c r="T187" s="90">
        <v>0</v>
      </c>
      <c r="U187" s="90">
        <v>0</v>
      </c>
      <c r="V187" s="90">
        <v>0</v>
      </c>
      <c r="W187" s="90">
        <v>0</v>
      </c>
      <c r="X187" s="90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0</v>
      </c>
      <c r="AF187" s="90">
        <v>0</v>
      </c>
      <c r="AG187" s="90">
        <v>0</v>
      </c>
      <c r="AH187" s="90">
        <v>0</v>
      </c>
      <c r="AI187" s="90">
        <v>0</v>
      </c>
      <c r="AJ187" s="90">
        <v>0</v>
      </c>
      <c r="AK187" s="90">
        <v>0</v>
      </c>
      <c r="AL187" s="90">
        <v>0</v>
      </c>
      <c r="AM187" s="89">
        <f t="shared" si="13"/>
        <v>1907885</v>
      </c>
      <c r="AN187" s="89">
        <f t="shared" si="13"/>
        <v>0</v>
      </c>
      <c r="AO187" s="89">
        <f t="shared" si="13"/>
        <v>1907885</v>
      </c>
      <c r="AP187" s="89">
        <f t="shared" si="12"/>
        <v>0</v>
      </c>
      <c r="AQ187" s="89">
        <f t="shared" si="12"/>
        <v>0</v>
      </c>
      <c r="AR187" s="89">
        <f t="shared" si="12"/>
        <v>0</v>
      </c>
      <c r="AS187" s="89">
        <f t="shared" si="12"/>
        <v>1907885</v>
      </c>
      <c r="AT187" s="90"/>
      <c r="AU187" s="90">
        <v>1</v>
      </c>
      <c r="AV187" s="90"/>
      <c r="AW187" s="90">
        <v>0</v>
      </c>
      <c r="AX187" s="90">
        <v>0</v>
      </c>
      <c r="AY187" s="90">
        <v>1</v>
      </c>
      <c r="AZ187" s="90"/>
    </row>
    <row r="188" spans="1:52">
      <c r="A188" s="87">
        <v>2016</v>
      </c>
      <c r="B188" s="87">
        <v>8300</v>
      </c>
      <c r="C188" s="87">
        <v>3</v>
      </c>
      <c r="D188" s="86">
        <v>5</v>
      </c>
      <c r="E188" s="86"/>
      <c r="F188" s="87">
        <v>5000</v>
      </c>
      <c r="G188" s="87">
        <v>5400</v>
      </c>
      <c r="H188" s="87">
        <v>541</v>
      </c>
      <c r="I188" s="87">
        <v>5410</v>
      </c>
      <c r="J188" s="90" t="s">
        <v>127</v>
      </c>
      <c r="K188" s="90">
        <v>1907885</v>
      </c>
      <c r="L188" s="90">
        <v>0</v>
      </c>
      <c r="M188" s="90">
        <v>1907885</v>
      </c>
      <c r="N188" s="90">
        <v>0</v>
      </c>
      <c r="O188" s="90">
        <v>0</v>
      </c>
      <c r="P188" s="89">
        <f t="shared" si="10"/>
        <v>0</v>
      </c>
      <c r="Q188" s="89">
        <f t="shared" si="11"/>
        <v>1907885</v>
      </c>
      <c r="R188" s="90">
        <v>0</v>
      </c>
      <c r="S188" s="90">
        <v>0</v>
      </c>
      <c r="T188" s="90">
        <v>0</v>
      </c>
      <c r="U188" s="90">
        <v>0</v>
      </c>
      <c r="V188" s="90">
        <v>0</v>
      </c>
      <c r="W188" s="90">
        <v>0</v>
      </c>
      <c r="X188" s="90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0</v>
      </c>
      <c r="AF188" s="90">
        <v>0</v>
      </c>
      <c r="AG188" s="90">
        <v>0</v>
      </c>
      <c r="AH188" s="90">
        <v>0</v>
      </c>
      <c r="AI188" s="90">
        <v>0</v>
      </c>
      <c r="AJ188" s="90">
        <v>0</v>
      </c>
      <c r="AK188" s="90">
        <v>0</v>
      </c>
      <c r="AL188" s="90">
        <v>0</v>
      </c>
      <c r="AM188" s="89">
        <f t="shared" si="13"/>
        <v>1907885</v>
      </c>
      <c r="AN188" s="89">
        <f t="shared" si="13"/>
        <v>0</v>
      </c>
      <c r="AO188" s="89">
        <f t="shared" si="13"/>
        <v>1907885</v>
      </c>
      <c r="AP188" s="89">
        <f t="shared" si="12"/>
        <v>0</v>
      </c>
      <c r="AQ188" s="89">
        <f t="shared" si="12"/>
        <v>0</v>
      </c>
      <c r="AR188" s="89">
        <f t="shared" si="12"/>
        <v>0</v>
      </c>
      <c r="AS188" s="89">
        <f t="shared" si="12"/>
        <v>1907885</v>
      </c>
      <c r="AT188" s="90"/>
      <c r="AU188" s="90">
        <v>4</v>
      </c>
      <c r="AV188" s="90"/>
      <c r="AW188" s="90">
        <v>0</v>
      </c>
      <c r="AX188" s="90">
        <v>0</v>
      </c>
      <c r="AY188" s="90">
        <v>4</v>
      </c>
      <c r="AZ188" s="90"/>
    </row>
    <row r="189" spans="1:52">
      <c r="A189" s="87">
        <v>2016</v>
      </c>
      <c r="B189" s="87">
        <v>8300</v>
      </c>
      <c r="C189" s="87">
        <v>3</v>
      </c>
      <c r="D189" s="86">
        <v>5</v>
      </c>
      <c r="E189" s="86"/>
      <c r="F189" s="87">
        <v>5000</v>
      </c>
      <c r="G189" s="87">
        <v>5500</v>
      </c>
      <c r="H189" s="87"/>
      <c r="I189" s="87"/>
      <c r="J189" s="90" t="s">
        <v>246</v>
      </c>
      <c r="K189" s="90">
        <v>5000000</v>
      </c>
      <c r="L189" s="90">
        <v>0</v>
      </c>
      <c r="M189" s="90">
        <v>5000000</v>
      </c>
      <c r="N189" s="90">
        <v>0</v>
      </c>
      <c r="O189" s="90">
        <v>0</v>
      </c>
      <c r="P189" s="89">
        <f t="shared" si="10"/>
        <v>0</v>
      </c>
      <c r="Q189" s="89">
        <f t="shared" si="11"/>
        <v>5000000</v>
      </c>
      <c r="R189" s="90">
        <v>0</v>
      </c>
      <c r="S189" s="90">
        <v>0</v>
      </c>
      <c r="T189" s="90">
        <v>0</v>
      </c>
      <c r="U189" s="90">
        <v>0</v>
      </c>
      <c r="V189" s="90">
        <v>0</v>
      </c>
      <c r="W189" s="90">
        <v>0</v>
      </c>
      <c r="X189" s="90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0</v>
      </c>
      <c r="AF189" s="90">
        <v>0</v>
      </c>
      <c r="AG189" s="90">
        <v>0</v>
      </c>
      <c r="AH189" s="90">
        <v>0</v>
      </c>
      <c r="AI189" s="90">
        <v>0</v>
      </c>
      <c r="AJ189" s="90">
        <v>0</v>
      </c>
      <c r="AK189" s="90">
        <v>0</v>
      </c>
      <c r="AL189" s="90">
        <v>0</v>
      </c>
      <c r="AM189" s="89">
        <f t="shared" si="13"/>
        <v>5000000</v>
      </c>
      <c r="AN189" s="89">
        <f t="shared" si="13"/>
        <v>0</v>
      </c>
      <c r="AO189" s="89">
        <f t="shared" si="13"/>
        <v>5000000</v>
      </c>
      <c r="AP189" s="89">
        <f t="shared" si="12"/>
        <v>0</v>
      </c>
      <c r="AQ189" s="89">
        <f t="shared" si="12"/>
        <v>0</v>
      </c>
      <c r="AR189" s="89">
        <f t="shared" si="12"/>
        <v>0</v>
      </c>
      <c r="AS189" s="89">
        <f t="shared" si="12"/>
        <v>5000000</v>
      </c>
      <c r="AT189" s="90"/>
      <c r="AU189" s="90">
        <v>4</v>
      </c>
      <c r="AV189" s="90"/>
      <c r="AW189" s="90">
        <v>0</v>
      </c>
      <c r="AX189" s="90">
        <v>0</v>
      </c>
      <c r="AY189" s="90">
        <v>4</v>
      </c>
      <c r="AZ189" s="90"/>
    </row>
    <row r="190" spans="1:52">
      <c r="A190" s="87">
        <v>2016</v>
      </c>
      <c r="B190" s="87">
        <v>8300</v>
      </c>
      <c r="C190" s="87">
        <v>3</v>
      </c>
      <c r="D190" s="86">
        <v>5</v>
      </c>
      <c r="E190" s="86"/>
      <c r="F190" s="87">
        <v>5000</v>
      </c>
      <c r="G190" s="87">
        <v>5500</v>
      </c>
      <c r="H190" s="87">
        <v>551</v>
      </c>
      <c r="I190" s="87">
        <v>5510</v>
      </c>
      <c r="J190" s="90" t="s">
        <v>247</v>
      </c>
      <c r="K190" s="90">
        <v>5000000</v>
      </c>
      <c r="L190" s="90">
        <v>0</v>
      </c>
      <c r="M190" s="90">
        <v>5000000</v>
      </c>
      <c r="N190" s="90">
        <v>0</v>
      </c>
      <c r="O190" s="90">
        <v>0</v>
      </c>
      <c r="P190" s="89">
        <f t="shared" si="10"/>
        <v>0</v>
      </c>
      <c r="Q190" s="89">
        <f t="shared" si="11"/>
        <v>5000000</v>
      </c>
      <c r="R190" s="90">
        <v>0</v>
      </c>
      <c r="S190" s="90">
        <v>0</v>
      </c>
      <c r="T190" s="90">
        <v>0</v>
      </c>
      <c r="U190" s="90">
        <v>0</v>
      </c>
      <c r="V190" s="90">
        <v>0</v>
      </c>
      <c r="W190" s="90">
        <v>0</v>
      </c>
      <c r="X190" s="90">
        <v>0</v>
      </c>
      <c r="Y190" s="89">
        <v>0</v>
      </c>
      <c r="Z190" s="89">
        <v>0</v>
      </c>
      <c r="AA190" s="89">
        <v>0</v>
      </c>
      <c r="AB190" s="89">
        <v>0</v>
      </c>
      <c r="AC190" s="89">
        <v>0</v>
      </c>
      <c r="AD190" s="89">
        <v>0</v>
      </c>
      <c r="AE190" s="89">
        <v>0</v>
      </c>
      <c r="AF190" s="90">
        <v>0</v>
      </c>
      <c r="AG190" s="90">
        <v>0</v>
      </c>
      <c r="AH190" s="90">
        <v>0</v>
      </c>
      <c r="AI190" s="90">
        <v>0</v>
      </c>
      <c r="AJ190" s="90">
        <v>0</v>
      </c>
      <c r="AK190" s="90">
        <v>0</v>
      </c>
      <c r="AL190" s="90">
        <v>0</v>
      </c>
      <c r="AM190" s="89">
        <f t="shared" si="13"/>
        <v>5000000</v>
      </c>
      <c r="AN190" s="89">
        <f t="shared" si="13"/>
        <v>0</v>
      </c>
      <c r="AO190" s="89">
        <f t="shared" si="13"/>
        <v>5000000</v>
      </c>
      <c r="AP190" s="89">
        <f t="shared" si="12"/>
        <v>0</v>
      </c>
      <c r="AQ190" s="89">
        <f t="shared" si="12"/>
        <v>0</v>
      </c>
      <c r="AR190" s="89">
        <f t="shared" si="12"/>
        <v>0</v>
      </c>
      <c r="AS190" s="89">
        <f t="shared" si="12"/>
        <v>5000000</v>
      </c>
      <c r="AT190" s="90"/>
      <c r="AU190" s="90">
        <v>1</v>
      </c>
      <c r="AV190" s="90"/>
      <c r="AW190" s="90">
        <v>0</v>
      </c>
      <c r="AX190" s="90">
        <v>0</v>
      </c>
      <c r="AY190" s="90">
        <v>1</v>
      </c>
      <c r="AZ190" s="90"/>
    </row>
    <row r="191" spans="1:52">
      <c r="A191" s="87">
        <v>2016</v>
      </c>
      <c r="B191" s="87">
        <v>8300</v>
      </c>
      <c r="C191" s="87">
        <v>3</v>
      </c>
      <c r="D191" s="86">
        <v>5</v>
      </c>
      <c r="E191" s="86"/>
      <c r="F191" s="87">
        <v>5000</v>
      </c>
      <c r="G191" s="87">
        <v>5600</v>
      </c>
      <c r="H191" s="87"/>
      <c r="I191" s="87"/>
      <c r="J191" s="90" t="s">
        <v>130</v>
      </c>
      <c r="K191" s="90">
        <v>2576295.2199999997</v>
      </c>
      <c r="L191" s="90">
        <v>0</v>
      </c>
      <c r="M191" s="90">
        <v>2576295.2199999997</v>
      </c>
      <c r="N191" s="90">
        <v>0</v>
      </c>
      <c r="O191" s="90">
        <v>0</v>
      </c>
      <c r="P191" s="89">
        <f t="shared" si="10"/>
        <v>0</v>
      </c>
      <c r="Q191" s="89">
        <f t="shared" si="11"/>
        <v>2576295.2199999997</v>
      </c>
      <c r="R191" s="90">
        <v>0</v>
      </c>
      <c r="S191" s="90">
        <v>0</v>
      </c>
      <c r="T191" s="90">
        <v>0</v>
      </c>
      <c r="U191" s="90">
        <v>0</v>
      </c>
      <c r="V191" s="90">
        <v>0</v>
      </c>
      <c r="W191" s="90">
        <v>0</v>
      </c>
      <c r="X191" s="90">
        <v>0</v>
      </c>
      <c r="Y191" s="89">
        <v>0</v>
      </c>
      <c r="Z191" s="89">
        <v>0</v>
      </c>
      <c r="AA191" s="89">
        <v>0</v>
      </c>
      <c r="AB191" s="89">
        <v>0</v>
      </c>
      <c r="AC191" s="89">
        <v>0</v>
      </c>
      <c r="AD191" s="89">
        <v>0</v>
      </c>
      <c r="AE191" s="89">
        <v>0</v>
      </c>
      <c r="AF191" s="90">
        <v>0</v>
      </c>
      <c r="AG191" s="90">
        <v>0</v>
      </c>
      <c r="AH191" s="90">
        <v>0</v>
      </c>
      <c r="AI191" s="90">
        <v>0</v>
      </c>
      <c r="AJ191" s="90">
        <v>0</v>
      </c>
      <c r="AK191" s="90">
        <v>0</v>
      </c>
      <c r="AL191" s="90">
        <v>0</v>
      </c>
      <c r="AM191" s="89">
        <f t="shared" si="13"/>
        <v>2576295.2199999997</v>
      </c>
      <c r="AN191" s="89">
        <f t="shared" si="13"/>
        <v>0</v>
      </c>
      <c r="AO191" s="89">
        <f t="shared" si="13"/>
        <v>2576295.2199999997</v>
      </c>
      <c r="AP191" s="89">
        <f t="shared" si="12"/>
        <v>0</v>
      </c>
      <c r="AQ191" s="89">
        <f t="shared" si="12"/>
        <v>0</v>
      </c>
      <c r="AR191" s="89">
        <f t="shared" si="12"/>
        <v>0</v>
      </c>
      <c r="AS191" s="89">
        <f t="shared" si="12"/>
        <v>2576295.2199999997</v>
      </c>
      <c r="AT191" s="90"/>
      <c r="AU191" s="90">
        <v>1</v>
      </c>
      <c r="AV191" s="90"/>
      <c r="AW191" s="90">
        <v>0</v>
      </c>
      <c r="AX191" s="90">
        <v>0</v>
      </c>
      <c r="AY191" s="90">
        <v>1</v>
      </c>
      <c r="AZ191" s="90"/>
    </row>
    <row r="192" spans="1:52">
      <c r="A192" s="87">
        <v>2016</v>
      </c>
      <c r="B192" s="87">
        <v>8300</v>
      </c>
      <c r="C192" s="87">
        <v>3</v>
      </c>
      <c r="D192" s="86">
        <v>5</v>
      </c>
      <c r="E192" s="86"/>
      <c r="F192" s="87">
        <v>5000</v>
      </c>
      <c r="G192" s="87">
        <v>5600</v>
      </c>
      <c r="H192" s="87">
        <v>564</v>
      </c>
      <c r="I192" s="87">
        <v>5640</v>
      </c>
      <c r="J192" s="90" t="s">
        <v>131</v>
      </c>
      <c r="K192" s="90">
        <v>421000</v>
      </c>
      <c r="L192" s="90">
        <v>0</v>
      </c>
      <c r="M192" s="90">
        <v>421000</v>
      </c>
      <c r="N192" s="90">
        <v>0</v>
      </c>
      <c r="O192" s="90">
        <v>0</v>
      </c>
      <c r="P192" s="89">
        <f t="shared" si="10"/>
        <v>0</v>
      </c>
      <c r="Q192" s="89">
        <f t="shared" si="11"/>
        <v>421000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0</v>
      </c>
      <c r="Y192" s="89">
        <v>0</v>
      </c>
      <c r="Z192" s="89">
        <v>0</v>
      </c>
      <c r="AA192" s="89">
        <v>0</v>
      </c>
      <c r="AB192" s="89">
        <v>0</v>
      </c>
      <c r="AC192" s="89">
        <v>0</v>
      </c>
      <c r="AD192" s="89">
        <v>0</v>
      </c>
      <c r="AE192" s="89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0</v>
      </c>
      <c r="AL192" s="90">
        <v>0</v>
      </c>
      <c r="AM192" s="89">
        <f t="shared" si="13"/>
        <v>421000</v>
      </c>
      <c r="AN192" s="89">
        <f t="shared" si="13"/>
        <v>0</v>
      </c>
      <c r="AO192" s="89">
        <f t="shared" si="13"/>
        <v>421000</v>
      </c>
      <c r="AP192" s="89">
        <f t="shared" si="12"/>
        <v>0</v>
      </c>
      <c r="AQ192" s="89">
        <f t="shared" si="12"/>
        <v>0</v>
      </c>
      <c r="AR192" s="89">
        <f t="shared" si="12"/>
        <v>0</v>
      </c>
      <c r="AS192" s="89">
        <f t="shared" si="12"/>
        <v>421000</v>
      </c>
      <c r="AT192" s="90"/>
      <c r="AU192" s="90"/>
      <c r="AV192" s="90"/>
      <c r="AW192" s="90">
        <v>0</v>
      </c>
      <c r="AX192" s="90">
        <v>0</v>
      </c>
      <c r="AY192" s="90"/>
      <c r="AZ192" s="90"/>
    </row>
    <row r="193" spans="1:52">
      <c r="A193" s="87">
        <v>2016</v>
      </c>
      <c r="B193" s="87">
        <v>8300</v>
      </c>
      <c r="C193" s="87">
        <v>3</v>
      </c>
      <c r="D193" s="86">
        <v>5</v>
      </c>
      <c r="E193" s="86"/>
      <c r="F193" s="87">
        <v>5000</v>
      </c>
      <c r="G193" s="87">
        <v>5600</v>
      </c>
      <c r="H193" s="87">
        <v>566</v>
      </c>
      <c r="I193" s="87">
        <v>5660</v>
      </c>
      <c r="J193" s="90" t="s">
        <v>275</v>
      </c>
      <c r="K193" s="90">
        <v>2050225.22</v>
      </c>
      <c r="L193" s="90">
        <v>0</v>
      </c>
      <c r="M193" s="90">
        <v>2050225.22</v>
      </c>
      <c r="N193" s="90">
        <v>0</v>
      </c>
      <c r="O193" s="90">
        <v>0</v>
      </c>
      <c r="P193" s="89">
        <f t="shared" si="10"/>
        <v>0</v>
      </c>
      <c r="Q193" s="89">
        <f t="shared" si="11"/>
        <v>2050225.22</v>
      </c>
      <c r="R193" s="90">
        <v>0</v>
      </c>
      <c r="S193" s="90">
        <v>0</v>
      </c>
      <c r="T193" s="90">
        <v>0</v>
      </c>
      <c r="U193" s="90">
        <v>0</v>
      </c>
      <c r="V193" s="90">
        <v>0</v>
      </c>
      <c r="W193" s="90">
        <v>0</v>
      </c>
      <c r="X193" s="90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90">
        <v>0</v>
      </c>
      <c r="AG193" s="90">
        <v>0</v>
      </c>
      <c r="AH193" s="90">
        <v>0</v>
      </c>
      <c r="AI193" s="90">
        <v>0</v>
      </c>
      <c r="AJ193" s="90">
        <v>0</v>
      </c>
      <c r="AK193" s="90">
        <v>0</v>
      </c>
      <c r="AL193" s="90">
        <v>0</v>
      </c>
      <c r="AM193" s="89">
        <f t="shared" si="13"/>
        <v>2050225.22</v>
      </c>
      <c r="AN193" s="89">
        <f t="shared" si="13"/>
        <v>0</v>
      </c>
      <c r="AO193" s="89">
        <f t="shared" si="13"/>
        <v>2050225.22</v>
      </c>
      <c r="AP193" s="89">
        <f t="shared" si="12"/>
        <v>0</v>
      </c>
      <c r="AQ193" s="89">
        <f t="shared" si="12"/>
        <v>0</v>
      </c>
      <c r="AR193" s="89">
        <f t="shared" si="12"/>
        <v>0</v>
      </c>
      <c r="AS193" s="89">
        <f t="shared" si="12"/>
        <v>2050225.22</v>
      </c>
      <c r="AT193" s="90"/>
      <c r="AU193" s="90">
        <v>18</v>
      </c>
      <c r="AV193" s="90"/>
      <c r="AW193" s="90">
        <v>0</v>
      </c>
      <c r="AX193" s="90">
        <v>0</v>
      </c>
      <c r="AY193" s="90">
        <v>18</v>
      </c>
      <c r="AZ193" s="90"/>
    </row>
    <row r="194" spans="1:52">
      <c r="A194" s="87">
        <v>2016</v>
      </c>
      <c r="B194" s="87">
        <v>8300</v>
      </c>
      <c r="C194" s="87">
        <v>3</v>
      </c>
      <c r="D194" s="86">
        <v>5</v>
      </c>
      <c r="E194" s="86"/>
      <c r="F194" s="87">
        <v>5000</v>
      </c>
      <c r="G194" s="87">
        <v>5600</v>
      </c>
      <c r="H194" s="87">
        <v>567</v>
      </c>
      <c r="I194" s="87">
        <v>5670</v>
      </c>
      <c r="J194" s="90" t="s">
        <v>276</v>
      </c>
      <c r="K194" s="90">
        <v>105070</v>
      </c>
      <c r="L194" s="90">
        <v>0</v>
      </c>
      <c r="M194" s="90">
        <v>105070</v>
      </c>
      <c r="N194" s="90">
        <v>0</v>
      </c>
      <c r="O194" s="90">
        <v>0</v>
      </c>
      <c r="P194" s="89">
        <f t="shared" si="10"/>
        <v>0</v>
      </c>
      <c r="Q194" s="89">
        <f t="shared" si="11"/>
        <v>105070</v>
      </c>
      <c r="R194" s="90">
        <v>0</v>
      </c>
      <c r="S194" s="90">
        <v>0</v>
      </c>
      <c r="T194" s="90">
        <v>0</v>
      </c>
      <c r="U194" s="90">
        <v>0</v>
      </c>
      <c r="V194" s="90">
        <v>0</v>
      </c>
      <c r="W194" s="90">
        <v>0</v>
      </c>
      <c r="X194" s="90">
        <v>0</v>
      </c>
      <c r="Y194" s="89">
        <v>0</v>
      </c>
      <c r="Z194" s="89">
        <v>0</v>
      </c>
      <c r="AA194" s="89">
        <v>0</v>
      </c>
      <c r="AB194" s="89">
        <v>0</v>
      </c>
      <c r="AC194" s="89">
        <v>0</v>
      </c>
      <c r="AD194" s="89">
        <v>0</v>
      </c>
      <c r="AE194" s="89">
        <v>0</v>
      </c>
      <c r="AF194" s="90">
        <v>0</v>
      </c>
      <c r="AG194" s="90">
        <v>0</v>
      </c>
      <c r="AH194" s="90">
        <v>0</v>
      </c>
      <c r="AI194" s="90">
        <v>0</v>
      </c>
      <c r="AJ194" s="90">
        <v>0</v>
      </c>
      <c r="AK194" s="90">
        <v>0</v>
      </c>
      <c r="AL194" s="90">
        <v>0</v>
      </c>
      <c r="AM194" s="89">
        <f t="shared" si="13"/>
        <v>105070</v>
      </c>
      <c r="AN194" s="89">
        <f t="shared" si="13"/>
        <v>0</v>
      </c>
      <c r="AO194" s="89">
        <f t="shared" si="13"/>
        <v>105070</v>
      </c>
      <c r="AP194" s="89">
        <f t="shared" si="12"/>
        <v>0</v>
      </c>
      <c r="AQ194" s="89">
        <f t="shared" si="12"/>
        <v>0</v>
      </c>
      <c r="AR194" s="89">
        <f t="shared" si="12"/>
        <v>0</v>
      </c>
      <c r="AS194" s="89">
        <f t="shared" si="12"/>
        <v>105070</v>
      </c>
      <c r="AT194" s="90"/>
      <c r="AU194" s="90">
        <v>2</v>
      </c>
      <c r="AV194" s="90"/>
      <c r="AW194" s="90">
        <v>0</v>
      </c>
      <c r="AX194" s="90">
        <v>0</v>
      </c>
      <c r="AY194" s="90">
        <v>2</v>
      </c>
      <c r="AZ194" s="90"/>
    </row>
    <row r="195" spans="1:52">
      <c r="A195" s="87">
        <v>2016</v>
      </c>
      <c r="B195" s="87">
        <v>8300</v>
      </c>
      <c r="C195" s="87">
        <v>3</v>
      </c>
      <c r="D195" s="86">
        <v>5</v>
      </c>
      <c r="E195" s="86"/>
      <c r="F195" s="87">
        <v>6000</v>
      </c>
      <c r="G195" s="87"/>
      <c r="H195" s="87"/>
      <c r="I195" s="87"/>
      <c r="J195" s="90" t="s">
        <v>259</v>
      </c>
      <c r="K195" s="90">
        <v>15107624</v>
      </c>
      <c r="L195" s="90">
        <v>0</v>
      </c>
      <c r="M195" s="90">
        <v>15107624</v>
      </c>
      <c r="N195" s="90">
        <v>1700000</v>
      </c>
      <c r="O195" s="90">
        <v>0</v>
      </c>
      <c r="P195" s="89">
        <f t="shared" si="10"/>
        <v>1700000</v>
      </c>
      <c r="Q195" s="89">
        <f t="shared" si="11"/>
        <v>16807624</v>
      </c>
      <c r="R195" s="90">
        <v>0</v>
      </c>
      <c r="S195" s="90">
        <v>0</v>
      </c>
      <c r="T195" s="90">
        <v>0</v>
      </c>
      <c r="U195" s="90">
        <v>0</v>
      </c>
      <c r="V195" s="90">
        <v>0</v>
      </c>
      <c r="W195" s="90">
        <v>0</v>
      </c>
      <c r="X195" s="90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0</v>
      </c>
      <c r="AF195" s="90">
        <v>0</v>
      </c>
      <c r="AG195" s="90">
        <v>0</v>
      </c>
      <c r="AH195" s="90">
        <v>0</v>
      </c>
      <c r="AI195" s="90">
        <v>0</v>
      </c>
      <c r="AJ195" s="90">
        <v>0</v>
      </c>
      <c r="AK195" s="90">
        <v>0</v>
      </c>
      <c r="AL195" s="90">
        <v>0</v>
      </c>
      <c r="AM195" s="89">
        <f t="shared" si="13"/>
        <v>15107624</v>
      </c>
      <c r="AN195" s="89">
        <f t="shared" si="13"/>
        <v>0</v>
      </c>
      <c r="AO195" s="89">
        <f t="shared" si="13"/>
        <v>15107624</v>
      </c>
      <c r="AP195" s="89">
        <f t="shared" si="12"/>
        <v>1700000</v>
      </c>
      <c r="AQ195" s="89">
        <f t="shared" si="12"/>
        <v>0</v>
      </c>
      <c r="AR195" s="89">
        <f t="shared" si="12"/>
        <v>1700000</v>
      </c>
      <c r="AS195" s="89">
        <f t="shared" si="12"/>
        <v>16807624</v>
      </c>
      <c r="AT195" s="90"/>
      <c r="AU195" s="90"/>
      <c r="AV195" s="90"/>
      <c r="AW195" s="90">
        <v>0</v>
      </c>
      <c r="AX195" s="90">
        <v>0</v>
      </c>
      <c r="AY195" s="90"/>
      <c r="AZ195" s="90"/>
    </row>
    <row r="196" spans="1:52">
      <c r="A196" s="87">
        <v>2016</v>
      </c>
      <c r="B196" s="87">
        <v>8300</v>
      </c>
      <c r="C196" s="87">
        <v>3</v>
      </c>
      <c r="D196" s="86">
        <v>5</v>
      </c>
      <c r="E196" s="86"/>
      <c r="F196" s="87">
        <v>6000</v>
      </c>
      <c r="G196" s="87">
        <v>6200</v>
      </c>
      <c r="H196" s="87"/>
      <c r="I196" s="87"/>
      <c r="J196" s="90" t="s">
        <v>277</v>
      </c>
      <c r="K196" s="90">
        <v>15107624</v>
      </c>
      <c r="L196" s="90">
        <v>0</v>
      </c>
      <c r="M196" s="90">
        <v>15107624</v>
      </c>
      <c r="N196" s="90">
        <v>1700000</v>
      </c>
      <c r="O196" s="90">
        <v>0</v>
      </c>
      <c r="P196" s="89">
        <f t="shared" si="10"/>
        <v>1700000</v>
      </c>
      <c r="Q196" s="89">
        <f t="shared" si="11"/>
        <v>16807624</v>
      </c>
      <c r="R196" s="90">
        <v>0</v>
      </c>
      <c r="S196" s="90">
        <v>0</v>
      </c>
      <c r="T196" s="90">
        <v>0</v>
      </c>
      <c r="U196" s="90">
        <v>0</v>
      </c>
      <c r="V196" s="90">
        <v>0</v>
      </c>
      <c r="W196" s="90">
        <v>0</v>
      </c>
      <c r="X196" s="90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90">
        <v>0</v>
      </c>
      <c r="AG196" s="90">
        <v>0</v>
      </c>
      <c r="AH196" s="90">
        <v>0</v>
      </c>
      <c r="AI196" s="90">
        <v>0</v>
      </c>
      <c r="AJ196" s="90">
        <v>0</v>
      </c>
      <c r="AK196" s="90">
        <v>0</v>
      </c>
      <c r="AL196" s="90">
        <v>0</v>
      </c>
      <c r="AM196" s="89">
        <f t="shared" si="13"/>
        <v>15107624</v>
      </c>
      <c r="AN196" s="89">
        <f t="shared" si="13"/>
        <v>0</v>
      </c>
      <c r="AO196" s="89">
        <f t="shared" si="13"/>
        <v>15107624</v>
      </c>
      <c r="AP196" s="89">
        <f t="shared" si="12"/>
        <v>1700000</v>
      </c>
      <c r="AQ196" s="89">
        <f t="shared" si="12"/>
        <v>0</v>
      </c>
      <c r="AR196" s="89">
        <f t="shared" si="12"/>
        <v>1700000</v>
      </c>
      <c r="AS196" s="89">
        <f t="shared" si="12"/>
        <v>16807624</v>
      </c>
      <c r="AT196" s="90"/>
      <c r="AU196" s="90"/>
      <c r="AV196" s="90"/>
      <c r="AW196" s="90">
        <v>0</v>
      </c>
      <c r="AX196" s="90">
        <v>0</v>
      </c>
      <c r="AY196" s="90"/>
      <c r="AZ196" s="90"/>
    </row>
    <row r="197" spans="1:52">
      <c r="A197" s="87">
        <v>2016</v>
      </c>
      <c r="B197" s="87">
        <v>8300</v>
      </c>
      <c r="C197" s="87">
        <v>3</v>
      </c>
      <c r="D197" s="86">
        <v>5</v>
      </c>
      <c r="E197" s="86"/>
      <c r="F197" s="87">
        <v>6000</v>
      </c>
      <c r="G197" s="87">
        <v>6200</v>
      </c>
      <c r="H197" s="87">
        <v>622</v>
      </c>
      <c r="I197" s="87">
        <v>6220</v>
      </c>
      <c r="J197" s="90" t="s">
        <v>140</v>
      </c>
      <c r="K197" s="90">
        <v>15107624</v>
      </c>
      <c r="L197" s="90">
        <v>0</v>
      </c>
      <c r="M197" s="90">
        <v>15107624</v>
      </c>
      <c r="N197" s="90">
        <v>1700000</v>
      </c>
      <c r="O197" s="90">
        <v>0</v>
      </c>
      <c r="P197" s="89">
        <f t="shared" si="10"/>
        <v>1700000</v>
      </c>
      <c r="Q197" s="89">
        <f t="shared" si="11"/>
        <v>16807624</v>
      </c>
      <c r="R197" s="90">
        <v>0</v>
      </c>
      <c r="S197" s="90">
        <v>0</v>
      </c>
      <c r="T197" s="90">
        <v>0</v>
      </c>
      <c r="U197" s="90">
        <v>0</v>
      </c>
      <c r="V197" s="90">
        <v>0</v>
      </c>
      <c r="W197" s="90">
        <v>0</v>
      </c>
      <c r="X197" s="90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90">
        <v>0</v>
      </c>
      <c r="AG197" s="90">
        <v>0</v>
      </c>
      <c r="AH197" s="90">
        <v>0</v>
      </c>
      <c r="AI197" s="90">
        <v>0</v>
      </c>
      <c r="AJ197" s="90">
        <v>0</v>
      </c>
      <c r="AK197" s="90">
        <v>0</v>
      </c>
      <c r="AL197" s="90">
        <v>0</v>
      </c>
      <c r="AM197" s="89">
        <f t="shared" si="13"/>
        <v>15107624</v>
      </c>
      <c r="AN197" s="89">
        <f t="shared" si="13"/>
        <v>0</v>
      </c>
      <c r="AO197" s="89">
        <f t="shared" si="13"/>
        <v>15107624</v>
      </c>
      <c r="AP197" s="89">
        <f t="shared" si="12"/>
        <v>1700000</v>
      </c>
      <c r="AQ197" s="89">
        <f t="shared" si="12"/>
        <v>0</v>
      </c>
      <c r="AR197" s="89">
        <f t="shared" si="12"/>
        <v>1700000</v>
      </c>
      <c r="AS197" s="89">
        <f t="shared" si="12"/>
        <v>16807624</v>
      </c>
      <c r="AT197" s="90"/>
      <c r="AU197" s="90"/>
      <c r="AV197" s="90"/>
      <c r="AW197" s="90">
        <v>0</v>
      </c>
      <c r="AX197" s="90">
        <v>0</v>
      </c>
      <c r="AY197" s="90"/>
      <c r="AZ197" s="90"/>
    </row>
    <row r="198" spans="1:52">
      <c r="A198" s="87">
        <v>2016</v>
      </c>
      <c r="B198" s="87">
        <v>8300</v>
      </c>
      <c r="C198" s="87">
        <v>3</v>
      </c>
      <c r="D198" s="86">
        <v>6</v>
      </c>
      <c r="E198" s="86"/>
      <c r="F198" s="87">
        <v>6000</v>
      </c>
      <c r="G198" s="87">
        <v>6200</v>
      </c>
      <c r="H198" s="87">
        <v>622</v>
      </c>
      <c r="I198" s="87">
        <v>6220</v>
      </c>
      <c r="J198" s="90" t="s">
        <v>196</v>
      </c>
      <c r="K198" s="90">
        <v>7261643.96</v>
      </c>
      <c r="L198" s="90">
        <v>0</v>
      </c>
      <c r="M198" s="90">
        <v>7261643.96</v>
      </c>
      <c r="N198" s="90">
        <v>4880467.6400000006</v>
      </c>
      <c r="O198" s="90">
        <v>0</v>
      </c>
      <c r="P198" s="89">
        <f t="shared" si="10"/>
        <v>4880467.6400000006</v>
      </c>
      <c r="Q198" s="89">
        <f t="shared" si="11"/>
        <v>12142111.600000001</v>
      </c>
      <c r="R198" s="90">
        <v>0</v>
      </c>
      <c r="S198" s="90">
        <v>0</v>
      </c>
      <c r="T198" s="90">
        <v>0</v>
      </c>
      <c r="U198" s="90">
        <v>0</v>
      </c>
      <c r="V198" s="90">
        <v>0</v>
      </c>
      <c r="W198" s="90">
        <v>0</v>
      </c>
      <c r="X198" s="90">
        <v>0</v>
      </c>
      <c r="Y198" s="89">
        <v>0</v>
      </c>
      <c r="Z198" s="89">
        <v>0</v>
      </c>
      <c r="AA198" s="89">
        <v>0</v>
      </c>
      <c r="AB198" s="89">
        <v>0</v>
      </c>
      <c r="AC198" s="89">
        <v>0</v>
      </c>
      <c r="AD198" s="89">
        <v>0</v>
      </c>
      <c r="AE198" s="89">
        <v>0</v>
      </c>
      <c r="AF198" s="90">
        <v>0</v>
      </c>
      <c r="AG198" s="90">
        <v>0</v>
      </c>
      <c r="AH198" s="90">
        <v>0</v>
      </c>
      <c r="AI198" s="90">
        <v>0</v>
      </c>
      <c r="AJ198" s="90">
        <v>0</v>
      </c>
      <c r="AK198" s="90">
        <v>0</v>
      </c>
      <c r="AL198" s="90">
        <v>0</v>
      </c>
      <c r="AM198" s="89">
        <f t="shared" si="13"/>
        <v>7261643.96</v>
      </c>
      <c r="AN198" s="89">
        <f t="shared" si="13"/>
        <v>0</v>
      </c>
      <c r="AO198" s="89">
        <f t="shared" si="13"/>
        <v>7261643.96</v>
      </c>
      <c r="AP198" s="89">
        <f t="shared" si="12"/>
        <v>4880467.6400000006</v>
      </c>
      <c r="AQ198" s="89">
        <f t="shared" si="12"/>
        <v>0</v>
      </c>
      <c r="AR198" s="89">
        <f t="shared" si="12"/>
        <v>4880467.6400000006</v>
      </c>
      <c r="AS198" s="89">
        <f t="shared" si="12"/>
        <v>12142111.600000001</v>
      </c>
      <c r="AT198" s="90"/>
      <c r="AU198" s="90"/>
      <c r="AV198" s="90"/>
      <c r="AW198" s="90">
        <v>0</v>
      </c>
      <c r="AX198" s="90">
        <v>0</v>
      </c>
      <c r="AY198" s="90"/>
      <c r="AZ198" s="90"/>
    </row>
    <row r="199" spans="1:52">
      <c r="A199" s="87">
        <v>2016</v>
      </c>
      <c r="B199" s="87">
        <v>8300</v>
      </c>
      <c r="C199" s="87">
        <v>3</v>
      </c>
      <c r="D199" s="86">
        <v>6</v>
      </c>
      <c r="E199" s="86"/>
      <c r="F199" s="87">
        <v>5000</v>
      </c>
      <c r="G199" s="87"/>
      <c r="H199" s="87"/>
      <c r="I199" s="87"/>
      <c r="J199" s="90" t="s">
        <v>113</v>
      </c>
      <c r="K199" s="90">
        <v>7261643.96</v>
      </c>
      <c r="L199" s="90">
        <v>0</v>
      </c>
      <c r="M199" s="90">
        <v>7261643.96</v>
      </c>
      <c r="N199" s="90">
        <v>4880467.6400000006</v>
      </c>
      <c r="O199" s="90">
        <v>0</v>
      </c>
      <c r="P199" s="89">
        <f t="shared" si="10"/>
        <v>4880467.6400000006</v>
      </c>
      <c r="Q199" s="89">
        <f t="shared" si="11"/>
        <v>12142111.600000001</v>
      </c>
      <c r="R199" s="90">
        <v>0</v>
      </c>
      <c r="S199" s="90">
        <v>0</v>
      </c>
      <c r="T199" s="90">
        <v>0</v>
      </c>
      <c r="U199" s="90">
        <v>0</v>
      </c>
      <c r="V199" s="90">
        <v>0</v>
      </c>
      <c r="W199" s="90">
        <v>0</v>
      </c>
      <c r="X199" s="90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0</v>
      </c>
      <c r="AF199" s="90">
        <v>0</v>
      </c>
      <c r="AG199" s="90">
        <v>0</v>
      </c>
      <c r="AH199" s="90">
        <v>0</v>
      </c>
      <c r="AI199" s="90">
        <v>0</v>
      </c>
      <c r="AJ199" s="90">
        <v>0</v>
      </c>
      <c r="AK199" s="90">
        <v>0</v>
      </c>
      <c r="AL199" s="90">
        <v>0</v>
      </c>
      <c r="AM199" s="89">
        <f t="shared" si="13"/>
        <v>7261643.96</v>
      </c>
      <c r="AN199" s="89">
        <f t="shared" si="13"/>
        <v>0</v>
      </c>
      <c r="AO199" s="89">
        <f t="shared" si="13"/>
        <v>7261643.96</v>
      </c>
      <c r="AP199" s="89">
        <f t="shared" si="12"/>
        <v>4880467.6400000006</v>
      </c>
      <c r="AQ199" s="89">
        <f t="shared" si="12"/>
        <v>0</v>
      </c>
      <c r="AR199" s="89">
        <f t="shared" si="12"/>
        <v>4880467.6400000006</v>
      </c>
      <c r="AS199" s="89">
        <f t="shared" si="12"/>
        <v>12142111.600000001</v>
      </c>
      <c r="AT199" s="90"/>
      <c r="AU199" s="90">
        <v>237</v>
      </c>
      <c r="AV199" s="90"/>
      <c r="AW199" s="90">
        <v>0</v>
      </c>
      <c r="AX199" s="90">
        <v>0</v>
      </c>
      <c r="AY199" s="90">
        <v>237</v>
      </c>
      <c r="AZ199" s="90"/>
    </row>
    <row r="200" spans="1:52">
      <c r="A200" s="87">
        <v>2016</v>
      </c>
      <c r="B200" s="87">
        <v>8300</v>
      </c>
      <c r="C200" s="87">
        <v>3</v>
      </c>
      <c r="D200" s="86">
        <v>6</v>
      </c>
      <c r="E200" s="86"/>
      <c r="F200" s="87">
        <v>5000</v>
      </c>
      <c r="G200" s="87">
        <v>5100</v>
      </c>
      <c r="H200" s="87"/>
      <c r="I200" s="87"/>
      <c r="J200" s="90" t="s">
        <v>114</v>
      </c>
      <c r="K200" s="90">
        <v>11500</v>
      </c>
      <c r="L200" s="90">
        <v>0</v>
      </c>
      <c r="M200" s="90">
        <v>11500</v>
      </c>
      <c r="N200" s="90">
        <v>0</v>
      </c>
      <c r="O200" s="90">
        <v>0</v>
      </c>
      <c r="P200" s="89">
        <f t="shared" si="10"/>
        <v>0</v>
      </c>
      <c r="Q200" s="89">
        <f t="shared" si="11"/>
        <v>11500</v>
      </c>
      <c r="R200" s="90">
        <v>0</v>
      </c>
      <c r="S200" s="90">
        <v>0</v>
      </c>
      <c r="T200" s="90">
        <v>0</v>
      </c>
      <c r="U200" s="90">
        <v>0</v>
      </c>
      <c r="V200" s="90">
        <v>0</v>
      </c>
      <c r="W200" s="90">
        <v>0</v>
      </c>
      <c r="X200" s="90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0</v>
      </c>
      <c r="AF200" s="90">
        <v>0</v>
      </c>
      <c r="AG200" s="90">
        <v>0</v>
      </c>
      <c r="AH200" s="90">
        <v>0</v>
      </c>
      <c r="AI200" s="90">
        <v>0</v>
      </c>
      <c r="AJ200" s="90">
        <v>0</v>
      </c>
      <c r="AK200" s="90">
        <v>0</v>
      </c>
      <c r="AL200" s="90">
        <v>0</v>
      </c>
      <c r="AM200" s="89">
        <f t="shared" si="13"/>
        <v>11500</v>
      </c>
      <c r="AN200" s="89">
        <f t="shared" si="13"/>
        <v>0</v>
      </c>
      <c r="AO200" s="89">
        <f t="shared" si="13"/>
        <v>11500</v>
      </c>
      <c r="AP200" s="89">
        <f t="shared" si="12"/>
        <v>0</v>
      </c>
      <c r="AQ200" s="89">
        <f t="shared" si="12"/>
        <v>0</v>
      </c>
      <c r="AR200" s="89">
        <f t="shared" si="12"/>
        <v>0</v>
      </c>
      <c r="AS200" s="89">
        <f t="shared" si="12"/>
        <v>11500</v>
      </c>
      <c r="AT200" s="90"/>
      <c r="AU200" s="90">
        <v>237</v>
      </c>
      <c r="AV200" s="90"/>
      <c r="AW200" s="90">
        <v>0</v>
      </c>
      <c r="AX200" s="90">
        <v>0</v>
      </c>
      <c r="AY200" s="90">
        <v>237</v>
      </c>
      <c r="AZ200" s="90"/>
    </row>
    <row r="201" spans="1:52">
      <c r="A201" s="87">
        <v>2016</v>
      </c>
      <c r="B201" s="87">
        <v>8300</v>
      </c>
      <c r="C201" s="87">
        <v>3</v>
      </c>
      <c r="D201" s="86">
        <v>6</v>
      </c>
      <c r="E201" s="86"/>
      <c r="F201" s="87">
        <v>5000</v>
      </c>
      <c r="G201" s="87">
        <v>5100</v>
      </c>
      <c r="H201" s="87">
        <v>511</v>
      </c>
      <c r="I201" s="87">
        <v>511</v>
      </c>
      <c r="J201" s="90" t="s">
        <v>278</v>
      </c>
      <c r="K201" s="90">
        <v>10000</v>
      </c>
      <c r="L201" s="90">
        <v>0</v>
      </c>
      <c r="M201" s="90">
        <v>10000</v>
      </c>
      <c r="N201" s="90">
        <v>0</v>
      </c>
      <c r="O201" s="90">
        <v>0</v>
      </c>
      <c r="P201" s="89">
        <f t="shared" si="10"/>
        <v>0</v>
      </c>
      <c r="Q201" s="89">
        <f t="shared" si="11"/>
        <v>10000</v>
      </c>
      <c r="R201" s="90">
        <v>0</v>
      </c>
      <c r="S201" s="90">
        <v>0</v>
      </c>
      <c r="T201" s="90">
        <v>0</v>
      </c>
      <c r="U201" s="90">
        <v>0</v>
      </c>
      <c r="V201" s="90">
        <v>0</v>
      </c>
      <c r="W201" s="90">
        <v>0</v>
      </c>
      <c r="X201" s="90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0</v>
      </c>
      <c r="AF201" s="90">
        <v>0</v>
      </c>
      <c r="AG201" s="90">
        <v>0</v>
      </c>
      <c r="AH201" s="90">
        <v>0</v>
      </c>
      <c r="AI201" s="90">
        <v>0</v>
      </c>
      <c r="AJ201" s="90">
        <v>0</v>
      </c>
      <c r="AK201" s="90">
        <v>0</v>
      </c>
      <c r="AL201" s="90">
        <v>0</v>
      </c>
      <c r="AM201" s="89">
        <f t="shared" si="13"/>
        <v>10000</v>
      </c>
      <c r="AN201" s="89">
        <f t="shared" si="13"/>
        <v>0</v>
      </c>
      <c r="AO201" s="89">
        <f t="shared" si="13"/>
        <v>10000</v>
      </c>
      <c r="AP201" s="89">
        <f t="shared" si="12"/>
        <v>0</v>
      </c>
      <c r="AQ201" s="89">
        <f t="shared" si="12"/>
        <v>0</v>
      </c>
      <c r="AR201" s="89">
        <f t="shared" si="12"/>
        <v>0</v>
      </c>
      <c r="AS201" s="89">
        <f t="shared" si="12"/>
        <v>10000</v>
      </c>
      <c r="AT201" s="90"/>
      <c r="AU201" s="90">
        <v>2</v>
      </c>
      <c r="AV201" s="90"/>
      <c r="AW201" s="90">
        <v>0</v>
      </c>
      <c r="AX201" s="90">
        <v>0</v>
      </c>
      <c r="AY201" s="90">
        <v>2</v>
      </c>
      <c r="AZ201" s="90"/>
    </row>
    <row r="202" spans="1:52">
      <c r="A202" s="87">
        <v>2016</v>
      </c>
      <c r="B202" s="87">
        <v>8300</v>
      </c>
      <c r="C202" s="87">
        <v>3</v>
      </c>
      <c r="D202" s="86">
        <v>6</v>
      </c>
      <c r="E202" s="86"/>
      <c r="F202" s="87">
        <v>5000</v>
      </c>
      <c r="G202" s="87">
        <v>5100</v>
      </c>
      <c r="H202" s="87">
        <v>519</v>
      </c>
      <c r="I202" s="87">
        <v>519</v>
      </c>
      <c r="J202" s="90" t="s">
        <v>120</v>
      </c>
      <c r="K202" s="90">
        <v>1500</v>
      </c>
      <c r="L202" s="90">
        <v>0</v>
      </c>
      <c r="M202" s="90">
        <v>1500</v>
      </c>
      <c r="N202" s="90">
        <v>0</v>
      </c>
      <c r="O202" s="90">
        <v>0</v>
      </c>
      <c r="P202" s="89">
        <f t="shared" si="10"/>
        <v>0</v>
      </c>
      <c r="Q202" s="89">
        <f t="shared" si="11"/>
        <v>1500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0</v>
      </c>
      <c r="AL202" s="90">
        <v>0</v>
      </c>
      <c r="AM202" s="89">
        <f t="shared" si="13"/>
        <v>1500</v>
      </c>
      <c r="AN202" s="89">
        <f t="shared" si="13"/>
        <v>0</v>
      </c>
      <c r="AO202" s="89">
        <f t="shared" si="13"/>
        <v>1500</v>
      </c>
      <c r="AP202" s="89">
        <f t="shared" si="12"/>
        <v>0</v>
      </c>
      <c r="AQ202" s="89">
        <f t="shared" si="12"/>
        <v>0</v>
      </c>
      <c r="AR202" s="89">
        <f t="shared" si="12"/>
        <v>0</v>
      </c>
      <c r="AS202" s="89">
        <f t="shared" si="12"/>
        <v>1500</v>
      </c>
      <c r="AT202" s="90"/>
      <c r="AU202" s="90">
        <v>1</v>
      </c>
      <c r="AV202" s="90"/>
      <c r="AW202" s="90">
        <v>0</v>
      </c>
      <c r="AX202" s="90">
        <v>0</v>
      </c>
      <c r="AY202" s="90">
        <v>1</v>
      </c>
      <c r="AZ202" s="90"/>
    </row>
    <row r="203" spans="1:52">
      <c r="A203" s="87">
        <v>2016</v>
      </c>
      <c r="B203" s="87">
        <v>8300</v>
      </c>
      <c r="C203" s="87">
        <v>3</v>
      </c>
      <c r="D203" s="86">
        <v>6</v>
      </c>
      <c r="E203" s="86"/>
      <c r="F203" s="87">
        <v>5000</v>
      </c>
      <c r="G203" s="87">
        <v>5300</v>
      </c>
      <c r="H203" s="87"/>
      <c r="I203" s="87"/>
      <c r="J203" s="90" t="s">
        <v>244</v>
      </c>
      <c r="K203" s="90">
        <v>6041353</v>
      </c>
      <c r="L203" s="90">
        <v>0</v>
      </c>
      <c r="M203" s="90">
        <v>6041353</v>
      </c>
      <c r="N203" s="90">
        <v>1268828.56</v>
      </c>
      <c r="O203" s="90">
        <v>0</v>
      </c>
      <c r="P203" s="89">
        <f t="shared" si="10"/>
        <v>1268828.56</v>
      </c>
      <c r="Q203" s="89">
        <f t="shared" si="11"/>
        <v>7310181.5600000005</v>
      </c>
      <c r="R203" s="90">
        <v>0</v>
      </c>
      <c r="S203" s="90">
        <v>0</v>
      </c>
      <c r="T203" s="90">
        <v>0</v>
      </c>
      <c r="U203" s="90">
        <v>0</v>
      </c>
      <c r="V203" s="90">
        <v>0</v>
      </c>
      <c r="W203" s="90">
        <v>0</v>
      </c>
      <c r="X203" s="90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0</v>
      </c>
      <c r="AF203" s="90">
        <v>0</v>
      </c>
      <c r="AG203" s="90">
        <v>0</v>
      </c>
      <c r="AH203" s="90">
        <v>0</v>
      </c>
      <c r="AI203" s="90">
        <v>0</v>
      </c>
      <c r="AJ203" s="90">
        <v>0</v>
      </c>
      <c r="AK203" s="90">
        <v>0</v>
      </c>
      <c r="AL203" s="90">
        <v>0</v>
      </c>
      <c r="AM203" s="89">
        <f t="shared" si="13"/>
        <v>6041353</v>
      </c>
      <c r="AN203" s="89">
        <f t="shared" si="13"/>
        <v>0</v>
      </c>
      <c r="AO203" s="89">
        <f t="shared" si="13"/>
        <v>6041353</v>
      </c>
      <c r="AP203" s="89">
        <f t="shared" si="12"/>
        <v>1268828.56</v>
      </c>
      <c r="AQ203" s="89">
        <f t="shared" si="12"/>
        <v>0</v>
      </c>
      <c r="AR203" s="89">
        <f t="shared" si="12"/>
        <v>1268828.56</v>
      </c>
      <c r="AS203" s="89">
        <f t="shared" si="12"/>
        <v>7310181.5600000005</v>
      </c>
      <c r="AT203" s="90"/>
      <c r="AU203" s="90">
        <v>1</v>
      </c>
      <c r="AV203" s="90"/>
      <c r="AW203" s="90">
        <v>0</v>
      </c>
      <c r="AX203" s="90">
        <v>0</v>
      </c>
      <c r="AY203" s="90">
        <v>1</v>
      </c>
      <c r="AZ203" s="90"/>
    </row>
    <row r="204" spans="1:52">
      <c r="A204" s="87">
        <v>2016</v>
      </c>
      <c r="B204" s="87">
        <v>8300</v>
      </c>
      <c r="C204" s="87">
        <v>3</v>
      </c>
      <c r="D204" s="86">
        <v>6</v>
      </c>
      <c r="E204" s="86"/>
      <c r="F204" s="87">
        <v>5000</v>
      </c>
      <c r="G204" s="87">
        <v>5300</v>
      </c>
      <c r="H204" s="87">
        <v>531</v>
      </c>
      <c r="I204" s="87">
        <v>531</v>
      </c>
      <c r="J204" s="90" t="s">
        <v>245</v>
      </c>
      <c r="K204" s="90">
        <v>6041353</v>
      </c>
      <c r="L204" s="90">
        <v>0</v>
      </c>
      <c r="M204" s="90">
        <v>6041353</v>
      </c>
      <c r="N204" s="90">
        <v>1268828.56</v>
      </c>
      <c r="O204" s="90">
        <v>0</v>
      </c>
      <c r="P204" s="89">
        <f t="shared" si="10"/>
        <v>1268828.56</v>
      </c>
      <c r="Q204" s="89">
        <f t="shared" si="11"/>
        <v>7310181.5600000005</v>
      </c>
      <c r="R204" s="90">
        <v>0</v>
      </c>
      <c r="S204" s="90">
        <v>0</v>
      </c>
      <c r="T204" s="90">
        <v>0</v>
      </c>
      <c r="U204" s="90">
        <v>0</v>
      </c>
      <c r="V204" s="90">
        <v>0</v>
      </c>
      <c r="W204" s="90">
        <v>0</v>
      </c>
      <c r="X204" s="90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0</v>
      </c>
      <c r="AF204" s="90">
        <v>0</v>
      </c>
      <c r="AG204" s="90">
        <v>0</v>
      </c>
      <c r="AH204" s="90">
        <v>0</v>
      </c>
      <c r="AI204" s="90">
        <v>0</v>
      </c>
      <c r="AJ204" s="90">
        <v>0</v>
      </c>
      <c r="AK204" s="90">
        <v>0</v>
      </c>
      <c r="AL204" s="90">
        <v>0</v>
      </c>
      <c r="AM204" s="89">
        <f t="shared" si="13"/>
        <v>6041353</v>
      </c>
      <c r="AN204" s="89">
        <f t="shared" si="13"/>
        <v>0</v>
      </c>
      <c r="AO204" s="89">
        <f t="shared" si="13"/>
        <v>6041353</v>
      </c>
      <c r="AP204" s="89">
        <f t="shared" si="12"/>
        <v>1268828.56</v>
      </c>
      <c r="AQ204" s="89">
        <f t="shared" si="12"/>
        <v>0</v>
      </c>
      <c r="AR204" s="89">
        <f t="shared" si="12"/>
        <v>1268828.56</v>
      </c>
      <c r="AS204" s="89">
        <f t="shared" si="12"/>
        <v>7310181.5600000005</v>
      </c>
      <c r="AT204" s="90"/>
      <c r="AU204" s="90">
        <v>211</v>
      </c>
      <c r="AV204" s="90"/>
      <c r="AW204" s="90">
        <v>0</v>
      </c>
      <c r="AX204" s="90">
        <v>0</v>
      </c>
      <c r="AY204" s="90">
        <v>211</v>
      </c>
      <c r="AZ204" s="90"/>
    </row>
    <row r="205" spans="1:52">
      <c r="A205" s="87">
        <v>2016</v>
      </c>
      <c r="B205" s="87">
        <v>8300</v>
      </c>
      <c r="C205" s="87">
        <v>3</v>
      </c>
      <c r="D205" s="86">
        <v>6</v>
      </c>
      <c r="E205" s="86"/>
      <c r="F205" s="87">
        <v>5000</v>
      </c>
      <c r="G205" s="87">
        <v>5400</v>
      </c>
      <c r="H205" s="87"/>
      <c r="I205" s="87"/>
      <c r="J205" s="90" t="s">
        <v>279</v>
      </c>
      <c r="K205" s="90">
        <v>0</v>
      </c>
      <c r="L205" s="90">
        <v>0</v>
      </c>
      <c r="M205" s="90">
        <v>0</v>
      </c>
      <c r="N205" s="90">
        <v>411639.08</v>
      </c>
      <c r="O205" s="90">
        <v>0</v>
      </c>
      <c r="P205" s="89">
        <f t="shared" si="10"/>
        <v>411639.08</v>
      </c>
      <c r="Q205" s="89">
        <f t="shared" si="11"/>
        <v>411639.08</v>
      </c>
      <c r="R205" s="90">
        <v>0</v>
      </c>
      <c r="S205" s="90">
        <v>0</v>
      </c>
      <c r="T205" s="90">
        <v>0</v>
      </c>
      <c r="U205" s="90">
        <v>0</v>
      </c>
      <c r="V205" s="90">
        <v>0</v>
      </c>
      <c r="W205" s="90">
        <v>0</v>
      </c>
      <c r="X205" s="90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90">
        <v>0</v>
      </c>
      <c r="AG205" s="90">
        <v>0</v>
      </c>
      <c r="AH205" s="90">
        <v>0</v>
      </c>
      <c r="AI205" s="90">
        <v>0</v>
      </c>
      <c r="AJ205" s="90">
        <v>0</v>
      </c>
      <c r="AK205" s="90">
        <v>0</v>
      </c>
      <c r="AL205" s="90">
        <v>0</v>
      </c>
      <c r="AM205" s="89">
        <f t="shared" si="13"/>
        <v>0</v>
      </c>
      <c r="AN205" s="89">
        <f t="shared" si="13"/>
        <v>0</v>
      </c>
      <c r="AO205" s="89">
        <f t="shared" si="13"/>
        <v>0</v>
      </c>
      <c r="AP205" s="89">
        <f t="shared" si="12"/>
        <v>411639.08</v>
      </c>
      <c r="AQ205" s="89">
        <f t="shared" si="12"/>
        <v>0</v>
      </c>
      <c r="AR205" s="89">
        <f t="shared" si="12"/>
        <v>411639.08</v>
      </c>
      <c r="AS205" s="89">
        <f t="shared" si="12"/>
        <v>411639.08</v>
      </c>
      <c r="AT205" s="90"/>
      <c r="AU205" s="90">
        <v>211</v>
      </c>
      <c r="AV205" s="90"/>
      <c r="AW205" s="90">
        <v>0</v>
      </c>
      <c r="AX205" s="90">
        <v>0</v>
      </c>
      <c r="AY205" s="90">
        <v>211</v>
      </c>
      <c r="AZ205" s="90"/>
    </row>
    <row r="206" spans="1:52">
      <c r="A206" s="87">
        <v>2016</v>
      </c>
      <c r="B206" s="87">
        <v>8300</v>
      </c>
      <c r="C206" s="87">
        <v>3</v>
      </c>
      <c r="D206" s="86">
        <v>6</v>
      </c>
      <c r="E206" s="86"/>
      <c r="F206" s="87">
        <v>5000</v>
      </c>
      <c r="G206" s="87">
        <v>5400</v>
      </c>
      <c r="H206" s="87">
        <v>541</v>
      </c>
      <c r="I206" s="87">
        <v>541</v>
      </c>
      <c r="J206" s="90" t="s">
        <v>279</v>
      </c>
      <c r="K206" s="90">
        <v>0</v>
      </c>
      <c r="L206" s="90">
        <v>0</v>
      </c>
      <c r="M206" s="90">
        <v>0</v>
      </c>
      <c r="N206" s="90">
        <v>411639.08</v>
      </c>
      <c r="O206" s="90">
        <v>0</v>
      </c>
      <c r="P206" s="89">
        <f t="shared" ref="P206:P269" si="14">+N206+O206</f>
        <v>411639.08</v>
      </c>
      <c r="Q206" s="89">
        <f t="shared" ref="Q206:Q269" si="15">+M206+P206</f>
        <v>411639.08</v>
      </c>
      <c r="R206" s="90">
        <v>0</v>
      </c>
      <c r="S206" s="90">
        <v>0</v>
      </c>
      <c r="T206" s="90">
        <v>0</v>
      </c>
      <c r="U206" s="90">
        <v>0</v>
      </c>
      <c r="V206" s="90">
        <v>0</v>
      </c>
      <c r="W206" s="90">
        <v>0</v>
      </c>
      <c r="X206" s="90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90">
        <v>0</v>
      </c>
      <c r="AG206" s="90">
        <v>0</v>
      </c>
      <c r="AH206" s="90">
        <v>0</v>
      </c>
      <c r="AI206" s="90">
        <v>0</v>
      </c>
      <c r="AJ206" s="90">
        <v>0</v>
      </c>
      <c r="AK206" s="90">
        <v>0</v>
      </c>
      <c r="AL206" s="90">
        <v>0</v>
      </c>
      <c r="AM206" s="89">
        <f t="shared" si="13"/>
        <v>0</v>
      </c>
      <c r="AN206" s="89">
        <f t="shared" si="13"/>
        <v>0</v>
      </c>
      <c r="AO206" s="89">
        <f t="shared" si="13"/>
        <v>0</v>
      </c>
      <c r="AP206" s="89">
        <f t="shared" si="12"/>
        <v>411639.08</v>
      </c>
      <c r="AQ206" s="89">
        <f t="shared" si="12"/>
        <v>0</v>
      </c>
      <c r="AR206" s="89">
        <f t="shared" si="12"/>
        <v>411639.08</v>
      </c>
      <c r="AS206" s="89">
        <f t="shared" si="12"/>
        <v>411639.08</v>
      </c>
      <c r="AT206" s="90"/>
      <c r="AU206" s="90">
        <v>1</v>
      </c>
      <c r="AV206" s="90"/>
      <c r="AW206" s="90">
        <v>0</v>
      </c>
      <c r="AX206" s="90">
        <v>0</v>
      </c>
      <c r="AY206" s="90">
        <v>1</v>
      </c>
      <c r="AZ206" s="90"/>
    </row>
    <row r="207" spans="1:52">
      <c r="A207" s="87">
        <v>2016</v>
      </c>
      <c r="B207" s="87">
        <v>8300</v>
      </c>
      <c r="C207" s="87"/>
      <c r="D207" s="86"/>
      <c r="E207" s="86"/>
      <c r="F207" s="87">
        <v>5000</v>
      </c>
      <c r="G207" s="87">
        <v>5400</v>
      </c>
      <c r="H207" s="87">
        <v>541</v>
      </c>
      <c r="I207" s="87">
        <v>541</v>
      </c>
      <c r="J207" s="90" t="s">
        <v>280</v>
      </c>
      <c r="K207" s="90">
        <v>0</v>
      </c>
      <c r="L207" s="90">
        <v>0</v>
      </c>
      <c r="M207" s="90">
        <v>0</v>
      </c>
      <c r="N207" s="90">
        <v>411639.08</v>
      </c>
      <c r="O207" s="90">
        <v>0</v>
      </c>
      <c r="P207" s="89">
        <f t="shared" si="14"/>
        <v>411639.08</v>
      </c>
      <c r="Q207" s="89">
        <f t="shared" si="15"/>
        <v>411639.08</v>
      </c>
      <c r="R207" s="90">
        <v>0</v>
      </c>
      <c r="S207" s="90">
        <v>0</v>
      </c>
      <c r="T207" s="90">
        <v>0</v>
      </c>
      <c r="U207" s="90">
        <v>0</v>
      </c>
      <c r="V207" s="90">
        <v>0</v>
      </c>
      <c r="W207" s="90">
        <v>0</v>
      </c>
      <c r="X207" s="90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0</v>
      </c>
      <c r="AD207" s="89">
        <v>0</v>
      </c>
      <c r="AE207" s="89">
        <v>0</v>
      </c>
      <c r="AF207" s="90">
        <v>0</v>
      </c>
      <c r="AG207" s="90">
        <v>0</v>
      </c>
      <c r="AH207" s="90">
        <v>0</v>
      </c>
      <c r="AI207" s="90">
        <v>0</v>
      </c>
      <c r="AJ207" s="90">
        <v>0</v>
      </c>
      <c r="AK207" s="90">
        <v>0</v>
      </c>
      <c r="AL207" s="90">
        <v>0</v>
      </c>
      <c r="AM207" s="89">
        <f t="shared" si="13"/>
        <v>0</v>
      </c>
      <c r="AN207" s="89">
        <f t="shared" si="13"/>
        <v>0</v>
      </c>
      <c r="AO207" s="89">
        <f t="shared" si="13"/>
        <v>0</v>
      </c>
      <c r="AP207" s="89">
        <f t="shared" si="12"/>
        <v>411639.08</v>
      </c>
      <c r="AQ207" s="89">
        <f t="shared" si="12"/>
        <v>0</v>
      </c>
      <c r="AR207" s="89">
        <f t="shared" si="12"/>
        <v>411639.08</v>
      </c>
      <c r="AS207" s="89">
        <f t="shared" si="12"/>
        <v>411639.08</v>
      </c>
      <c r="AT207" s="90" t="s">
        <v>281</v>
      </c>
      <c r="AU207" s="90">
        <v>1</v>
      </c>
      <c r="AV207" s="90"/>
      <c r="AW207" s="90">
        <v>0</v>
      </c>
      <c r="AX207" s="90">
        <v>0</v>
      </c>
      <c r="AY207" s="90">
        <v>1</v>
      </c>
      <c r="AZ207" s="90"/>
    </row>
    <row r="208" spans="1:52">
      <c r="A208" s="87">
        <v>2016</v>
      </c>
      <c r="B208" s="87">
        <v>8300</v>
      </c>
      <c r="C208" s="87">
        <v>3</v>
      </c>
      <c r="D208" s="86">
        <v>6</v>
      </c>
      <c r="E208" s="86"/>
      <c r="F208" s="87">
        <v>5000</v>
      </c>
      <c r="G208" s="87">
        <v>5600</v>
      </c>
      <c r="H208" s="87"/>
      <c r="I208" s="87"/>
      <c r="J208" s="90" t="s">
        <v>282</v>
      </c>
      <c r="K208" s="90">
        <v>65000</v>
      </c>
      <c r="L208" s="90">
        <v>0</v>
      </c>
      <c r="M208" s="90">
        <v>65000</v>
      </c>
      <c r="N208" s="90">
        <v>0</v>
      </c>
      <c r="O208" s="90">
        <v>0</v>
      </c>
      <c r="P208" s="89">
        <f t="shared" si="14"/>
        <v>0</v>
      </c>
      <c r="Q208" s="89">
        <f t="shared" si="15"/>
        <v>65000</v>
      </c>
      <c r="R208" s="90">
        <v>0</v>
      </c>
      <c r="S208" s="90">
        <v>0</v>
      </c>
      <c r="T208" s="90">
        <v>0</v>
      </c>
      <c r="U208" s="90">
        <v>0</v>
      </c>
      <c r="V208" s="90">
        <v>0</v>
      </c>
      <c r="W208" s="90">
        <v>0</v>
      </c>
      <c r="X208" s="90">
        <v>0</v>
      </c>
      <c r="Y208" s="89">
        <v>0</v>
      </c>
      <c r="Z208" s="89">
        <v>0</v>
      </c>
      <c r="AA208" s="89">
        <v>0</v>
      </c>
      <c r="AB208" s="89">
        <v>0</v>
      </c>
      <c r="AC208" s="89">
        <v>0</v>
      </c>
      <c r="AD208" s="89">
        <v>0</v>
      </c>
      <c r="AE208" s="89">
        <v>0</v>
      </c>
      <c r="AF208" s="90">
        <v>0</v>
      </c>
      <c r="AG208" s="90">
        <v>0</v>
      </c>
      <c r="AH208" s="90">
        <v>0</v>
      </c>
      <c r="AI208" s="90">
        <v>0</v>
      </c>
      <c r="AJ208" s="90">
        <v>0</v>
      </c>
      <c r="AK208" s="90">
        <v>0</v>
      </c>
      <c r="AL208" s="90">
        <v>0</v>
      </c>
      <c r="AM208" s="89">
        <f t="shared" si="13"/>
        <v>65000</v>
      </c>
      <c r="AN208" s="89">
        <f t="shared" si="13"/>
        <v>0</v>
      </c>
      <c r="AO208" s="89">
        <f t="shared" si="13"/>
        <v>65000</v>
      </c>
      <c r="AP208" s="89">
        <f t="shared" si="12"/>
        <v>0</v>
      </c>
      <c r="AQ208" s="89">
        <f t="shared" si="12"/>
        <v>0</v>
      </c>
      <c r="AR208" s="89">
        <f t="shared" si="12"/>
        <v>0</v>
      </c>
      <c r="AS208" s="89">
        <f t="shared" si="12"/>
        <v>65000</v>
      </c>
      <c r="AT208" s="90"/>
      <c r="AU208" s="90">
        <v>1</v>
      </c>
      <c r="AV208" s="90"/>
      <c r="AW208" s="90">
        <v>0</v>
      </c>
      <c r="AX208" s="90">
        <v>0</v>
      </c>
      <c r="AY208" s="90">
        <v>1</v>
      </c>
      <c r="AZ208" s="90"/>
    </row>
    <row r="209" spans="1:52">
      <c r="A209" s="87">
        <v>2016</v>
      </c>
      <c r="B209" s="87">
        <v>8300</v>
      </c>
      <c r="C209" s="87">
        <v>3</v>
      </c>
      <c r="D209" s="86">
        <v>6</v>
      </c>
      <c r="E209" s="86"/>
      <c r="F209" s="87">
        <v>5000</v>
      </c>
      <c r="G209" s="87">
        <v>5600</v>
      </c>
      <c r="H209" s="87">
        <v>569</v>
      </c>
      <c r="I209" s="87">
        <v>569</v>
      </c>
      <c r="J209" s="90" t="s">
        <v>249</v>
      </c>
      <c r="K209" s="90">
        <v>65000</v>
      </c>
      <c r="L209" s="90">
        <v>0</v>
      </c>
      <c r="M209" s="90">
        <v>65000</v>
      </c>
      <c r="N209" s="90">
        <v>0</v>
      </c>
      <c r="O209" s="90">
        <v>0</v>
      </c>
      <c r="P209" s="89">
        <f t="shared" si="14"/>
        <v>0</v>
      </c>
      <c r="Q209" s="89">
        <f t="shared" si="15"/>
        <v>65000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89">
        <v>0</v>
      </c>
      <c r="Z209" s="89">
        <v>0</v>
      </c>
      <c r="AA209" s="89">
        <v>0</v>
      </c>
      <c r="AB209" s="89">
        <v>0</v>
      </c>
      <c r="AC209" s="89">
        <v>0</v>
      </c>
      <c r="AD209" s="89">
        <v>0</v>
      </c>
      <c r="AE209" s="89">
        <v>0</v>
      </c>
      <c r="AF209" s="90">
        <v>0</v>
      </c>
      <c r="AG209" s="90">
        <v>0</v>
      </c>
      <c r="AH209" s="90">
        <v>0</v>
      </c>
      <c r="AI209" s="90">
        <v>0</v>
      </c>
      <c r="AJ209" s="90">
        <v>0</v>
      </c>
      <c r="AK209" s="90">
        <v>0</v>
      </c>
      <c r="AL209" s="90">
        <v>0</v>
      </c>
      <c r="AM209" s="89">
        <f t="shared" si="13"/>
        <v>65000</v>
      </c>
      <c r="AN209" s="89">
        <f t="shared" si="13"/>
        <v>0</v>
      </c>
      <c r="AO209" s="89">
        <f t="shared" si="13"/>
        <v>65000</v>
      </c>
      <c r="AP209" s="89">
        <f t="shared" si="12"/>
        <v>0</v>
      </c>
      <c r="AQ209" s="89">
        <f t="shared" si="12"/>
        <v>0</v>
      </c>
      <c r="AR209" s="89">
        <f t="shared" si="12"/>
        <v>0</v>
      </c>
      <c r="AS209" s="89">
        <f t="shared" si="12"/>
        <v>65000</v>
      </c>
      <c r="AT209" s="90"/>
      <c r="AU209" s="90">
        <v>6</v>
      </c>
      <c r="AV209" s="90"/>
      <c r="AW209" s="90">
        <v>0</v>
      </c>
      <c r="AX209" s="90">
        <v>0</v>
      </c>
      <c r="AY209" s="90">
        <v>6</v>
      </c>
      <c r="AZ209" s="90"/>
    </row>
    <row r="210" spans="1:52">
      <c r="A210" s="87">
        <v>2016</v>
      </c>
      <c r="B210" s="87">
        <v>8300</v>
      </c>
      <c r="C210" s="87">
        <v>3</v>
      </c>
      <c r="D210" s="86">
        <v>6</v>
      </c>
      <c r="E210" s="86"/>
      <c r="F210" s="87">
        <v>5000</v>
      </c>
      <c r="G210" s="87">
        <v>5900</v>
      </c>
      <c r="H210" s="87"/>
      <c r="I210" s="87"/>
      <c r="J210" s="90" t="s">
        <v>283</v>
      </c>
      <c r="K210" s="90">
        <v>1143790.96</v>
      </c>
      <c r="L210" s="90">
        <v>0</v>
      </c>
      <c r="M210" s="90">
        <v>1143790.96</v>
      </c>
      <c r="N210" s="90">
        <v>3200000</v>
      </c>
      <c r="O210" s="90">
        <v>0</v>
      </c>
      <c r="P210" s="89">
        <f t="shared" si="14"/>
        <v>3200000</v>
      </c>
      <c r="Q210" s="89">
        <f t="shared" si="15"/>
        <v>4343790.96</v>
      </c>
      <c r="R210" s="90">
        <v>0</v>
      </c>
      <c r="S210" s="90">
        <v>0</v>
      </c>
      <c r="T210" s="90">
        <v>0</v>
      </c>
      <c r="U210" s="90">
        <v>0</v>
      </c>
      <c r="V210" s="90">
        <v>0</v>
      </c>
      <c r="W210" s="90">
        <v>0</v>
      </c>
      <c r="X210" s="90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</v>
      </c>
      <c r="AF210" s="90">
        <v>0</v>
      </c>
      <c r="AG210" s="90">
        <v>0</v>
      </c>
      <c r="AH210" s="90">
        <v>0</v>
      </c>
      <c r="AI210" s="90">
        <v>0</v>
      </c>
      <c r="AJ210" s="90">
        <v>0</v>
      </c>
      <c r="AK210" s="90">
        <v>0</v>
      </c>
      <c r="AL210" s="90">
        <v>0</v>
      </c>
      <c r="AM210" s="89">
        <f t="shared" si="13"/>
        <v>1143790.96</v>
      </c>
      <c r="AN210" s="89">
        <f t="shared" si="13"/>
        <v>0</v>
      </c>
      <c r="AO210" s="89">
        <f t="shared" si="13"/>
        <v>1143790.96</v>
      </c>
      <c r="AP210" s="89">
        <f t="shared" si="12"/>
        <v>3200000</v>
      </c>
      <c r="AQ210" s="89">
        <f t="shared" si="12"/>
        <v>0</v>
      </c>
      <c r="AR210" s="89">
        <f t="shared" si="12"/>
        <v>3200000</v>
      </c>
      <c r="AS210" s="89">
        <f t="shared" si="12"/>
        <v>4343790.96</v>
      </c>
      <c r="AT210" s="90"/>
      <c r="AU210" s="90">
        <v>6</v>
      </c>
      <c r="AV210" s="90"/>
      <c r="AW210" s="90">
        <v>0</v>
      </c>
      <c r="AX210" s="90">
        <v>0</v>
      </c>
      <c r="AY210" s="90">
        <v>6</v>
      </c>
      <c r="AZ210" s="90"/>
    </row>
    <row r="211" spans="1:52">
      <c r="A211" s="87">
        <v>2016</v>
      </c>
      <c r="B211" s="87">
        <v>8300</v>
      </c>
      <c r="C211" s="87">
        <v>3</v>
      </c>
      <c r="D211" s="86">
        <v>6</v>
      </c>
      <c r="E211" s="86"/>
      <c r="F211" s="87">
        <v>5000</v>
      </c>
      <c r="G211" s="87">
        <v>5900</v>
      </c>
      <c r="H211" s="87">
        <v>591</v>
      </c>
      <c r="I211" s="87">
        <v>591</v>
      </c>
      <c r="J211" s="90" t="s">
        <v>135</v>
      </c>
      <c r="K211" s="90">
        <v>1143790.96</v>
      </c>
      <c r="L211" s="90">
        <v>0</v>
      </c>
      <c r="M211" s="90">
        <v>1143790.96</v>
      </c>
      <c r="N211" s="90">
        <v>0</v>
      </c>
      <c r="O211" s="90">
        <v>0</v>
      </c>
      <c r="P211" s="89">
        <f t="shared" si="14"/>
        <v>0</v>
      </c>
      <c r="Q211" s="89">
        <f t="shared" si="15"/>
        <v>1143790.96</v>
      </c>
      <c r="R211" s="90">
        <v>0</v>
      </c>
      <c r="S211" s="90">
        <v>0</v>
      </c>
      <c r="T211" s="90">
        <v>0</v>
      </c>
      <c r="U211" s="90">
        <v>0</v>
      </c>
      <c r="V211" s="90">
        <v>0</v>
      </c>
      <c r="W211" s="90">
        <v>0</v>
      </c>
      <c r="X211" s="90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0</v>
      </c>
      <c r="AF211" s="90">
        <v>0</v>
      </c>
      <c r="AG211" s="90">
        <v>0</v>
      </c>
      <c r="AH211" s="90">
        <v>0</v>
      </c>
      <c r="AI211" s="90">
        <v>0</v>
      </c>
      <c r="AJ211" s="90">
        <v>0</v>
      </c>
      <c r="AK211" s="90">
        <v>0</v>
      </c>
      <c r="AL211" s="90">
        <v>0</v>
      </c>
      <c r="AM211" s="89">
        <f t="shared" si="13"/>
        <v>1143790.96</v>
      </c>
      <c r="AN211" s="89">
        <f t="shared" si="13"/>
        <v>0</v>
      </c>
      <c r="AO211" s="89">
        <f t="shared" si="13"/>
        <v>1143790.96</v>
      </c>
      <c r="AP211" s="89">
        <f t="shared" si="12"/>
        <v>0</v>
      </c>
      <c r="AQ211" s="89">
        <f t="shared" si="12"/>
        <v>0</v>
      </c>
      <c r="AR211" s="89">
        <f t="shared" si="12"/>
        <v>0</v>
      </c>
      <c r="AS211" s="89">
        <f t="shared" si="12"/>
        <v>1143790.96</v>
      </c>
      <c r="AT211" s="90"/>
      <c r="AU211" s="90">
        <v>17</v>
      </c>
      <c r="AV211" s="90"/>
      <c r="AW211" s="90">
        <v>0</v>
      </c>
      <c r="AX211" s="90">
        <v>0</v>
      </c>
      <c r="AY211" s="90">
        <v>17</v>
      </c>
      <c r="AZ211" s="90"/>
    </row>
    <row r="212" spans="1:52">
      <c r="A212" s="87">
        <v>2016</v>
      </c>
      <c r="B212" s="87">
        <v>8300</v>
      </c>
      <c r="C212" s="87">
        <v>3</v>
      </c>
      <c r="D212" s="86">
        <v>6</v>
      </c>
      <c r="E212" s="86"/>
      <c r="F212" s="87">
        <v>5000</v>
      </c>
      <c r="G212" s="87">
        <v>5900</v>
      </c>
      <c r="H212" s="87">
        <v>597</v>
      </c>
      <c r="I212" s="87">
        <v>597</v>
      </c>
      <c r="J212" s="90" t="s">
        <v>136</v>
      </c>
      <c r="K212" s="90">
        <v>0</v>
      </c>
      <c r="L212" s="90">
        <v>0</v>
      </c>
      <c r="M212" s="90">
        <v>0</v>
      </c>
      <c r="N212" s="90">
        <v>3200000</v>
      </c>
      <c r="O212" s="90">
        <v>0</v>
      </c>
      <c r="P212" s="89">
        <f t="shared" si="14"/>
        <v>3200000</v>
      </c>
      <c r="Q212" s="89">
        <f t="shared" si="15"/>
        <v>3200000</v>
      </c>
      <c r="R212" s="90">
        <v>0</v>
      </c>
      <c r="S212" s="90">
        <v>0</v>
      </c>
      <c r="T212" s="90">
        <v>0</v>
      </c>
      <c r="U212" s="90">
        <v>0</v>
      </c>
      <c r="V212" s="90">
        <v>0</v>
      </c>
      <c r="W212" s="90">
        <v>0</v>
      </c>
      <c r="X212" s="90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0</v>
      </c>
      <c r="AF212" s="90">
        <v>0</v>
      </c>
      <c r="AG212" s="90">
        <v>0</v>
      </c>
      <c r="AH212" s="90">
        <v>0</v>
      </c>
      <c r="AI212" s="90">
        <v>0</v>
      </c>
      <c r="AJ212" s="90">
        <v>0</v>
      </c>
      <c r="AK212" s="90">
        <v>0</v>
      </c>
      <c r="AL212" s="90">
        <v>0</v>
      </c>
      <c r="AM212" s="89">
        <f t="shared" si="13"/>
        <v>0</v>
      </c>
      <c r="AN212" s="89">
        <f t="shared" si="13"/>
        <v>0</v>
      </c>
      <c r="AO212" s="89">
        <f t="shared" si="13"/>
        <v>0</v>
      </c>
      <c r="AP212" s="89">
        <f t="shared" si="12"/>
        <v>3200000</v>
      </c>
      <c r="AQ212" s="89">
        <f t="shared" si="12"/>
        <v>0</v>
      </c>
      <c r="AR212" s="89">
        <f t="shared" si="12"/>
        <v>3200000</v>
      </c>
      <c r="AS212" s="89">
        <f t="shared" si="12"/>
        <v>3200000</v>
      </c>
      <c r="AT212" s="90"/>
      <c r="AU212" s="90">
        <v>16</v>
      </c>
      <c r="AV212" s="90"/>
      <c r="AW212" s="90">
        <v>0</v>
      </c>
      <c r="AX212" s="90">
        <v>0</v>
      </c>
      <c r="AY212" s="90">
        <v>16</v>
      </c>
      <c r="AZ212" s="90"/>
    </row>
    <row r="213" spans="1:52">
      <c r="A213" s="87">
        <v>2016</v>
      </c>
      <c r="B213" s="87">
        <v>8300</v>
      </c>
      <c r="C213" s="87">
        <v>4</v>
      </c>
      <c r="D213" s="86" t="s">
        <v>218</v>
      </c>
      <c r="E213" s="86"/>
      <c r="F213" s="87"/>
      <c r="G213" s="87"/>
      <c r="H213" s="87"/>
      <c r="I213" s="87"/>
      <c r="J213" s="90" t="s">
        <v>284</v>
      </c>
      <c r="K213" s="90">
        <v>18475961.27</v>
      </c>
      <c r="L213" s="90">
        <v>0</v>
      </c>
      <c r="M213" s="90">
        <v>18475961.27</v>
      </c>
      <c r="N213" s="90">
        <v>14173532.220000001</v>
      </c>
      <c r="O213" s="90">
        <v>0</v>
      </c>
      <c r="P213" s="89">
        <f t="shared" si="14"/>
        <v>14173532.220000001</v>
      </c>
      <c r="Q213" s="89">
        <f t="shared" si="15"/>
        <v>32649493.490000002</v>
      </c>
      <c r="R213" s="90">
        <v>0</v>
      </c>
      <c r="S213" s="90">
        <v>0</v>
      </c>
      <c r="T213" s="90">
        <v>0</v>
      </c>
      <c r="U213" s="90">
        <v>158857.62</v>
      </c>
      <c r="V213" s="90">
        <v>0</v>
      </c>
      <c r="W213" s="90">
        <v>158857.62</v>
      </c>
      <c r="X213" s="90">
        <v>158857.62</v>
      </c>
      <c r="Y213" s="89">
        <v>0</v>
      </c>
      <c r="Z213" s="89">
        <v>0</v>
      </c>
      <c r="AA213" s="89">
        <v>0</v>
      </c>
      <c r="AB213" s="89">
        <v>0</v>
      </c>
      <c r="AC213" s="89">
        <v>0</v>
      </c>
      <c r="AD213" s="89">
        <v>0</v>
      </c>
      <c r="AE213" s="89">
        <v>0</v>
      </c>
      <c r="AF213" s="90">
        <v>0</v>
      </c>
      <c r="AG213" s="90">
        <v>0</v>
      </c>
      <c r="AH213" s="90">
        <v>0</v>
      </c>
      <c r="AI213" s="90">
        <v>0</v>
      </c>
      <c r="AJ213" s="90">
        <v>0</v>
      </c>
      <c r="AK213" s="90">
        <v>0</v>
      </c>
      <c r="AL213" s="90">
        <v>0</v>
      </c>
      <c r="AM213" s="89">
        <f t="shared" si="13"/>
        <v>18475961.27</v>
      </c>
      <c r="AN213" s="89">
        <f t="shared" si="13"/>
        <v>0</v>
      </c>
      <c r="AO213" s="89">
        <f t="shared" si="13"/>
        <v>18475961.27</v>
      </c>
      <c r="AP213" s="89">
        <f t="shared" si="12"/>
        <v>14014674.600000001</v>
      </c>
      <c r="AQ213" s="89">
        <f t="shared" si="12"/>
        <v>0</v>
      </c>
      <c r="AR213" s="89">
        <f t="shared" si="12"/>
        <v>14014674.600000001</v>
      </c>
      <c r="AS213" s="89">
        <f t="shared" si="12"/>
        <v>32490635.870000001</v>
      </c>
      <c r="AT213" s="90"/>
      <c r="AU213" s="90">
        <v>1</v>
      </c>
      <c r="AV213" s="90"/>
      <c r="AW213" s="90">
        <v>0</v>
      </c>
      <c r="AX213" s="90">
        <v>0</v>
      </c>
      <c r="AY213" s="90">
        <v>1</v>
      </c>
      <c r="AZ213" s="90"/>
    </row>
    <row r="214" spans="1:52">
      <c r="A214" s="87">
        <v>2016</v>
      </c>
      <c r="B214" s="87">
        <v>8300</v>
      </c>
      <c r="C214" s="87">
        <v>4</v>
      </c>
      <c r="D214" s="86">
        <v>7</v>
      </c>
      <c r="E214" s="86"/>
      <c r="F214" s="87"/>
      <c r="G214" s="87"/>
      <c r="H214" s="87"/>
      <c r="I214" s="87"/>
      <c r="J214" s="90" t="s">
        <v>197</v>
      </c>
      <c r="K214" s="90">
        <v>17327211.27</v>
      </c>
      <c r="L214" s="90">
        <v>0</v>
      </c>
      <c r="M214" s="90">
        <v>17327211.27</v>
      </c>
      <c r="N214" s="90">
        <v>13450800</v>
      </c>
      <c r="O214" s="90">
        <v>0</v>
      </c>
      <c r="P214" s="89">
        <f t="shared" si="14"/>
        <v>13450800</v>
      </c>
      <c r="Q214" s="89">
        <f t="shared" si="15"/>
        <v>30778011.27</v>
      </c>
      <c r="R214" s="90">
        <v>0</v>
      </c>
      <c r="S214" s="90">
        <v>0</v>
      </c>
      <c r="T214" s="90">
        <v>0</v>
      </c>
      <c r="U214" s="90">
        <v>158857.62</v>
      </c>
      <c r="V214" s="90">
        <v>0</v>
      </c>
      <c r="W214" s="90">
        <v>158857.62</v>
      </c>
      <c r="X214" s="90">
        <v>158857.62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0</v>
      </c>
      <c r="AF214" s="90">
        <v>0</v>
      </c>
      <c r="AG214" s="90">
        <v>0</v>
      </c>
      <c r="AH214" s="90">
        <v>0</v>
      </c>
      <c r="AI214" s="90">
        <v>0</v>
      </c>
      <c r="AJ214" s="90">
        <v>0</v>
      </c>
      <c r="AK214" s="90">
        <v>0</v>
      </c>
      <c r="AL214" s="90">
        <v>0</v>
      </c>
      <c r="AM214" s="89">
        <f t="shared" si="13"/>
        <v>17327211.27</v>
      </c>
      <c r="AN214" s="89">
        <f t="shared" si="13"/>
        <v>0</v>
      </c>
      <c r="AO214" s="89">
        <f t="shared" si="13"/>
        <v>17327211.27</v>
      </c>
      <c r="AP214" s="89">
        <f t="shared" si="12"/>
        <v>13291942.380000001</v>
      </c>
      <c r="AQ214" s="89">
        <f t="shared" si="12"/>
        <v>0</v>
      </c>
      <c r="AR214" s="89">
        <f t="shared" si="12"/>
        <v>13291942.380000001</v>
      </c>
      <c r="AS214" s="89">
        <f t="shared" si="12"/>
        <v>30619153.649999999</v>
      </c>
      <c r="AT214" s="90"/>
      <c r="AU214" s="90">
        <v>654</v>
      </c>
      <c r="AV214" s="90"/>
      <c r="AW214" s="90">
        <v>0</v>
      </c>
      <c r="AX214" s="90">
        <v>0</v>
      </c>
      <c r="AY214" s="90">
        <v>654</v>
      </c>
      <c r="AZ214" s="90"/>
    </row>
    <row r="215" spans="1:52">
      <c r="A215" s="87">
        <v>2016</v>
      </c>
      <c r="B215" s="87">
        <v>8300</v>
      </c>
      <c r="C215" s="87">
        <v>4</v>
      </c>
      <c r="D215" s="86">
        <v>7</v>
      </c>
      <c r="E215" s="86">
        <v>1</v>
      </c>
      <c r="F215" s="87"/>
      <c r="G215" s="87"/>
      <c r="H215" s="87"/>
      <c r="I215" s="87"/>
      <c r="J215" s="90" t="s">
        <v>198</v>
      </c>
      <c r="K215" s="90">
        <v>17327211.27</v>
      </c>
      <c r="L215" s="90">
        <v>0</v>
      </c>
      <c r="M215" s="90">
        <v>17327211.27</v>
      </c>
      <c r="N215" s="90">
        <v>7978800</v>
      </c>
      <c r="O215" s="90">
        <v>0</v>
      </c>
      <c r="P215" s="89">
        <f t="shared" si="14"/>
        <v>7978800</v>
      </c>
      <c r="Q215" s="89">
        <f t="shared" si="15"/>
        <v>25306011.27</v>
      </c>
      <c r="R215" s="90">
        <v>0</v>
      </c>
      <c r="S215" s="90">
        <v>0</v>
      </c>
      <c r="T215" s="90">
        <v>0</v>
      </c>
      <c r="U215" s="90">
        <v>0</v>
      </c>
      <c r="V215" s="90">
        <v>0</v>
      </c>
      <c r="W215" s="90">
        <v>0</v>
      </c>
      <c r="X215" s="90">
        <v>0</v>
      </c>
      <c r="Y215" s="89">
        <v>0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0</v>
      </c>
      <c r="AF215" s="90">
        <v>0</v>
      </c>
      <c r="AG215" s="90">
        <v>0</v>
      </c>
      <c r="AH215" s="90">
        <v>0</v>
      </c>
      <c r="AI215" s="90">
        <v>0</v>
      </c>
      <c r="AJ215" s="90">
        <v>0</v>
      </c>
      <c r="AK215" s="90">
        <v>0</v>
      </c>
      <c r="AL215" s="90">
        <v>0</v>
      </c>
      <c r="AM215" s="89">
        <f t="shared" si="13"/>
        <v>17327211.27</v>
      </c>
      <c r="AN215" s="89">
        <f t="shared" si="13"/>
        <v>0</v>
      </c>
      <c r="AO215" s="89">
        <f t="shared" si="13"/>
        <v>17327211.27</v>
      </c>
      <c r="AP215" s="89">
        <f t="shared" si="12"/>
        <v>7978800</v>
      </c>
      <c r="AQ215" s="89">
        <f t="shared" si="12"/>
        <v>0</v>
      </c>
      <c r="AR215" s="89">
        <f t="shared" si="12"/>
        <v>7978800</v>
      </c>
      <c r="AS215" s="89">
        <f t="shared" si="12"/>
        <v>25306011.27</v>
      </c>
      <c r="AT215" s="90"/>
      <c r="AU215" s="90">
        <v>654</v>
      </c>
      <c r="AV215" s="90"/>
      <c r="AW215" s="90">
        <v>0</v>
      </c>
      <c r="AX215" s="90">
        <v>0</v>
      </c>
      <c r="AY215" s="90">
        <v>654</v>
      </c>
      <c r="AZ215" s="90"/>
    </row>
    <row r="216" spans="1:52">
      <c r="A216" s="87">
        <v>2016</v>
      </c>
      <c r="B216" s="87">
        <v>8300</v>
      </c>
      <c r="C216" s="87">
        <v>4</v>
      </c>
      <c r="D216" s="86">
        <v>7</v>
      </c>
      <c r="E216" s="86">
        <v>1</v>
      </c>
      <c r="F216" s="87">
        <v>2000</v>
      </c>
      <c r="G216" s="87"/>
      <c r="H216" s="87"/>
      <c r="I216" s="87"/>
      <c r="J216" s="90" t="s">
        <v>29</v>
      </c>
      <c r="K216" s="90">
        <v>0</v>
      </c>
      <c r="L216" s="90">
        <v>0</v>
      </c>
      <c r="M216" s="90">
        <v>0</v>
      </c>
      <c r="N216" s="90">
        <v>478800</v>
      </c>
      <c r="O216" s="90">
        <v>0</v>
      </c>
      <c r="P216" s="89">
        <f t="shared" si="14"/>
        <v>478800</v>
      </c>
      <c r="Q216" s="89">
        <f t="shared" si="15"/>
        <v>478800</v>
      </c>
      <c r="R216" s="90">
        <v>0</v>
      </c>
      <c r="S216" s="90">
        <v>0</v>
      </c>
      <c r="T216" s="90">
        <v>0</v>
      </c>
      <c r="U216" s="90">
        <v>0</v>
      </c>
      <c r="V216" s="90">
        <v>0</v>
      </c>
      <c r="W216" s="90">
        <v>0</v>
      </c>
      <c r="X216" s="90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0</v>
      </c>
      <c r="AF216" s="90">
        <v>0</v>
      </c>
      <c r="AG216" s="90">
        <v>0</v>
      </c>
      <c r="AH216" s="90">
        <v>0</v>
      </c>
      <c r="AI216" s="90">
        <v>0</v>
      </c>
      <c r="AJ216" s="90">
        <v>0</v>
      </c>
      <c r="AK216" s="90">
        <v>0</v>
      </c>
      <c r="AL216" s="90">
        <v>0</v>
      </c>
      <c r="AM216" s="89">
        <f t="shared" si="13"/>
        <v>0</v>
      </c>
      <c r="AN216" s="89">
        <f t="shared" si="13"/>
        <v>0</v>
      </c>
      <c r="AO216" s="89">
        <f t="shared" si="13"/>
        <v>0</v>
      </c>
      <c r="AP216" s="89">
        <f t="shared" si="12"/>
        <v>478800</v>
      </c>
      <c r="AQ216" s="89">
        <f t="shared" si="12"/>
        <v>0</v>
      </c>
      <c r="AR216" s="89">
        <f t="shared" si="12"/>
        <v>478800</v>
      </c>
      <c r="AS216" s="89">
        <f t="shared" si="12"/>
        <v>478800</v>
      </c>
      <c r="AT216" s="90"/>
      <c r="AU216" s="90">
        <v>650</v>
      </c>
      <c r="AV216" s="90"/>
      <c r="AW216" s="90">
        <v>0</v>
      </c>
      <c r="AX216" s="90">
        <v>0</v>
      </c>
      <c r="AY216" s="90">
        <v>650</v>
      </c>
      <c r="AZ216" s="90"/>
    </row>
    <row r="217" spans="1:52">
      <c r="A217" s="87">
        <v>2016</v>
      </c>
      <c r="B217" s="87">
        <v>8300</v>
      </c>
      <c r="C217" s="87">
        <v>4</v>
      </c>
      <c r="D217" s="86">
        <v>7</v>
      </c>
      <c r="E217" s="86">
        <v>1</v>
      </c>
      <c r="F217" s="87">
        <v>2000</v>
      </c>
      <c r="G217" s="87">
        <v>2900</v>
      </c>
      <c r="H217" s="87"/>
      <c r="I217" s="87"/>
      <c r="J217" s="90" t="s">
        <v>60</v>
      </c>
      <c r="K217" s="90">
        <v>0</v>
      </c>
      <c r="L217" s="90">
        <v>0</v>
      </c>
      <c r="M217" s="90">
        <v>0</v>
      </c>
      <c r="N217" s="90">
        <v>478800</v>
      </c>
      <c r="O217" s="90">
        <v>0</v>
      </c>
      <c r="P217" s="89">
        <f t="shared" si="14"/>
        <v>478800</v>
      </c>
      <c r="Q217" s="89">
        <f t="shared" si="15"/>
        <v>478800</v>
      </c>
      <c r="R217" s="90">
        <v>0</v>
      </c>
      <c r="S217" s="90">
        <v>0</v>
      </c>
      <c r="T217" s="90">
        <v>0</v>
      </c>
      <c r="U217" s="90">
        <v>0</v>
      </c>
      <c r="V217" s="90">
        <v>0</v>
      </c>
      <c r="W217" s="90">
        <v>0</v>
      </c>
      <c r="X217" s="90">
        <v>0</v>
      </c>
      <c r="Y217" s="89">
        <v>0</v>
      </c>
      <c r="Z217" s="89">
        <v>0</v>
      </c>
      <c r="AA217" s="89">
        <v>0</v>
      </c>
      <c r="AB217" s="89">
        <v>0</v>
      </c>
      <c r="AC217" s="89">
        <v>0</v>
      </c>
      <c r="AD217" s="89">
        <v>0</v>
      </c>
      <c r="AE217" s="89">
        <v>0</v>
      </c>
      <c r="AF217" s="90">
        <v>0</v>
      </c>
      <c r="AG217" s="90">
        <v>0</v>
      </c>
      <c r="AH217" s="90">
        <v>0</v>
      </c>
      <c r="AI217" s="90">
        <v>0</v>
      </c>
      <c r="AJ217" s="90">
        <v>0</v>
      </c>
      <c r="AK217" s="90">
        <v>0</v>
      </c>
      <c r="AL217" s="90">
        <v>0</v>
      </c>
      <c r="AM217" s="89">
        <f t="shared" si="13"/>
        <v>0</v>
      </c>
      <c r="AN217" s="89">
        <f t="shared" si="13"/>
        <v>0</v>
      </c>
      <c r="AO217" s="89">
        <f t="shared" si="13"/>
        <v>0</v>
      </c>
      <c r="AP217" s="89">
        <f t="shared" si="12"/>
        <v>478800</v>
      </c>
      <c r="AQ217" s="89">
        <f t="shared" si="12"/>
        <v>0</v>
      </c>
      <c r="AR217" s="89">
        <f t="shared" si="12"/>
        <v>478800</v>
      </c>
      <c r="AS217" s="89">
        <f t="shared" si="12"/>
        <v>478800</v>
      </c>
      <c r="AT217" s="90"/>
      <c r="AU217" s="90">
        <v>120</v>
      </c>
      <c r="AV217" s="90"/>
      <c r="AW217" s="90">
        <v>0</v>
      </c>
      <c r="AX217" s="90">
        <v>0</v>
      </c>
      <c r="AY217" s="90">
        <v>120</v>
      </c>
      <c r="AZ217" s="90"/>
    </row>
    <row r="218" spans="1:52">
      <c r="A218" s="87">
        <v>2016</v>
      </c>
      <c r="B218" s="87">
        <v>8300</v>
      </c>
      <c r="C218" s="87">
        <v>4</v>
      </c>
      <c r="D218" s="86">
        <v>7</v>
      </c>
      <c r="E218" s="86">
        <v>1</v>
      </c>
      <c r="F218" s="87">
        <v>2000</v>
      </c>
      <c r="G218" s="87">
        <v>2900</v>
      </c>
      <c r="H218" s="87">
        <v>296</v>
      </c>
      <c r="I218" s="87">
        <v>2960</v>
      </c>
      <c r="J218" s="90" t="s">
        <v>64</v>
      </c>
      <c r="K218" s="90">
        <v>0</v>
      </c>
      <c r="L218" s="90">
        <v>0</v>
      </c>
      <c r="M218" s="90">
        <v>0</v>
      </c>
      <c r="N218" s="90">
        <v>478800</v>
      </c>
      <c r="O218" s="90">
        <v>0</v>
      </c>
      <c r="P218" s="89">
        <f t="shared" si="14"/>
        <v>478800</v>
      </c>
      <c r="Q218" s="89">
        <f t="shared" si="15"/>
        <v>478800</v>
      </c>
      <c r="R218" s="90">
        <v>0</v>
      </c>
      <c r="S218" s="90">
        <v>0</v>
      </c>
      <c r="T218" s="90">
        <v>0</v>
      </c>
      <c r="U218" s="90">
        <v>0</v>
      </c>
      <c r="V218" s="90">
        <v>0</v>
      </c>
      <c r="W218" s="90">
        <v>0</v>
      </c>
      <c r="X218" s="90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90">
        <v>0</v>
      </c>
      <c r="AG218" s="90">
        <v>0</v>
      </c>
      <c r="AH218" s="90">
        <v>0</v>
      </c>
      <c r="AI218" s="90">
        <v>0</v>
      </c>
      <c r="AJ218" s="90">
        <v>0</v>
      </c>
      <c r="AK218" s="90">
        <v>0</v>
      </c>
      <c r="AL218" s="90">
        <v>0</v>
      </c>
      <c r="AM218" s="89">
        <f t="shared" si="13"/>
        <v>0</v>
      </c>
      <c r="AN218" s="89">
        <f t="shared" si="13"/>
        <v>0</v>
      </c>
      <c r="AO218" s="89">
        <f t="shared" si="13"/>
        <v>0</v>
      </c>
      <c r="AP218" s="89">
        <f t="shared" si="12"/>
        <v>478800</v>
      </c>
      <c r="AQ218" s="89">
        <f t="shared" si="12"/>
        <v>0</v>
      </c>
      <c r="AR218" s="89">
        <f t="shared" si="12"/>
        <v>478800</v>
      </c>
      <c r="AS218" s="89">
        <f t="shared" si="12"/>
        <v>478800</v>
      </c>
      <c r="AT218" s="90"/>
      <c r="AU218" s="90">
        <v>120</v>
      </c>
      <c r="AV218" s="90"/>
      <c r="AW218" s="90">
        <v>0</v>
      </c>
      <c r="AX218" s="90">
        <v>0</v>
      </c>
      <c r="AY218" s="90">
        <v>120</v>
      </c>
      <c r="AZ218" s="90"/>
    </row>
    <row r="219" spans="1:52">
      <c r="A219" s="87">
        <v>2016</v>
      </c>
      <c r="B219" s="87">
        <v>8300</v>
      </c>
      <c r="C219" s="87">
        <v>4</v>
      </c>
      <c r="D219" s="86">
        <v>7</v>
      </c>
      <c r="E219" s="86">
        <v>1</v>
      </c>
      <c r="F219" s="87">
        <v>3000</v>
      </c>
      <c r="G219" s="87"/>
      <c r="H219" s="87"/>
      <c r="I219" s="87"/>
      <c r="J219" s="90" t="s">
        <v>66</v>
      </c>
      <c r="K219" s="90">
        <v>4943701.12</v>
      </c>
      <c r="L219" s="90">
        <v>0</v>
      </c>
      <c r="M219" s="90">
        <v>4943701.12</v>
      </c>
      <c r="N219" s="90">
        <v>7500000</v>
      </c>
      <c r="O219" s="90">
        <v>0</v>
      </c>
      <c r="P219" s="89">
        <f t="shared" si="14"/>
        <v>7500000</v>
      </c>
      <c r="Q219" s="89">
        <f t="shared" si="15"/>
        <v>12443701.120000001</v>
      </c>
      <c r="R219" s="90">
        <v>0</v>
      </c>
      <c r="S219" s="90">
        <v>0</v>
      </c>
      <c r="T219" s="90">
        <v>0</v>
      </c>
      <c r="U219" s="90">
        <v>0</v>
      </c>
      <c r="V219" s="90">
        <v>0</v>
      </c>
      <c r="W219" s="90">
        <v>0</v>
      </c>
      <c r="X219" s="90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0</v>
      </c>
      <c r="AF219" s="90">
        <v>0</v>
      </c>
      <c r="AG219" s="90">
        <v>0</v>
      </c>
      <c r="AH219" s="90">
        <v>0</v>
      </c>
      <c r="AI219" s="90">
        <v>0</v>
      </c>
      <c r="AJ219" s="90">
        <v>0</v>
      </c>
      <c r="AK219" s="90">
        <v>0</v>
      </c>
      <c r="AL219" s="90">
        <v>0</v>
      </c>
      <c r="AM219" s="89">
        <f t="shared" si="13"/>
        <v>4943701.12</v>
      </c>
      <c r="AN219" s="89">
        <f t="shared" si="13"/>
        <v>0</v>
      </c>
      <c r="AO219" s="89">
        <f t="shared" si="13"/>
        <v>4943701.12</v>
      </c>
      <c r="AP219" s="89">
        <f t="shared" si="12"/>
        <v>7500000</v>
      </c>
      <c r="AQ219" s="89">
        <f t="shared" si="12"/>
        <v>0</v>
      </c>
      <c r="AR219" s="89">
        <f t="shared" si="12"/>
        <v>7500000</v>
      </c>
      <c r="AS219" s="89">
        <f t="shared" si="12"/>
        <v>12443701.120000001</v>
      </c>
      <c r="AT219" s="90"/>
      <c r="AU219" s="90">
        <v>120</v>
      </c>
      <c r="AV219" s="90"/>
      <c r="AW219" s="90">
        <v>0</v>
      </c>
      <c r="AX219" s="90">
        <v>0</v>
      </c>
      <c r="AY219" s="90">
        <v>120</v>
      </c>
      <c r="AZ219" s="90"/>
    </row>
    <row r="220" spans="1:52">
      <c r="A220" s="87">
        <v>2016</v>
      </c>
      <c r="B220" s="87">
        <v>8300</v>
      </c>
      <c r="C220" s="87">
        <v>4</v>
      </c>
      <c r="D220" s="86">
        <v>7</v>
      </c>
      <c r="E220" s="86">
        <v>1</v>
      </c>
      <c r="F220" s="87">
        <v>3000</v>
      </c>
      <c r="G220" s="87">
        <v>3100</v>
      </c>
      <c r="H220" s="87"/>
      <c r="I220" s="87"/>
      <c r="J220" s="90" t="s">
        <v>67</v>
      </c>
      <c r="K220" s="90">
        <v>0</v>
      </c>
      <c r="L220" s="90">
        <v>0</v>
      </c>
      <c r="M220" s="90">
        <v>0</v>
      </c>
      <c r="N220" s="90">
        <v>7500000</v>
      </c>
      <c r="O220" s="90">
        <v>0</v>
      </c>
      <c r="P220" s="89">
        <f t="shared" si="14"/>
        <v>7500000</v>
      </c>
      <c r="Q220" s="89">
        <f t="shared" si="15"/>
        <v>7500000</v>
      </c>
      <c r="R220" s="90">
        <v>0</v>
      </c>
      <c r="S220" s="90">
        <v>0</v>
      </c>
      <c r="T220" s="90">
        <v>0</v>
      </c>
      <c r="U220" s="90">
        <v>0</v>
      </c>
      <c r="V220" s="90">
        <v>0</v>
      </c>
      <c r="W220" s="90">
        <v>0</v>
      </c>
      <c r="X220" s="90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90">
        <v>0</v>
      </c>
      <c r="AG220" s="90">
        <v>0</v>
      </c>
      <c r="AH220" s="90">
        <v>0</v>
      </c>
      <c r="AI220" s="90">
        <v>0</v>
      </c>
      <c r="AJ220" s="90">
        <v>0</v>
      </c>
      <c r="AK220" s="90">
        <v>0</v>
      </c>
      <c r="AL220" s="90">
        <v>0</v>
      </c>
      <c r="AM220" s="89">
        <f t="shared" si="13"/>
        <v>0</v>
      </c>
      <c r="AN220" s="89">
        <f t="shared" si="13"/>
        <v>0</v>
      </c>
      <c r="AO220" s="89">
        <f t="shared" si="13"/>
        <v>0</v>
      </c>
      <c r="AP220" s="89">
        <f t="shared" si="12"/>
        <v>7500000</v>
      </c>
      <c r="AQ220" s="89">
        <f t="shared" si="12"/>
        <v>0</v>
      </c>
      <c r="AR220" s="89">
        <f t="shared" si="12"/>
        <v>7500000</v>
      </c>
      <c r="AS220" s="89">
        <f t="shared" si="12"/>
        <v>7500000</v>
      </c>
      <c r="AT220" s="90"/>
      <c r="AU220" s="90">
        <v>530</v>
      </c>
      <c r="AV220" s="90"/>
      <c r="AW220" s="90">
        <v>0</v>
      </c>
      <c r="AX220" s="90">
        <v>0</v>
      </c>
      <c r="AY220" s="90">
        <v>530</v>
      </c>
      <c r="AZ220" s="90"/>
    </row>
    <row r="221" spans="1:52">
      <c r="A221" s="87">
        <v>2016</v>
      </c>
      <c r="B221" s="87">
        <v>8300</v>
      </c>
      <c r="C221" s="87">
        <v>4</v>
      </c>
      <c r="D221" s="86">
        <v>7</v>
      </c>
      <c r="E221" s="86">
        <v>1</v>
      </c>
      <c r="F221" s="87">
        <v>3000</v>
      </c>
      <c r="G221" s="87">
        <v>3100</v>
      </c>
      <c r="H221" s="87">
        <v>317</v>
      </c>
      <c r="I221" s="87">
        <v>3170</v>
      </c>
      <c r="J221" s="90" t="s">
        <v>74</v>
      </c>
      <c r="K221" s="90">
        <v>0</v>
      </c>
      <c r="L221" s="90">
        <v>0</v>
      </c>
      <c r="M221" s="90">
        <v>0</v>
      </c>
      <c r="N221" s="90">
        <v>7500000</v>
      </c>
      <c r="O221" s="90">
        <v>0</v>
      </c>
      <c r="P221" s="89">
        <f t="shared" si="14"/>
        <v>7500000</v>
      </c>
      <c r="Q221" s="89">
        <f t="shared" si="15"/>
        <v>7500000</v>
      </c>
      <c r="R221" s="90">
        <v>0</v>
      </c>
      <c r="S221" s="90">
        <v>0</v>
      </c>
      <c r="T221" s="90">
        <v>0</v>
      </c>
      <c r="U221" s="90">
        <v>0</v>
      </c>
      <c r="V221" s="90">
        <v>0</v>
      </c>
      <c r="W221" s="90">
        <v>0</v>
      </c>
      <c r="X221" s="90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90">
        <v>0</v>
      </c>
      <c r="AG221" s="90">
        <v>0</v>
      </c>
      <c r="AH221" s="90">
        <v>0</v>
      </c>
      <c r="AI221" s="90">
        <v>0</v>
      </c>
      <c r="AJ221" s="90">
        <v>0</v>
      </c>
      <c r="AK221" s="90">
        <v>0</v>
      </c>
      <c r="AL221" s="90">
        <v>0</v>
      </c>
      <c r="AM221" s="89">
        <f t="shared" si="13"/>
        <v>0</v>
      </c>
      <c r="AN221" s="89">
        <f t="shared" si="13"/>
        <v>0</v>
      </c>
      <c r="AO221" s="89">
        <f t="shared" si="13"/>
        <v>0</v>
      </c>
      <c r="AP221" s="89">
        <f t="shared" si="12"/>
        <v>7500000</v>
      </c>
      <c r="AQ221" s="89">
        <f t="shared" si="12"/>
        <v>0</v>
      </c>
      <c r="AR221" s="89">
        <f t="shared" si="12"/>
        <v>7500000</v>
      </c>
      <c r="AS221" s="89">
        <f t="shared" si="12"/>
        <v>7500000</v>
      </c>
      <c r="AT221" s="90"/>
      <c r="AU221" s="90">
        <v>1</v>
      </c>
      <c r="AV221" s="90"/>
      <c r="AW221" s="90">
        <v>0</v>
      </c>
      <c r="AX221" s="90">
        <v>0</v>
      </c>
      <c r="AY221" s="90">
        <v>1</v>
      </c>
      <c r="AZ221" s="90"/>
    </row>
    <row r="222" spans="1:52">
      <c r="A222" s="87">
        <v>2016</v>
      </c>
      <c r="B222" s="87">
        <v>8300</v>
      </c>
      <c r="C222" s="87">
        <v>4</v>
      </c>
      <c r="D222" s="86">
        <v>7</v>
      </c>
      <c r="E222" s="86">
        <v>1</v>
      </c>
      <c r="F222" s="87">
        <v>3000</v>
      </c>
      <c r="G222" s="87">
        <v>3500</v>
      </c>
      <c r="H222" s="87"/>
      <c r="I222" s="87"/>
      <c r="J222" s="90" t="s">
        <v>253</v>
      </c>
      <c r="K222" s="90">
        <v>4943701.12</v>
      </c>
      <c r="L222" s="90">
        <v>0</v>
      </c>
      <c r="M222" s="90">
        <v>4943701.12</v>
      </c>
      <c r="N222" s="90">
        <v>0</v>
      </c>
      <c r="O222" s="90">
        <v>0</v>
      </c>
      <c r="P222" s="89">
        <f t="shared" si="14"/>
        <v>0</v>
      </c>
      <c r="Q222" s="89">
        <f t="shared" si="15"/>
        <v>4943701.12</v>
      </c>
      <c r="R222" s="90">
        <v>0</v>
      </c>
      <c r="S222" s="90">
        <v>0</v>
      </c>
      <c r="T222" s="90">
        <v>0</v>
      </c>
      <c r="U222" s="90">
        <v>0</v>
      </c>
      <c r="V222" s="90">
        <v>0</v>
      </c>
      <c r="W222" s="90">
        <v>0</v>
      </c>
      <c r="X222" s="90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0</v>
      </c>
      <c r="AE222" s="89">
        <v>0</v>
      </c>
      <c r="AF222" s="90">
        <v>0</v>
      </c>
      <c r="AG222" s="90">
        <v>0</v>
      </c>
      <c r="AH222" s="90">
        <v>0</v>
      </c>
      <c r="AI222" s="90">
        <v>0</v>
      </c>
      <c r="AJ222" s="90">
        <v>0</v>
      </c>
      <c r="AK222" s="90">
        <v>0</v>
      </c>
      <c r="AL222" s="90">
        <v>0</v>
      </c>
      <c r="AM222" s="89">
        <f t="shared" si="13"/>
        <v>4943701.12</v>
      </c>
      <c r="AN222" s="89">
        <f t="shared" si="13"/>
        <v>0</v>
      </c>
      <c r="AO222" s="89">
        <f t="shared" si="13"/>
        <v>4943701.12</v>
      </c>
      <c r="AP222" s="89">
        <f t="shared" si="12"/>
        <v>0</v>
      </c>
      <c r="AQ222" s="89">
        <f t="shared" si="12"/>
        <v>0</v>
      </c>
      <c r="AR222" s="89">
        <f t="shared" si="12"/>
        <v>0</v>
      </c>
      <c r="AS222" s="89">
        <f t="shared" si="12"/>
        <v>4943701.12</v>
      </c>
      <c r="AT222" s="90"/>
      <c r="AU222" s="90">
        <v>1</v>
      </c>
      <c r="AV222" s="90"/>
      <c r="AW222" s="90">
        <v>0</v>
      </c>
      <c r="AX222" s="90">
        <v>0</v>
      </c>
      <c r="AY222" s="90">
        <v>1</v>
      </c>
      <c r="AZ222" s="90"/>
    </row>
    <row r="223" spans="1:52">
      <c r="A223" s="87">
        <v>2016</v>
      </c>
      <c r="B223" s="87">
        <v>8300</v>
      </c>
      <c r="C223" s="87">
        <v>4</v>
      </c>
      <c r="D223" s="86">
        <v>7</v>
      </c>
      <c r="E223" s="86">
        <v>1</v>
      </c>
      <c r="F223" s="87">
        <v>3000</v>
      </c>
      <c r="G223" s="87">
        <v>3500</v>
      </c>
      <c r="H223" s="87">
        <v>353</v>
      </c>
      <c r="I223" s="87">
        <v>3530</v>
      </c>
      <c r="J223" s="90" t="s">
        <v>273</v>
      </c>
      <c r="K223" s="90">
        <v>4943701.12</v>
      </c>
      <c r="L223" s="90">
        <v>0</v>
      </c>
      <c r="M223" s="90">
        <v>4943701.12</v>
      </c>
      <c r="N223" s="90">
        <v>0</v>
      </c>
      <c r="O223" s="90">
        <v>0</v>
      </c>
      <c r="P223" s="89">
        <f t="shared" si="14"/>
        <v>0</v>
      </c>
      <c r="Q223" s="89">
        <f t="shared" si="15"/>
        <v>4943701.12</v>
      </c>
      <c r="R223" s="90">
        <v>0</v>
      </c>
      <c r="S223" s="90">
        <v>0</v>
      </c>
      <c r="T223" s="90">
        <v>0</v>
      </c>
      <c r="U223" s="90">
        <v>0</v>
      </c>
      <c r="V223" s="90">
        <v>0</v>
      </c>
      <c r="W223" s="90">
        <v>0</v>
      </c>
      <c r="X223" s="90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0</v>
      </c>
      <c r="AF223" s="90">
        <v>0</v>
      </c>
      <c r="AG223" s="90">
        <v>0</v>
      </c>
      <c r="AH223" s="90">
        <v>0</v>
      </c>
      <c r="AI223" s="90">
        <v>0</v>
      </c>
      <c r="AJ223" s="90">
        <v>0</v>
      </c>
      <c r="AK223" s="90">
        <v>0</v>
      </c>
      <c r="AL223" s="90">
        <v>0</v>
      </c>
      <c r="AM223" s="89">
        <f t="shared" si="13"/>
        <v>4943701.12</v>
      </c>
      <c r="AN223" s="89">
        <f t="shared" si="13"/>
        <v>0</v>
      </c>
      <c r="AO223" s="89">
        <f t="shared" si="13"/>
        <v>4943701.12</v>
      </c>
      <c r="AP223" s="89">
        <f t="shared" si="12"/>
        <v>0</v>
      </c>
      <c r="AQ223" s="89">
        <f t="shared" si="12"/>
        <v>0</v>
      </c>
      <c r="AR223" s="89">
        <f t="shared" si="12"/>
        <v>0</v>
      </c>
      <c r="AS223" s="89">
        <f t="shared" si="12"/>
        <v>4943701.12</v>
      </c>
      <c r="AT223" s="90"/>
      <c r="AU223" s="90">
        <v>529</v>
      </c>
      <c r="AV223" s="90"/>
      <c r="AW223" s="90">
        <v>0</v>
      </c>
      <c r="AX223" s="90">
        <v>0</v>
      </c>
      <c r="AY223" s="90">
        <v>529</v>
      </c>
      <c r="AZ223" s="90"/>
    </row>
    <row r="224" spans="1:52">
      <c r="A224" s="87">
        <v>2016</v>
      </c>
      <c r="B224" s="87">
        <v>8300</v>
      </c>
      <c r="C224" s="87">
        <v>4</v>
      </c>
      <c r="D224" s="86">
        <v>7</v>
      </c>
      <c r="E224" s="86">
        <v>1</v>
      </c>
      <c r="F224" s="87">
        <v>5000</v>
      </c>
      <c r="G224" s="87"/>
      <c r="H224" s="87"/>
      <c r="I224" s="87"/>
      <c r="J224" s="90" t="s">
        <v>113</v>
      </c>
      <c r="K224" s="90">
        <v>12383510.149999999</v>
      </c>
      <c r="L224" s="90">
        <v>0</v>
      </c>
      <c r="M224" s="90">
        <v>12383510.149999999</v>
      </c>
      <c r="N224" s="90">
        <v>0</v>
      </c>
      <c r="O224" s="90">
        <v>0</v>
      </c>
      <c r="P224" s="89">
        <f t="shared" si="14"/>
        <v>0</v>
      </c>
      <c r="Q224" s="89">
        <f t="shared" si="15"/>
        <v>12383510.149999999</v>
      </c>
      <c r="R224" s="90">
        <v>0</v>
      </c>
      <c r="S224" s="90">
        <v>0</v>
      </c>
      <c r="T224" s="90">
        <v>0</v>
      </c>
      <c r="U224" s="90">
        <v>0</v>
      </c>
      <c r="V224" s="90">
        <v>0</v>
      </c>
      <c r="W224" s="90">
        <v>0</v>
      </c>
      <c r="X224" s="90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0</v>
      </c>
      <c r="AF224" s="90">
        <v>0</v>
      </c>
      <c r="AG224" s="90">
        <v>0</v>
      </c>
      <c r="AH224" s="90">
        <v>0</v>
      </c>
      <c r="AI224" s="90">
        <v>0</v>
      </c>
      <c r="AJ224" s="90">
        <v>0</v>
      </c>
      <c r="AK224" s="90">
        <v>0</v>
      </c>
      <c r="AL224" s="90">
        <v>0</v>
      </c>
      <c r="AM224" s="89">
        <f t="shared" si="13"/>
        <v>12383510.149999999</v>
      </c>
      <c r="AN224" s="89">
        <f t="shared" si="13"/>
        <v>0</v>
      </c>
      <c r="AO224" s="89">
        <f t="shared" si="13"/>
        <v>12383510.149999999</v>
      </c>
      <c r="AP224" s="89">
        <f t="shared" si="12"/>
        <v>0</v>
      </c>
      <c r="AQ224" s="89">
        <f t="shared" si="12"/>
        <v>0</v>
      </c>
      <c r="AR224" s="89">
        <f t="shared" si="12"/>
        <v>0</v>
      </c>
      <c r="AS224" s="89">
        <f t="shared" si="12"/>
        <v>12383510.149999999</v>
      </c>
      <c r="AT224" s="90"/>
      <c r="AU224" s="90">
        <v>529</v>
      </c>
      <c r="AV224" s="90"/>
      <c r="AW224" s="90">
        <v>0</v>
      </c>
      <c r="AX224" s="90">
        <v>0</v>
      </c>
      <c r="AY224" s="90">
        <v>529</v>
      </c>
      <c r="AZ224" s="90"/>
    </row>
    <row r="225" spans="1:52">
      <c r="A225" s="87">
        <v>2016</v>
      </c>
      <c r="B225" s="87">
        <v>8300</v>
      </c>
      <c r="C225" s="87">
        <v>4</v>
      </c>
      <c r="D225" s="86">
        <v>7</v>
      </c>
      <c r="E225" s="86">
        <v>1</v>
      </c>
      <c r="F225" s="87">
        <v>5000</v>
      </c>
      <c r="G225" s="87">
        <v>5100</v>
      </c>
      <c r="H225" s="87"/>
      <c r="I225" s="87"/>
      <c r="J225" s="90" t="s">
        <v>114</v>
      </c>
      <c r="K225" s="90">
        <v>2104083.6800000002</v>
      </c>
      <c r="L225" s="90">
        <v>0</v>
      </c>
      <c r="M225" s="90">
        <v>2104083.6800000002</v>
      </c>
      <c r="N225" s="90">
        <v>0</v>
      </c>
      <c r="O225" s="90">
        <v>0</v>
      </c>
      <c r="P225" s="89">
        <f t="shared" si="14"/>
        <v>0</v>
      </c>
      <c r="Q225" s="89">
        <f t="shared" si="15"/>
        <v>2104083.6800000002</v>
      </c>
      <c r="R225" s="90">
        <v>0</v>
      </c>
      <c r="S225" s="90">
        <v>0</v>
      </c>
      <c r="T225" s="90">
        <v>0</v>
      </c>
      <c r="U225" s="90">
        <v>0</v>
      </c>
      <c r="V225" s="90">
        <v>0</v>
      </c>
      <c r="W225" s="90">
        <v>0</v>
      </c>
      <c r="X225" s="90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0</v>
      </c>
      <c r="AF225" s="90">
        <v>0</v>
      </c>
      <c r="AG225" s="90">
        <v>0</v>
      </c>
      <c r="AH225" s="90">
        <v>0</v>
      </c>
      <c r="AI225" s="90">
        <v>0</v>
      </c>
      <c r="AJ225" s="90">
        <v>0</v>
      </c>
      <c r="AK225" s="90">
        <v>0</v>
      </c>
      <c r="AL225" s="90">
        <v>0</v>
      </c>
      <c r="AM225" s="89">
        <f t="shared" si="13"/>
        <v>2104083.6800000002</v>
      </c>
      <c r="AN225" s="89">
        <f t="shared" si="13"/>
        <v>0</v>
      </c>
      <c r="AO225" s="89">
        <f t="shared" si="13"/>
        <v>2104083.6800000002</v>
      </c>
      <c r="AP225" s="89">
        <f t="shared" si="12"/>
        <v>0</v>
      </c>
      <c r="AQ225" s="89">
        <f t="shared" si="12"/>
        <v>0</v>
      </c>
      <c r="AR225" s="89">
        <f t="shared" si="12"/>
        <v>0</v>
      </c>
      <c r="AS225" s="89">
        <f t="shared" si="12"/>
        <v>2104083.6800000002</v>
      </c>
      <c r="AT225" s="90"/>
      <c r="AU225" s="90"/>
      <c r="AV225" s="90"/>
      <c r="AW225" s="90">
        <v>0</v>
      </c>
      <c r="AX225" s="90">
        <v>0</v>
      </c>
      <c r="AY225" s="90"/>
      <c r="AZ225" s="90"/>
    </row>
    <row r="226" spans="1:52">
      <c r="A226" s="87">
        <v>2016</v>
      </c>
      <c r="B226" s="87">
        <v>8300</v>
      </c>
      <c r="C226" s="87">
        <v>4</v>
      </c>
      <c r="D226" s="86">
        <v>7</v>
      </c>
      <c r="E226" s="86">
        <v>1</v>
      </c>
      <c r="F226" s="87">
        <v>5000</v>
      </c>
      <c r="G226" s="87">
        <v>5100</v>
      </c>
      <c r="H226" s="87">
        <v>515</v>
      </c>
      <c r="I226" s="87">
        <v>5150</v>
      </c>
      <c r="J226" s="90" t="s">
        <v>118</v>
      </c>
      <c r="K226" s="90">
        <v>2104083.6800000002</v>
      </c>
      <c r="L226" s="90">
        <v>0</v>
      </c>
      <c r="M226" s="90">
        <v>2104083.6800000002</v>
      </c>
      <c r="N226" s="90">
        <v>0</v>
      </c>
      <c r="O226" s="90">
        <v>0</v>
      </c>
      <c r="P226" s="89">
        <f t="shared" si="14"/>
        <v>0</v>
      </c>
      <c r="Q226" s="89">
        <f t="shared" si="15"/>
        <v>2104083.6800000002</v>
      </c>
      <c r="R226" s="90">
        <v>0</v>
      </c>
      <c r="S226" s="90">
        <v>0</v>
      </c>
      <c r="T226" s="90">
        <v>0</v>
      </c>
      <c r="U226" s="90">
        <v>0</v>
      </c>
      <c r="V226" s="90">
        <v>0</v>
      </c>
      <c r="W226" s="90">
        <v>0</v>
      </c>
      <c r="X226" s="90">
        <v>0</v>
      </c>
      <c r="Y226" s="89">
        <v>0</v>
      </c>
      <c r="Z226" s="89">
        <v>0</v>
      </c>
      <c r="AA226" s="89">
        <v>0</v>
      </c>
      <c r="AB226" s="89">
        <v>0</v>
      </c>
      <c r="AC226" s="89">
        <v>0</v>
      </c>
      <c r="AD226" s="89">
        <v>0</v>
      </c>
      <c r="AE226" s="89">
        <v>0</v>
      </c>
      <c r="AF226" s="90">
        <v>0</v>
      </c>
      <c r="AG226" s="90">
        <v>0</v>
      </c>
      <c r="AH226" s="90">
        <v>0</v>
      </c>
      <c r="AI226" s="90">
        <v>0</v>
      </c>
      <c r="AJ226" s="90">
        <v>0</v>
      </c>
      <c r="AK226" s="90">
        <v>0</v>
      </c>
      <c r="AL226" s="90">
        <v>0</v>
      </c>
      <c r="AM226" s="89">
        <f t="shared" si="13"/>
        <v>2104083.6800000002</v>
      </c>
      <c r="AN226" s="89">
        <f t="shared" si="13"/>
        <v>0</v>
      </c>
      <c r="AO226" s="89">
        <f t="shared" si="13"/>
        <v>2104083.6800000002</v>
      </c>
      <c r="AP226" s="89">
        <f t="shared" si="12"/>
        <v>0</v>
      </c>
      <c r="AQ226" s="89">
        <f t="shared" si="12"/>
        <v>0</v>
      </c>
      <c r="AR226" s="89">
        <f t="shared" si="12"/>
        <v>0</v>
      </c>
      <c r="AS226" s="89">
        <f t="shared" si="12"/>
        <v>2104083.6800000002</v>
      </c>
      <c r="AT226" s="90"/>
      <c r="AU226" s="90"/>
      <c r="AV226" s="90"/>
      <c r="AW226" s="90">
        <v>0</v>
      </c>
      <c r="AX226" s="90">
        <v>0</v>
      </c>
      <c r="AY226" s="90"/>
      <c r="AZ226" s="90"/>
    </row>
    <row r="227" spans="1:52">
      <c r="A227" s="87">
        <v>2016</v>
      </c>
      <c r="B227" s="87">
        <v>8300</v>
      </c>
      <c r="C227" s="87">
        <v>4</v>
      </c>
      <c r="D227" s="86">
        <v>7</v>
      </c>
      <c r="E227" s="86">
        <v>1</v>
      </c>
      <c r="F227" s="87">
        <v>5000</v>
      </c>
      <c r="G227" s="87">
        <v>5600</v>
      </c>
      <c r="H227" s="87"/>
      <c r="I227" s="87"/>
      <c r="J227" s="90" t="s">
        <v>282</v>
      </c>
      <c r="K227" s="90">
        <v>4779410.4000000004</v>
      </c>
      <c r="L227" s="90">
        <v>0</v>
      </c>
      <c r="M227" s="90">
        <v>4779410.4000000004</v>
      </c>
      <c r="N227" s="90">
        <v>0</v>
      </c>
      <c r="O227" s="90">
        <v>0</v>
      </c>
      <c r="P227" s="89">
        <f t="shared" si="14"/>
        <v>0</v>
      </c>
      <c r="Q227" s="89">
        <f t="shared" si="15"/>
        <v>4779410.4000000004</v>
      </c>
      <c r="R227" s="90">
        <v>0</v>
      </c>
      <c r="S227" s="90">
        <v>0</v>
      </c>
      <c r="T227" s="90">
        <v>0</v>
      </c>
      <c r="U227" s="90">
        <v>0</v>
      </c>
      <c r="V227" s="90">
        <v>0</v>
      </c>
      <c r="W227" s="90">
        <v>0</v>
      </c>
      <c r="X227" s="90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90">
        <v>0</v>
      </c>
      <c r="AG227" s="90">
        <v>0</v>
      </c>
      <c r="AH227" s="90">
        <v>0</v>
      </c>
      <c r="AI227" s="90">
        <v>0</v>
      </c>
      <c r="AJ227" s="90">
        <v>0</v>
      </c>
      <c r="AK227" s="90">
        <v>0</v>
      </c>
      <c r="AL227" s="90">
        <v>0</v>
      </c>
      <c r="AM227" s="89">
        <f t="shared" si="13"/>
        <v>4779410.4000000004</v>
      </c>
      <c r="AN227" s="89">
        <f t="shared" si="13"/>
        <v>0</v>
      </c>
      <c r="AO227" s="89">
        <f t="shared" si="13"/>
        <v>4779410.4000000004</v>
      </c>
      <c r="AP227" s="89">
        <f t="shared" si="12"/>
        <v>0</v>
      </c>
      <c r="AQ227" s="89">
        <f t="shared" si="12"/>
        <v>0</v>
      </c>
      <c r="AR227" s="89">
        <f t="shared" si="12"/>
        <v>0</v>
      </c>
      <c r="AS227" s="89">
        <f t="shared" ref="AS227:AS290" si="16">+Q227-X227-AE227-AL227</f>
        <v>4779410.4000000004</v>
      </c>
      <c r="AT227" s="90"/>
      <c r="AU227" s="90">
        <v>20</v>
      </c>
      <c r="AV227" s="90"/>
      <c r="AW227" s="90">
        <v>0</v>
      </c>
      <c r="AX227" s="90">
        <v>0</v>
      </c>
      <c r="AY227" s="90">
        <v>20</v>
      </c>
      <c r="AZ227" s="90"/>
    </row>
    <row r="228" spans="1:52">
      <c r="A228" s="87">
        <v>2016</v>
      </c>
      <c r="B228" s="87">
        <v>8300</v>
      </c>
      <c r="C228" s="87">
        <v>4</v>
      </c>
      <c r="D228" s="86">
        <v>7</v>
      </c>
      <c r="E228" s="86">
        <v>1</v>
      </c>
      <c r="F228" s="87">
        <v>5000</v>
      </c>
      <c r="G228" s="87">
        <v>5600</v>
      </c>
      <c r="H228" s="87">
        <v>564</v>
      </c>
      <c r="I228" s="87">
        <v>5640</v>
      </c>
      <c r="J228" s="90" t="s">
        <v>131</v>
      </c>
      <c r="K228" s="90">
        <v>1050000</v>
      </c>
      <c r="L228" s="90">
        <v>0</v>
      </c>
      <c r="M228" s="90">
        <v>1050000</v>
      </c>
      <c r="N228" s="90">
        <v>0</v>
      </c>
      <c r="O228" s="90">
        <v>0</v>
      </c>
      <c r="P228" s="89">
        <f t="shared" si="14"/>
        <v>0</v>
      </c>
      <c r="Q228" s="89">
        <f t="shared" si="15"/>
        <v>1050000</v>
      </c>
      <c r="R228" s="90">
        <v>0</v>
      </c>
      <c r="S228" s="90">
        <v>0</v>
      </c>
      <c r="T228" s="90">
        <v>0</v>
      </c>
      <c r="U228" s="90">
        <v>0</v>
      </c>
      <c r="V228" s="90">
        <v>0</v>
      </c>
      <c r="W228" s="90">
        <v>0</v>
      </c>
      <c r="X228" s="90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0</v>
      </c>
      <c r="AF228" s="90">
        <v>0</v>
      </c>
      <c r="AG228" s="90">
        <v>0</v>
      </c>
      <c r="AH228" s="90">
        <v>0</v>
      </c>
      <c r="AI228" s="90">
        <v>0</v>
      </c>
      <c r="AJ228" s="90">
        <v>0</v>
      </c>
      <c r="AK228" s="90">
        <v>0</v>
      </c>
      <c r="AL228" s="90">
        <v>0</v>
      </c>
      <c r="AM228" s="89">
        <f t="shared" si="13"/>
        <v>1050000</v>
      </c>
      <c r="AN228" s="89">
        <f t="shared" si="13"/>
        <v>0</v>
      </c>
      <c r="AO228" s="89">
        <f t="shared" si="13"/>
        <v>1050000</v>
      </c>
      <c r="AP228" s="89">
        <f t="shared" si="13"/>
        <v>0</v>
      </c>
      <c r="AQ228" s="89">
        <f t="shared" si="13"/>
        <v>0</v>
      </c>
      <c r="AR228" s="89">
        <f t="shared" si="13"/>
        <v>0</v>
      </c>
      <c r="AS228" s="89">
        <f t="shared" si="16"/>
        <v>1050000</v>
      </c>
      <c r="AT228" s="90"/>
      <c r="AU228" s="90">
        <v>28</v>
      </c>
      <c r="AV228" s="90"/>
      <c r="AW228" s="90">
        <v>0</v>
      </c>
      <c r="AX228" s="90">
        <v>0</v>
      </c>
      <c r="AY228" s="90">
        <v>28</v>
      </c>
      <c r="AZ228" s="90"/>
    </row>
    <row r="229" spans="1:52">
      <c r="A229" s="87">
        <v>2016</v>
      </c>
      <c r="B229" s="87">
        <v>8300</v>
      </c>
      <c r="C229" s="87">
        <v>4</v>
      </c>
      <c r="D229" s="86">
        <v>7</v>
      </c>
      <c r="E229" s="86">
        <v>1</v>
      </c>
      <c r="F229" s="87">
        <v>5000</v>
      </c>
      <c r="G229" s="87">
        <v>5600</v>
      </c>
      <c r="H229" s="87">
        <v>564</v>
      </c>
      <c r="I229" s="87">
        <v>5640</v>
      </c>
      <c r="J229" s="90" t="s">
        <v>285</v>
      </c>
      <c r="K229" s="90">
        <v>1050000</v>
      </c>
      <c r="L229" s="90">
        <v>0</v>
      </c>
      <c r="M229" s="90">
        <v>1050000</v>
      </c>
      <c r="N229" s="90">
        <v>0</v>
      </c>
      <c r="O229" s="90">
        <v>0</v>
      </c>
      <c r="P229" s="89">
        <f t="shared" si="14"/>
        <v>0</v>
      </c>
      <c r="Q229" s="89">
        <f t="shared" si="15"/>
        <v>1050000</v>
      </c>
      <c r="R229" s="90">
        <v>0</v>
      </c>
      <c r="S229" s="90">
        <v>0</v>
      </c>
      <c r="T229" s="90">
        <v>0</v>
      </c>
      <c r="U229" s="90">
        <v>0</v>
      </c>
      <c r="V229" s="90">
        <v>0</v>
      </c>
      <c r="W229" s="90">
        <v>0</v>
      </c>
      <c r="X229" s="90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0</v>
      </c>
      <c r="AE229" s="89">
        <v>0</v>
      </c>
      <c r="AF229" s="90">
        <v>0</v>
      </c>
      <c r="AG229" s="90">
        <v>0</v>
      </c>
      <c r="AH229" s="90">
        <v>0</v>
      </c>
      <c r="AI229" s="90">
        <v>0</v>
      </c>
      <c r="AJ229" s="90">
        <v>0</v>
      </c>
      <c r="AK229" s="90">
        <v>0</v>
      </c>
      <c r="AL229" s="90">
        <v>0</v>
      </c>
      <c r="AM229" s="89">
        <f t="shared" ref="AM229:AR292" si="17">+K229-R229-Y229-AF229</f>
        <v>1050000</v>
      </c>
      <c r="AN229" s="89">
        <f t="shared" si="17"/>
        <v>0</v>
      </c>
      <c r="AO229" s="89">
        <f t="shared" si="17"/>
        <v>1050000</v>
      </c>
      <c r="AP229" s="89">
        <f t="shared" si="17"/>
        <v>0</v>
      </c>
      <c r="AQ229" s="89">
        <f t="shared" si="17"/>
        <v>0</v>
      </c>
      <c r="AR229" s="89">
        <f t="shared" si="17"/>
        <v>0</v>
      </c>
      <c r="AS229" s="89">
        <f t="shared" si="16"/>
        <v>1050000</v>
      </c>
      <c r="AT229" s="90" t="s">
        <v>281</v>
      </c>
      <c r="AU229" s="90">
        <v>11</v>
      </c>
      <c r="AV229" s="90"/>
      <c r="AW229" s="90">
        <v>0</v>
      </c>
      <c r="AX229" s="90">
        <v>0</v>
      </c>
      <c r="AY229" s="90">
        <v>11</v>
      </c>
      <c r="AZ229" s="90"/>
    </row>
    <row r="230" spans="1:52">
      <c r="A230" s="87">
        <v>2016</v>
      </c>
      <c r="B230" s="87">
        <v>8300</v>
      </c>
      <c r="C230" s="87">
        <v>4</v>
      </c>
      <c r="D230" s="86">
        <v>7</v>
      </c>
      <c r="E230" s="86">
        <v>1</v>
      </c>
      <c r="F230" s="87">
        <v>5000</v>
      </c>
      <c r="G230" s="87">
        <v>5600</v>
      </c>
      <c r="H230" s="87">
        <v>565</v>
      </c>
      <c r="I230" s="87">
        <v>5650</v>
      </c>
      <c r="J230" s="90" t="s">
        <v>132</v>
      </c>
      <c r="K230" s="90">
        <v>3729410.4</v>
      </c>
      <c r="L230" s="90">
        <v>0</v>
      </c>
      <c r="M230" s="90">
        <v>3729410.4</v>
      </c>
      <c r="N230" s="90">
        <v>0</v>
      </c>
      <c r="O230" s="90">
        <v>0</v>
      </c>
      <c r="P230" s="89">
        <f t="shared" si="14"/>
        <v>0</v>
      </c>
      <c r="Q230" s="89">
        <f t="shared" si="15"/>
        <v>3729410.4</v>
      </c>
      <c r="R230" s="90">
        <v>0</v>
      </c>
      <c r="S230" s="90">
        <v>0</v>
      </c>
      <c r="T230" s="90">
        <v>0</v>
      </c>
      <c r="U230" s="90">
        <v>0</v>
      </c>
      <c r="V230" s="90">
        <v>0</v>
      </c>
      <c r="W230" s="90">
        <v>0</v>
      </c>
      <c r="X230" s="90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90">
        <v>0</v>
      </c>
      <c r="AG230" s="90">
        <v>0</v>
      </c>
      <c r="AH230" s="90">
        <v>0</v>
      </c>
      <c r="AI230" s="90">
        <v>0</v>
      </c>
      <c r="AJ230" s="90">
        <v>0</v>
      </c>
      <c r="AK230" s="90">
        <v>0</v>
      </c>
      <c r="AL230" s="90">
        <v>0</v>
      </c>
      <c r="AM230" s="89">
        <f t="shared" si="17"/>
        <v>3729410.4</v>
      </c>
      <c r="AN230" s="89">
        <f t="shared" si="17"/>
        <v>0</v>
      </c>
      <c r="AO230" s="89">
        <f t="shared" si="17"/>
        <v>3729410.4</v>
      </c>
      <c r="AP230" s="89">
        <f t="shared" si="17"/>
        <v>0</v>
      </c>
      <c r="AQ230" s="89">
        <f t="shared" si="17"/>
        <v>0</v>
      </c>
      <c r="AR230" s="89">
        <f t="shared" si="17"/>
        <v>0</v>
      </c>
      <c r="AS230" s="89">
        <f t="shared" si="16"/>
        <v>3729410.4</v>
      </c>
      <c r="AT230" s="90"/>
      <c r="AU230" s="90">
        <v>11</v>
      </c>
      <c r="AV230" s="90"/>
      <c r="AW230" s="90">
        <v>0</v>
      </c>
      <c r="AX230" s="90">
        <v>0</v>
      </c>
      <c r="AY230" s="90">
        <v>11</v>
      </c>
      <c r="AZ230" s="90"/>
    </row>
    <row r="231" spans="1:52">
      <c r="A231" s="87">
        <v>2016</v>
      </c>
      <c r="B231" s="87">
        <v>8300</v>
      </c>
      <c r="C231" s="87">
        <v>4</v>
      </c>
      <c r="D231" s="86">
        <v>7</v>
      </c>
      <c r="E231" s="86">
        <v>1</v>
      </c>
      <c r="F231" s="87">
        <v>5000</v>
      </c>
      <c r="G231" s="87">
        <v>5900</v>
      </c>
      <c r="H231" s="87"/>
      <c r="I231" s="87"/>
      <c r="J231" s="90" t="s">
        <v>229</v>
      </c>
      <c r="K231" s="90">
        <v>5500016.0699999994</v>
      </c>
      <c r="L231" s="90">
        <v>0</v>
      </c>
      <c r="M231" s="90">
        <v>5500016.0699999994</v>
      </c>
      <c r="N231" s="90">
        <v>0</v>
      </c>
      <c r="O231" s="90">
        <v>0</v>
      </c>
      <c r="P231" s="89">
        <f t="shared" si="14"/>
        <v>0</v>
      </c>
      <c r="Q231" s="89">
        <f t="shared" si="15"/>
        <v>5500016.0699999994</v>
      </c>
      <c r="R231" s="90">
        <v>0</v>
      </c>
      <c r="S231" s="90">
        <v>0</v>
      </c>
      <c r="T231" s="90">
        <v>0</v>
      </c>
      <c r="U231" s="90">
        <v>0</v>
      </c>
      <c r="V231" s="90">
        <v>0</v>
      </c>
      <c r="W231" s="90">
        <v>0</v>
      </c>
      <c r="X231" s="90">
        <v>0</v>
      </c>
      <c r="Y231" s="89">
        <v>0</v>
      </c>
      <c r="Z231" s="89">
        <v>0</v>
      </c>
      <c r="AA231" s="89">
        <v>0</v>
      </c>
      <c r="AB231" s="89">
        <v>0</v>
      </c>
      <c r="AC231" s="89">
        <v>0</v>
      </c>
      <c r="AD231" s="89">
        <v>0</v>
      </c>
      <c r="AE231" s="89">
        <v>0</v>
      </c>
      <c r="AF231" s="90">
        <v>0</v>
      </c>
      <c r="AG231" s="90">
        <v>0</v>
      </c>
      <c r="AH231" s="90">
        <v>0</v>
      </c>
      <c r="AI231" s="90">
        <v>0</v>
      </c>
      <c r="AJ231" s="90">
        <v>0</v>
      </c>
      <c r="AK231" s="90">
        <v>0</v>
      </c>
      <c r="AL231" s="90">
        <v>0</v>
      </c>
      <c r="AM231" s="89">
        <f t="shared" si="17"/>
        <v>5500016.0699999994</v>
      </c>
      <c r="AN231" s="89">
        <f t="shared" si="17"/>
        <v>0</v>
      </c>
      <c r="AO231" s="89">
        <f t="shared" si="17"/>
        <v>5500016.0699999994</v>
      </c>
      <c r="AP231" s="89">
        <f t="shared" si="17"/>
        <v>0</v>
      </c>
      <c r="AQ231" s="89">
        <f t="shared" si="17"/>
        <v>0</v>
      </c>
      <c r="AR231" s="89">
        <f t="shared" si="17"/>
        <v>0</v>
      </c>
      <c r="AS231" s="89">
        <f t="shared" si="16"/>
        <v>5500016.0699999994</v>
      </c>
      <c r="AT231" s="90"/>
      <c r="AU231" s="90">
        <v>17</v>
      </c>
      <c r="AV231" s="90"/>
      <c r="AW231" s="90">
        <v>0</v>
      </c>
      <c r="AX231" s="90">
        <v>0</v>
      </c>
      <c r="AY231" s="90">
        <v>17</v>
      </c>
      <c r="AZ231" s="90"/>
    </row>
    <row r="232" spans="1:52">
      <c r="A232" s="87">
        <v>2016</v>
      </c>
      <c r="B232" s="87">
        <v>8300</v>
      </c>
      <c r="C232" s="87">
        <v>4</v>
      </c>
      <c r="D232" s="86">
        <v>7</v>
      </c>
      <c r="E232" s="86">
        <v>1</v>
      </c>
      <c r="F232" s="87">
        <v>5000</v>
      </c>
      <c r="G232" s="87">
        <v>5900</v>
      </c>
      <c r="H232" s="87">
        <v>597</v>
      </c>
      <c r="I232" s="87">
        <v>5970</v>
      </c>
      <c r="J232" s="90" t="s">
        <v>136</v>
      </c>
      <c r="K232" s="90">
        <v>5500016.0699999994</v>
      </c>
      <c r="L232" s="90">
        <v>0</v>
      </c>
      <c r="M232" s="90">
        <v>5500016.0699999994</v>
      </c>
      <c r="N232" s="90">
        <v>0</v>
      </c>
      <c r="O232" s="90">
        <v>0</v>
      </c>
      <c r="P232" s="89">
        <f t="shared" si="14"/>
        <v>0</v>
      </c>
      <c r="Q232" s="89">
        <f t="shared" si="15"/>
        <v>5500016.0699999994</v>
      </c>
      <c r="R232" s="90">
        <v>0</v>
      </c>
      <c r="S232" s="90">
        <v>0</v>
      </c>
      <c r="T232" s="90">
        <v>0</v>
      </c>
      <c r="U232" s="90">
        <v>0</v>
      </c>
      <c r="V232" s="90">
        <v>0</v>
      </c>
      <c r="W232" s="90">
        <v>0</v>
      </c>
      <c r="X232" s="90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0</v>
      </c>
      <c r="AE232" s="89">
        <v>0</v>
      </c>
      <c r="AF232" s="90">
        <v>0</v>
      </c>
      <c r="AG232" s="90">
        <v>0</v>
      </c>
      <c r="AH232" s="90">
        <v>0</v>
      </c>
      <c r="AI232" s="90">
        <v>0</v>
      </c>
      <c r="AJ232" s="90">
        <v>0</v>
      </c>
      <c r="AK232" s="90">
        <v>0</v>
      </c>
      <c r="AL232" s="90">
        <v>0</v>
      </c>
      <c r="AM232" s="89">
        <f t="shared" si="17"/>
        <v>5500016.0699999994</v>
      </c>
      <c r="AN232" s="89">
        <f t="shared" si="17"/>
        <v>0</v>
      </c>
      <c r="AO232" s="89">
        <f t="shared" si="17"/>
        <v>5500016.0699999994</v>
      </c>
      <c r="AP232" s="89">
        <f t="shared" si="17"/>
        <v>0</v>
      </c>
      <c r="AQ232" s="89">
        <f t="shared" si="17"/>
        <v>0</v>
      </c>
      <c r="AR232" s="89">
        <f t="shared" si="17"/>
        <v>0</v>
      </c>
      <c r="AS232" s="89">
        <f t="shared" si="16"/>
        <v>5500016.0699999994</v>
      </c>
      <c r="AT232" s="90"/>
      <c r="AU232" s="90"/>
      <c r="AV232" s="90"/>
      <c r="AW232" s="90">
        <v>0</v>
      </c>
      <c r="AX232" s="90">
        <v>0</v>
      </c>
      <c r="AY232" s="90"/>
      <c r="AZ232" s="90"/>
    </row>
    <row r="233" spans="1:52">
      <c r="A233" s="87">
        <v>2016</v>
      </c>
      <c r="B233" s="87">
        <v>8300</v>
      </c>
      <c r="C233" s="87">
        <v>4</v>
      </c>
      <c r="D233" s="86">
        <v>7</v>
      </c>
      <c r="E233" s="86">
        <v>2</v>
      </c>
      <c r="F233" s="87"/>
      <c r="G233" s="87"/>
      <c r="H233" s="87"/>
      <c r="I233" s="87"/>
      <c r="J233" s="90" t="s">
        <v>199</v>
      </c>
      <c r="K233" s="90">
        <v>0</v>
      </c>
      <c r="L233" s="90">
        <v>0</v>
      </c>
      <c r="M233" s="90">
        <v>0</v>
      </c>
      <c r="N233" s="90">
        <v>5472000</v>
      </c>
      <c r="O233" s="90">
        <v>0</v>
      </c>
      <c r="P233" s="89">
        <f t="shared" si="14"/>
        <v>5472000</v>
      </c>
      <c r="Q233" s="89">
        <f t="shared" si="15"/>
        <v>5472000</v>
      </c>
      <c r="R233" s="90">
        <v>0</v>
      </c>
      <c r="S233" s="90">
        <v>0</v>
      </c>
      <c r="T233" s="90">
        <v>0</v>
      </c>
      <c r="U233" s="90">
        <v>158857.62</v>
      </c>
      <c r="V233" s="90">
        <v>0</v>
      </c>
      <c r="W233" s="90">
        <v>158857.62</v>
      </c>
      <c r="X233" s="90">
        <v>158857.62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90">
        <v>0</v>
      </c>
      <c r="AG233" s="90">
        <v>0</v>
      </c>
      <c r="AH233" s="90">
        <v>0</v>
      </c>
      <c r="AI233" s="90">
        <v>0</v>
      </c>
      <c r="AJ233" s="90">
        <v>0</v>
      </c>
      <c r="AK233" s="90">
        <v>0</v>
      </c>
      <c r="AL233" s="90">
        <v>0</v>
      </c>
      <c r="AM233" s="89">
        <f t="shared" si="17"/>
        <v>0</v>
      </c>
      <c r="AN233" s="89">
        <f t="shared" si="17"/>
        <v>0</v>
      </c>
      <c r="AO233" s="89">
        <f t="shared" si="17"/>
        <v>0</v>
      </c>
      <c r="AP233" s="89">
        <f t="shared" si="17"/>
        <v>5313142.38</v>
      </c>
      <c r="AQ233" s="89">
        <f t="shared" si="17"/>
        <v>0</v>
      </c>
      <c r="AR233" s="89">
        <f t="shared" si="17"/>
        <v>5313142.38</v>
      </c>
      <c r="AS233" s="89">
        <f t="shared" si="16"/>
        <v>5313142.38</v>
      </c>
      <c r="AT233" s="90"/>
      <c r="AU233" s="90">
        <v>13</v>
      </c>
      <c r="AV233" s="90"/>
      <c r="AW233" s="90">
        <v>0</v>
      </c>
      <c r="AX233" s="90">
        <v>0</v>
      </c>
      <c r="AY233" s="90">
        <v>13</v>
      </c>
      <c r="AZ233" s="90"/>
    </row>
    <row r="234" spans="1:52">
      <c r="A234" s="87">
        <v>2016</v>
      </c>
      <c r="B234" s="87">
        <v>8300</v>
      </c>
      <c r="C234" s="87">
        <v>4</v>
      </c>
      <c r="D234" s="86">
        <v>7</v>
      </c>
      <c r="E234" s="86">
        <v>2</v>
      </c>
      <c r="F234" s="87">
        <v>1000</v>
      </c>
      <c r="G234" s="87"/>
      <c r="H234" s="87"/>
      <c r="I234" s="87"/>
      <c r="J234" s="90" t="s">
        <v>23</v>
      </c>
      <c r="K234" s="90">
        <v>0</v>
      </c>
      <c r="L234" s="90">
        <v>0</v>
      </c>
      <c r="M234" s="90">
        <v>0</v>
      </c>
      <c r="N234" s="90">
        <v>500000</v>
      </c>
      <c r="O234" s="90">
        <v>0</v>
      </c>
      <c r="P234" s="89">
        <f t="shared" si="14"/>
        <v>500000</v>
      </c>
      <c r="Q234" s="89">
        <f t="shared" si="15"/>
        <v>500000</v>
      </c>
      <c r="R234" s="90">
        <v>0</v>
      </c>
      <c r="S234" s="90">
        <v>0</v>
      </c>
      <c r="T234" s="90">
        <v>0</v>
      </c>
      <c r="U234" s="90">
        <v>158857.62</v>
      </c>
      <c r="V234" s="90">
        <v>0</v>
      </c>
      <c r="W234" s="90">
        <v>158857.62</v>
      </c>
      <c r="X234" s="90">
        <v>158857.62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90">
        <v>0</v>
      </c>
      <c r="AG234" s="90">
        <v>0</v>
      </c>
      <c r="AH234" s="90">
        <v>0</v>
      </c>
      <c r="AI234" s="90">
        <v>0</v>
      </c>
      <c r="AJ234" s="90">
        <v>0</v>
      </c>
      <c r="AK234" s="90">
        <v>0</v>
      </c>
      <c r="AL234" s="90">
        <v>0</v>
      </c>
      <c r="AM234" s="89">
        <f t="shared" si="17"/>
        <v>0</v>
      </c>
      <c r="AN234" s="89">
        <f t="shared" si="17"/>
        <v>0</v>
      </c>
      <c r="AO234" s="89">
        <f t="shared" si="17"/>
        <v>0</v>
      </c>
      <c r="AP234" s="89">
        <f t="shared" si="17"/>
        <v>341142.38</v>
      </c>
      <c r="AQ234" s="89">
        <f t="shared" si="17"/>
        <v>0</v>
      </c>
      <c r="AR234" s="89">
        <f t="shared" si="17"/>
        <v>341142.38</v>
      </c>
      <c r="AS234" s="89">
        <f t="shared" si="16"/>
        <v>341142.38</v>
      </c>
      <c r="AT234" s="90"/>
      <c r="AU234" s="90">
        <v>4</v>
      </c>
      <c r="AV234" s="90">
        <v>3</v>
      </c>
      <c r="AW234" s="90">
        <v>0</v>
      </c>
      <c r="AX234" s="90">
        <v>0</v>
      </c>
      <c r="AY234" s="90">
        <v>4</v>
      </c>
      <c r="AZ234" s="90">
        <v>3</v>
      </c>
    </row>
    <row r="235" spans="1:52">
      <c r="A235" s="87">
        <v>2016</v>
      </c>
      <c r="B235" s="87">
        <v>8300</v>
      </c>
      <c r="C235" s="87">
        <v>4</v>
      </c>
      <c r="D235" s="86">
        <v>7</v>
      </c>
      <c r="E235" s="86">
        <v>2</v>
      </c>
      <c r="F235" s="87">
        <v>1000</v>
      </c>
      <c r="G235" s="87"/>
      <c r="H235" s="87"/>
      <c r="I235" s="87"/>
      <c r="J235" s="90" t="s">
        <v>24</v>
      </c>
      <c r="K235" s="90">
        <v>0</v>
      </c>
      <c r="L235" s="90">
        <v>0</v>
      </c>
      <c r="M235" s="90">
        <v>0</v>
      </c>
      <c r="N235" s="90">
        <v>500000</v>
      </c>
      <c r="O235" s="90">
        <v>0</v>
      </c>
      <c r="P235" s="89">
        <f t="shared" si="14"/>
        <v>500000</v>
      </c>
      <c r="Q235" s="89">
        <f t="shared" si="15"/>
        <v>500000</v>
      </c>
      <c r="R235" s="90">
        <v>0</v>
      </c>
      <c r="S235" s="90">
        <v>0</v>
      </c>
      <c r="T235" s="90">
        <v>0</v>
      </c>
      <c r="U235" s="90">
        <v>158857.62</v>
      </c>
      <c r="V235" s="90">
        <v>0</v>
      </c>
      <c r="W235" s="90">
        <v>158857.62</v>
      </c>
      <c r="X235" s="90">
        <v>158857.62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90">
        <v>0</v>
      </c>
      <c r="AG235" s="90">
        <v>0</v>
      </c>
      <c r="AH235" s="90">
        <v>0</v>
      </c>
      <c r="AI235" s="90">
        <v>0</v>
      </c>
      <c r="AJ235" s="90">
        <v>0</v>
      </c>
      <c r="AK235" s="90">
        <v>0</v>
      </c>
      <c r="AL235" s="90">
        <v>0</v>
      </c>
      <c r="AM235" s="89">
        <f t="shared" si="17"/>
        <v>0</v>
      </c>
      <c r="AN235" s="89">
        <f t="shared" si="17"/>
        <v>0</v>
      </c>
      <c r="AO235" s="89">
        <f t="shared" si="17"/>
        <v>0</v>
      </c>
      <c r="AP235" s="89">
        <f t="shared" si="17"/>
        <v>341142.38</v>
      </c>
      <c r="AQ235" s="89">
        <f t="shared" si="17"/>
        <v>0</v>
      </c>
      <c r="AR235" s="89">
        <f t="shared" si="17"/>
        <v>341142.38</v>
      </c>
      <c r="AS235" s="89">
        <f t="shared" si="16"/>
        <v>341142.38</v>
      </c>
      <c r="AT235" s="90"/>
      <c r="AU235" s="90">
        <v>0</v>
      </c>
      <c r="AV235" s="90">
        <v>3</v>
      </c>
      <c r="AW235" s="90">
        <v>0</v>
      </c>
      <c r="AX235" s="90">
        <v>0</v>
      </c>
      <c r="AY235" s="90">
        <v>0</v>
      </c>
      <c r="AZ235" s="90">
        <v>3</v>
      </c>
    </row>
    <row r="236" spans="1:52">
      <c r="A236" s="87">
        <v>2016</v>
      </c>
      <c r="B236" s="87">
        <v>8300</v>
      </c>
      <c r="C236" s="87">
        <v>4</v>
      </c>
      <c r="D236" s="86">
        <v>7</v>
      </c>
      <c r="E236" s="86">
        <v>2</v>
      </c>
      <c r="F236" s="87">
        <v>1000</v>
      </c>
      <c r="G236" s="87">
        <v>1200</v>
      </c>
      <c r="H236" s="87">
        <v>121</v>
      </c>
      <c r="I236" s="87">
        <v>1210</v>
      </c>
      <c r="J236" s="90" t="s">
        <v>25</v>
      </c>
      <c r="K236" s="90">
        <v>0</v>
      </c>
      <c r="L236" s="90">
        <v>0</v>
      </c>
      <c r="M236" s="90">
        <v>0</v>
      </c>
      <c r="N236" s="90">
        <v>500000</v>
      </c>
      <c r="O236" s="90">
        <v>0</v>
      </c>
      <c r="P236" s="89">
        <f t="shared" si="14"/>
        <v>500000</v>
      </c>
      <c r="Q236" s="89">
        <f t="shared" si="15"/>
        <v>500000</v>
      </c>
      <c r="R236" s="90">
        <v>0</v>
      </c>
      <c r="S236" s="90">
        <v>0</v>
      </c>
      <c r="T236" s="90">
        <v>0</v>
      </c>
      <c r="U236" s="90">
        <v>158857.62</v>
      </c>
      <c r="V236" s="90">
        <v>0</v>
      </c>
      <c r="W236" s="90">
        <v>158857.62</v>
      </c>
      <c r="X236" s="90">
        <v>158857.62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0</v>
      </c>
      <c r="AF236" s="90">
        <v>0</v>
      </c>
      <c r="AG236" s="90">
        <v>0</v>
      </c>
      <c r="AH236" s="90">
        <v>0</v>
      </c>
      <c r="AI236" s="90">
        <v>0</v>
      </c>
      <c r="AJ236" s="90">
        <v>0</v>
      </c>
      <c r="AK236" s="90">
        <v>0</v>
      </c>
      <c r="AL236" s="90">
        <v>0</v>
      </c>
      <c r="AM236" s="89">
        <f t="shared" si="17"/>
        <v>0</v>
      </c>
      <c r="AN236" s="89">
        <f t="shared" si="17"/>
        <v>0</v>
      </c>
      <c r="AO236" s="89">
        <f t="shared" si="17"/>
        <v>0</v>
      </c>
      <c r="AP236" s="89">
        <f t="shared" si="17"/>
        <v>341142.38</v>
      </c>
      <c r="AQ236" s="89">
        <f t="shared" si="17"/>
        <v>0</v>
      </c>
      <c r="AR236" s="89">
        <f t="shared" si="17"/>
        <v>341142.38</v>
      </c>
      <c r="AS236" s="89">
        <f t="shared" si="16"/>
        <v>341142.38</v>
      </c>
      <c r="AT236" s="90"/>
      <c r="AU236" s="90"/>
      <c r="AV236" s="90">
        <v>3</v>
      </c>
      <c r="AW236" s="90">
        <v>0</v>
      </c>
      <c r="AX236" s="90">
        <v>0</v>
      </c>
      <c r="AY236" s="90"/>
      <c r="AZ236" s="90">
        <v>3</v>
      </c>
    </row>
    <row r="237" spans="1:52">
      <c r="A237" s="87">
        <v>2016</v>
      </c>
      <c r="B237" s="87">
        <v>8300</v>
      </c>
      <c r="C237" s="87">
        <v>4</v>
      </c>
      <c r="D237" s="86">
        <v>7</v>
      </c>
      <c r="E237" s="86">
        <v>2</v>
      </c>
      <c r="F237" s="87">
        <v>5000</v>
      </c>
      <c r="G237" s="87"/>
      <c r="H237" s="87"/>
      <c r="I237" s="87"/>
      <c r="J237" s="90" t="s">
        <v>113</v>
      </c>
      <c r="K237" s="90">
        <v>0</v>
      </c>
      <c r="L237" s="90">
        <v>0</v>
      </c>
      <c r="M237" s="90">
        <v>0</v>
      </c>
      <c r="N237" s="90">
        <v>472000</v>
      </c>
      <c r="O237" s="90">
        <v>0</v>
      </c>
      <c r="P237" s="89">
        <f t="shared" si="14"/>
        <v>472000</v>
      </c>
      <c r="Q237" s="89">
        <f t="shared" si="15"/>
        <v>472000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0</v>
      </c>
      <c r="AF237" s="90">
        <v>0</v>
      </c>
      <c r="AG237" s="90">
        <v>0</v>
      </c>
      <c r="AH237" s="90">
        <v>0</v>
      </c>
      <c r="AI237" s="90">
        <v>0</v>
      </c>
      <c r="AJ237" s="90">
        <v>0</v>
      </c>
      <c r="AK237" s="90">
        <v>0</v>
      </c>
      <c r="AL237" s="90">
        <v>0</v>
      </c>
      <c r="AM237" s="89">
        <f t="shared" si="17"/>
        <v>0</v>
      </c>
      <c r="AN237" s="89">
        <f t="shared" si="17"/>
        <v>0</v>
      </c>
      <c r="AO237" s="89">
        <f t="shared" si="17"/>
        <v>0</v>
      </c>
      <c r="AP237" s="89">
        <f t="shared" si="17"/>
        <v>472000</v>
      </c>
      <c r="AQ237" s="89">
        <f t="shared" si="17"/>
        <v>0</v>
      </c>
      <c r="AR237" s="89">
        <f t="shared" si="17"/>
        <v>472000</v>
      </c>
      <c r="AS237" s="89">
        <f t="shared" si="16"/>
        <v>472000</v>
      </c>
      <c r="AT237" s="90"/>
      <c r="AU237" s="90"/>
      <c r="AV237" s="90">
        <v>3</v>
      </c>
      <c r="AW237" s="90">
        <v>0</v>
      </c>
      <c r="AX237" s="90">
        <v>0</v>
      </c>
      <c r="AY237" s="90"/>
      <c r="AZ237" s="90">
        <v>3</v>
      </c>
    </row>
    <row r="238" spans="1:52">
      <c r="A238" s="87">
        <v>2016</v>
      </c>
      <c r="B238" s="87">
        <v>8300</v>
      </c>
      <c r="C238" s="87">
        <v>4</v>
      </c>
      <c r="D238" s="86">
        <v>7</v>
      </c>
      <c r="E238" s="86">
        <v>2</v>
      </c>
      <c r="F238" s="87">
        <v>5000</v>
      </c>
      <c r="G238" s="87">
        <v>5200</v>
      </c>
      <c r="H238" s="87"/>
      <c r="I238" s="87"/>
      <c r="J238" s="90" t="s">
        <v>242</v>
      </c>
      <c r="K238" s="90">
        <v>0</v>
      </c>
      <c r="L238" s="90">
        <v>0</v>
      </c>
      <c r="M238" s="90">
        <v>0</v>
      </c>
      <c r="N238" s="90">
        <v>12000</v>
      </c>
      <c r="O238" s="90">
        <v>0</v>
      </c>
      <c r="P238" s="89">
        <f t="shared" si="14"/>
        <v>12000</v>
      </c>
      <c r="Q238" s="89">
        <f t="shared" si="15"/>
        <v>12000</v>
      </c>
      <c r="R238" s="90">
        <v>0</v>
      </c>
      <c r="S238" s="90">
        <v>0</v>
      </c>
      <c r="T238" s="90">
        <v>0</v>
      </c>
      <c r="U238" s="90">
        <v>0</v>
      </c>
      <c r="V238" s="90">
        <v>0</v>
      </c>
      <c r="W238" s="90">
        <v>0</v>
      </c>
      <c r="X238" s="90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0</v>
      </c>
      <c r="AF238" s="90">
        <v>0</v>
      </c>
      <c r="AG238" s="90">
        <v>0</v>
      </c>
      <c r="AH238" s="90">
        <v>0</v>
      </c>
      <c r="AI238" s="90">
        <v>0</v>
      </c>
      <c r="AJ238" s="90">
        <v>0</v>
      </c>
      <c r="AK238" s="90">
        <v>0</v>
      </c>
      <c r="AL238" s="90">
        <v>0</v>
      </c>
      <c r="AM238" s="89">
        <f t="shared" si="17"/>
        <v>0</v>
      </c>
      <c r="AN238" s="89">
        <f t="shared" si="17"/>
        <v>0</v>
      </c>
      <c r="AO238" s="89">
        <f t="shared" si="17"/>
        <v>0</v>
      </c>
      <c r="AP238" s="89">
        <f t="shared" si="17"/>
        <v>12000</v>
      </c>
      <c r="AQ238" s="89">
        <f t="shared" si="17"/>
        <v>0</v>
      </c>
      <c r="AR238" s="89">
        <f t="shared" si="17"/>
        <v>12000</v>
      </c>
      <c r="AS238" s="89">
        <f t="shared" si="16"/>
        <v>12000</v>
      </c>
      <c r="AT238" s="90"/>
      <c r="AU238" s="90">
        <v>4</v>
      </c>
      <c r="AV238" s="90"/>
      <c r="AW238" s="90">
        <v>0</v>
      </c>
      <c r="AX238" s="90">
        <v>0</v>
      </c>
      <c r="AY238" s="90">
        <v>4</v>
      </c>
      <c r="AZ238" s="90"/>
    </row>
    <row r="239" spans="1:52">
      <c r="A239" s="87">
        <v>2016</v>
      </c>
      <c r="B239" s="87">
        <v>8300</v>
      </c>
      <c r="C239" s="87">
        <v>4</v>
      </c>
      <c r="D239" s="86">
        <v>7</v>
      </c>
      <c r="E239" s="86">
        <v>2</v>
      </c>
      <c r="F239" s="87">
        <v>5000</v>
      </c>
      <c r="G239" s="87">
        <v>5200</v>
      </c>
      <c r="H239" s="87">
        <v>523</v>
      </c>
      <c r="I239" s="87">
        <v>5230</v>
      </c>
      <c r="J239" s="90" t="s">
        <v>124</v>
      </c>
      <c r="K239" s="90">
        <v>0</v>
      </c>
      <c r="L239" s="90">
        <v>0</v>
      </c>
      <c r="M239" s="90">
        <v>0</v>
      </c>
      <c r="N239" s="90">
        <v>12000</v>
      </c>
      <c r="O239" s="90">
        <v>0</v>
      </c>
      <c r="P239" s="89">
        <f t="shared" si="14"/>
        <v>12000</v>
      </c>
      <c r="Q239" s="89">
        <f t="shared" si="15"/>
        <v>12000</v>
      </c>
      <c r="R239" s="90">
        <v>0</v>
      </c>
      <c r="S239" s="90">
        <v>0</v>
      </c>
      <c r="T239" s="90">
        <v>0</v>
      </c>
      <c r="U239" s="90">
        <v>0</v>
      </c>
      <c r="V239" s="90">
        <v>0</v>
      </c>
      <c r="W239" s="90">
        <v>0</v>
      </c>
      <c r="X239" s="90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90">
        <v>0</v>
      </c>
      <c r="AG239" s="90">
        <v>0</v>
      </c>
      <c r="AH239" s="90">
        <v>0</v>
      </c>
      <c r="AI239" s="90">
        <v>0</v>
      </c>
      <c r="AJ239" s="90">
        <v>0</v>
      </c>
      <c r="AK239" s="90">
        <v>0</v>
      </c>
      <c r="AL239" s="90">
        <v>0</v>
      </c>
      <c r="AM239" s="89">
        <f t="shared" si="17"/>
        <v>0</v>
      </c>
      <c r="AN239" s="89">
        <f t="shared" si="17"/>
        <v>0</v>
      </c>
      <c r="AO239" s="89">
        <f t="shared" si="17"/>
        <v>0</v>
      </c>
      <c r="AP239" s="89">
        <f t="shared" si="17"/>
        <v>12000</v>
      </c>
      <c r="AQ239" s="89">
        <f t="shared" si="17"/>
        <v>0</v>
      </c>
      <c r="AR239" s="89">
        <f t="shared" si="17"/>
        <v>12000</v>
      </c>
      <c r="AS239" s="89">
        <f t="shared" si="16"/>
        <v>12000</v>
      </c>
      <c r="AT239" s="90"/>
      <c r="AU239" s="90">
        <v>2</v>
      </c>
      <c r="AV239" s="90"/>
      <c r="AW239" s="90">
        <v>0</v>
      </c>
      <c r="AX239" s="90">
        <v>0</v>
      </c>
      <c r="AY239" s="90">
        <v>2</v>
      </c>
      <c r="AZ239" s="90"/>
    </row>
    <row r="240" spans="1:52">
      <c r="A240" s="87">
        <v>2016</v>
      </c>
      <c r="B240" s="87">
        <v>8300</v>
      </c>
      <c r="C240" s="87">
        <v>4</v>
      </c>
      <c r="D240" s="86">
        <v>7</v>
      </c>
      <c r="E240" s="86">
        <v>2</v>
      </c>
      <c r="F240" s="87">
        <v>5000</v>
      </c>
      <c r="G240" s="87"/>
      <c r="H240" s="87"/>
      <c r="I240" s="87"/>
      <c r="J240" s="90" t="s">
        <v>130</v>
      </c>
      <c r="K240" s="90">
        <v>0</v>
      </c>
      <c r="L240" s="90">
        <v>0</v>
      </c>
      <c r="M240" s="90">
        <v>0</v>
      </c>
      <c r="N240" s="90">
        <v>460000</v>
      </c>
      <c r="O240" s="90">
        <v>0</v>
      </c>
      <c r="P240" s="89">
        <f t="shared" si="14"/>
        <v>460000</v>
      </c>
      <c r="Q240" s="89">
        <f t="shared" si="15"/>
        <v>460000</v>
      </c>
      <c r="R240" s="90">
        <v>0</v>
      </c>
      <c r="S240" s="90">
        <v>0</v>
      </c>
      <c r="T240" s="90">
        <v>0</v>
      </c>
      <c r="U240" s="90">
        <v>0</v>
      </c>
      <c r="V240" s="90">
        <v>0</v>
      </c>
      <c r="W240" s="90">
        <v>0</v>
      </c>
      <c r="X240" s="90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90">
        <v>0</v>
      </c>
      <c r="AG240" s="90">
        <v>0</v>
      </c>
      <c r="AH240" s="90">
        <v>0</v>
      </c>
      <c r="AI240" s="90">
        <v>0</v>
      </c>
      <c r="AJ240" s="90">
        <v>0</v>
      </c>
      <c r="AK240" s="90">
        <v>0</v>
      </c>
      <c r="AL240" s="90">
        <v>0</v>
      </c>
      <c r="AM240" s="89">
        <f t="shared" si="17"/>
        <v>0</v>
      </c>
      <c r="AN240" s="89">
        <f t="shared" si="17"/>
        <v>0</v>
      </c>
      <c r="AO240" s="89">
        <f t="shared" si="17"/>
        <v>0</v>
      </c>
      <c r="AP240" s="89">
        <f t="shared" si="17"/>
        <v>460000</v>
      </c>
      <c r="AQ240" s="89">
        <f t="shared" si="17"/>
        <v>0</v>
      </c>
      <c r="AR240" s="89">
        <f t="shared" si="17"/>
        <v>460000</v>
      </c>
      <c r="AS240" s="89">
        <f t="shared" si="16"/>
        <v>460000</v>
      </c>
      <c r="AT240" s="90"/>
      <c r="AU240" s="90">
        <v>2</v>
      </c>
      <c r="AV240" s="90"/>
      <c r="AW240" s="90">
        <v>0</v>
      </c>
      <c r="AX240" s="90">
        <v>0</v>
      </c>
      <c r="AY240" s="90">
        <v>2</v>
      </c>
      <c r="AZ240" s="90"/>
    </row>
    <row r="241" spans="1:52">
      <c r="A241" s="87">
        <v>2016</v>
      </c>
      <c r="B241" s="87">
        <v>8300</v>
      </c>
      <c r="C241" s="87">
        <v>4</v>
      </c>
      <c r="D241" s="86">
        <v>7</v>
      </c>
      <c r="E241" s="86">
        <v>2</v>
      </c>
      <c r="F241" s="87">
        <v>5000</v>
      </c>
      <c r="G241" s="87">
        <v>5600</v>
      </c>
      <c r="H241" s="87">
        <v>565</v>
      </c>
      <c r="I241" s="87">
        <v>5650</v>
      </c>
      <c r="J241" s="90" t="s">
        <v>132</v>
      </c>
      <c r="K241" s="90">
        <v>0</v>
      </c>
      <c r="L241" s="90">
        <v>0</v>
      </c>
      <c r="M241" s="90">
        <v>0</v>
      </c>
      <c r="N241" s="90">
        <v>460000</v>
      </c>
      <c r="O241" s="90">
        <v>0</v>
      </c>
      <c r="P241" s="89">
        <f t="shared" si="14"/>
        <v>460000</v>
      </c>
      <c r="Q241" s="89">
        <f t="shared" si="15"/>
        <v>460000</v>
      </c>
      <c r="R241" s="90">
        <v>0</v>
      </c>
      <c r="S241" s="90">
        <v>0</v>
      </c>
      <c r="T241" s="90">
        <v>0</v>
      </c>
      <c r="U241" s="90">
        <v>0</v>
      </c>
      <c r="V241" s="90">
        <v>0</v>
      </c>
      <c r="W241" s="90">
        <v>0</v>
      </c>
      <c r="X241" s="90">
        <v>0</v>
      </c>
      <c r="Y241" s="89">
        <v>0</v>
      </c>
      <c r="Z241" s="89">
        <v>0</v>
      </c>
      <c r="AA241" s="89">
        <v>0</v>
      </c>
      <c r="AB241" s="89">
        <v>0</v>
      </c>
      <c r="AC241" s="89">
        <v>0</v>
      </c>
      <c r="AD241" s="89">
        <v>0</v>
      </c>
      <c r="AE241" s="89">
        <v>0</v>
      </c>
      <c r="AF241" s="90">
        <v>0</v>
      </c>
      <c r="AG241" s="90">
        <v>0</v>
      </c>
      <c r="AH241" s="90">
        <v>0</v>
      </c>
      <c r="AI241" s="90">
        <v>0</v>
      </c>
      <c r="AJ241" s="90">
        <v>0</v>
      </c>
      <c r="AK241" s="90">
        <v>0</v>
      </c>
      <c r="AL241" s="90">
        <v>0</v>
      </c>
      <c r="AM241" s="89">
        <f t="shared" si="17"/>
        <v>0</v>
      </c>
      <c r="AN241" s="89">
        <f t="shared" si="17"/>
        <v>0</v>
      </c>
      <c r="AO241" s="89">
        <f t="shared" si="17"/>
        <v>0</v>
      </c>
      <c r="AP241" s="89">
        <f t="shared" si="17"/>
        <v>460000</v>
      </c>
      <c r="AQ241" s="89">
        <f t="shared" si="17"/>
        <v>0</v>
      </c>
      <c r="AR241" s="89">
        <f t="shared" si="17"/>
        <v>460000</v>
      </c>
      <c r="AS241" s="89">
        <f t="shared" si="16"/>
        <v>460000</v>
      </c>
      <c r="AT241" s="90"/>
      <c r="AU241" s="90">
        <v>2</v>
      </c>
      <c r="AV241" s="90"/>
      <c r="AW241" s="90">
        <v>0</v>
      </c>
      <c r="AX241" s="90">
        <v>0</v>
      </c>
      <c r="AY241" s="90">
        <v>2</v>
      </c>
      <c r="AZ241" s="90"/>
    </row>
    <row r="242" spans="1:52">
      <c r="A242" s="87">
        <v>2016</v>
      </c>
      <c r="B242" s="87">
        <v>8300</v>
      </c>
      <c r="C242" s="87">
        <v>4</v>
      </c>
      <c r="D242" s="86">
        <v>7</v>
      </c>
      <c r="E242" s="86">
        <v>2</v>
      </c>
      <c r="F242" s="87">
        <v>6000</v>
      </c>
      <c r="G242" s="87"/>
      <c r="H242" s="87"/>
      <c r="I242" s="87"/>
      <c r="J242" s="90" t="s">
        <v>259</v>
      </c>
      <c r="K242" s="90">
        <v>0</v>
      </c>
      <c r="L242" s="90">
        <v>0</v>
      </c>
      <c r="M242" s="90">
        <v>0</v>
      </c>
      <c r="N242" s="90">
        <v>4500000</v>
      </c>
      <c r="O242" s="90">
        <v>0</v>
      </c>
      <c r="P242" s="89">
        <f t="shared" si="14"/>
        <v>4500000</v>
      </c>
      <c r="Q242" s="89">
        <f t="shared" si="15"/>
        <v>4500000</v>
      </c>
      <c r="R242" s="90">
        <v>0</v>
      </c>
      <c r="S242" s="90">
        <v>0</v>
      </c>
      <c r="T242" s="90">
        <v>0</v>
      </c>
      <c r="U242" s="90">
        <v>0</v>
      </c>
      <c r="V242" s="90">
        <v>0</v>
      </c>
      <c r="W242" s="90">
        <v>0</v>
      </c>
      <c r="X242" s="90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0</v>
      </c>
      <c r="AF242" s="90">
        <v>0</v>
      </c>
      <c r="AG242" s="90">
        <v>0</v>
      </c>
      <c r="AH242" s="90">
        <v>0</v>
      </c>
      <c r="AI242" s="90">
        <v>0</v>
      </c>
      <c r="AJ242" s="90">
        <v>0</v>
      </c>
      <c r="AK242" s="90">
        <v>0</v>
      </c>
      <c r="AL242" s="90">
        <v>0</v>
      </c>
      <c r="AM242" s="89">
        <f t="shared" si="17"/>
        <v>0</v>
      </c>
      <c r="AN242" s="89">
        <f t="shared" si="17"/>
        <v>0</v>
      </c>
      <c r="AO242" s="89">
        <f t="shared" si="17"/>
        <v>0</v>
      </c>
      <c r="AP242" s="89">
        <f t="shared" si="17"/>
        <v>4500000</v>
      </c>
      <c r="AQ242" s="89">
        <f t="shared" si="17"/>
        <v>0</v>
      </c>
      <c r="AR242" s="89">
        <f t="shared" si="17"/>
        <v>4500000</v>
      </c>
      <c r="AS242" s="89">
        <f t="shared" si="16"/>
        <v>4500000</v>
      </c>
      <c r="AT242" s="90"/>
      <c r="AU242" s="90">
        <v>2</v>
      </c>
      <c r="AV242" s="90"/>
      <c r="AW242" s="90">
        <v>0</v>
      </c>
      <c r="AX242" s="90">
        <v>0</v>
      </c>
      <c r="AY242" s="90">
        <v>2</v>
      </c>
      <c r="AZ242" s="90"/>
    </row>
    <row r="243" spans="1:52">
      <c r="A243" s="87">
        <v>2016</v>
      </c>
      <c r="B243" s="87">
        <v>8300</v>
      </c>
      <c r="C243" s="87">
        <v>4</v>
      </c>
      <c r="D243" s="86">
        <v>7</v>
      </c>
      <c r="E243" s="86">
        <v>2</v>
      </c>
      <c r="F243" s="87">
        <v>6000</v>
      </c>
      <c r="G243" s="87">
        <v>6200</v>
      </c>
      <c r="H243" s="87"/>
      <c r="I243" s="87"/>
      <c r="J243" s="90" t="s">
        <v>139</v>
      </c>
      <c r="K243" s="90">
        <v>0</v>
      </c>
      <c r="L243" s="90">
        <v>0</v>
      </c>
      <c r="M243" s="90">
        <v>0</v>
      </c>
      <c r="N243" s="90">
        <v>4500000</v>
      </c>
      <c r="O243" s="90">
        <v>0</v>
      </c>
      <c r="P243" s="89">
        <f t="shared" si="14"/>
        <v>4500000</v>
      </c>
      <c r="Q243" s="89">
        <f t="shared" si="15"/>
        <v>4500000</v>
      </c>
      <c r="R243" s="90">
        <v>0</v>
      </c>
      <c r="S243" s="90">
        <v>0</v>
      </c>
      <c r="T243" s="90">
        <v>0</v>
      </c>
      <c r="U243" s="90">
        <v>0</v>
      </c>
      <c r="V243" s="90">
        <v>0</v>
      </c>
      <c r="W243" s="90">
        <v>0</v>
      </c>
      <c r="X243" s="90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90">
        <v>0</v>
      </c>
      <c r="AG243" s="90">
        <v>0</v>
      </c>
      <c r="AH243" s="90">
        <v>0</v>
      </c>
      <c r="AI243" s="90">
        <v>0</v>
      </c>
      <c r="AJ243" s="90">
        <v>0</v>
      </c>
      <c r="AK243" s="90">
        <v>0</v>
      </c>
      <c r="AL243" s="90">
        <v>0</v>
      </c>
      <c r="AM243" s="89">
        <f t="shared" si="17"/>
        <v>0</v>
      </c>
      <c r="AN243" s="89">
        <f t="shared" si="17"/>
        <v>0</v>
      </c>
      <c r="AO243" s="89">
        <f t="shared" si="17"/>
        <v>0</v>
      </c>
      <c r="AP243" s="89">
        <f t="shared" si="17"/>
        <v>4500000</v>
      </c>
      <c r="AQ243" s="89">
        <f t="shared" si="17"/>
        <v>0</v>
      </c>
      <c r="AR243" s="89">
        <f t="shared" si="17"/>
        <v>4500000</v>
      </c>
      <c r="AS243" s="89">
        <f t="shared" si="16"/>
        <v>4500000</v>
      </c>
      <c r="AT243" s="90"/>
      <c r="AU243" s="90"/>
      <c r="AV243" s="90"/>
      <c r="AW243" s="90">
        <v>0</v>
      </c>
      <c r="AX243" s="90">
        <v>0</v>
      </c>
      <c r="AY243" s="90"/>
      <c r="AZ243" s="90"/>
    </row>
    <row r="244" spans="1:52">
      <c r="A244" s="87">
        <v>2016</v>
      </c>
      <c r="B244" s="87">
        <v>8300</v>
      </c>
      <c r="C244" s="87">
        <v>4</v>
      </c>
      <c r="D244" s="86">
        <v>7</v>
      </c>
      <c r="E244" s="86">
        <v>2</v>
      </c>
      <c r="F244" s="87">
        <v>6000</v>
      </c>
      <c r="G244" s="87">
        <v>6200</v>
      </c>
      <c r="H244" s="87">
        <v>622</v>
      </c>
      <c r="I244" s="87">
        <v>6220</v>
      </c>
      <c r="J244" s="90" t="s">
        <v>140</v>
      </c>
      <c r="K244" s="90">
        <v>0</v>
      </c>
      <c r="L244" s="90">
        <v>0</v>
      </c>
      <c r="M244" s="90">
        <v>0</v>
      </c>
      <c r="N244" s="90">
        <v>4500000</v>
      </c>
      <c r="O244" s="90">
        <v>0</v>
      </c>
      <c r="P244" s="89">
        <f t="shared" si="14"/>
        <v>4500000</v>
      </c>
      <c r="Q244" s="89">
        <f t="shared" si="15"/>
        <v>4500000</v>
      </c>
      <c r="R244" s="90">
        <v>0</v>
      </c>
      <c r="S244" s="90">
        <v>0</v>
      </c>
      <c r="T244" s="90">
        <v>0</v>
      </c>
      <c r="U244" s="90">
        <v>0</v>
      </c>
      <c r="V244" s="90">
        <v>0</v>
      </c>
      <c r="W244" s="90">
        <v>0</v>
      </c>
      <c r="X244" s="90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90">
        <v>0</v>
      </c>
      <c r="AG244" s="90">
        <v>0</v>
      </c>
      <c r="AH244" s="90">
        <v>0</v>
      </c>
      <c r="AI244" s="90">
        <v>0</v>
      </c>
      <c r="AJ244" s="90">
        <v>0</v>
      </c>
      <c r="AK244" s="90">
        <v>0</v>
      </c>
      <c r="AL244" s="90">
        <v>0</v>
      </c>
      <c r="AM244" s="89">
        <f t="shared" si="17"/>
        <v>0</v>
      </c>
      <c r="AN244" s="89">
        <f t="shared" si="17"/>
        <v>0</v>
      </c>
      <c r="AO244" s="89">
        <f t="shared" si="17"/>
        <v>0</v>
      </c>
      <c r="AP244" s="89">
        <f t="shared" si="17"/>
        <v>4500000</v>
      </c>
      <c r="AQ244" s="89">
        <f t="shared" si="17"/>
        <v>0</v>
      </c>
      <c r="AR244" s="89">
        <f t="shared" si="17"/>
        <v>4500000</v>
      </c>
      <c r="AS244" s="89">
        <f t="shared" si="16"/>
        <v>4500000</v>
      </c>
      <c r="AT244" s="90"/>
      <c r="AU244" s="90"/>
      <c r="AV244" s="90"/>
      <c r="AW244" s="90">
        <v>0</v>
      </c>
      <c r="AX244" s="90">
        <v>0</v>
      </c>
      <c r="AY244" s="90"/>
      <c r="AZ244" s="90"/>
    </row>
    <row r="245" spans="1:52">
      <c r="A245" s="87">
        <v>2016</v>
      </c>
      <c r="B245" s="87">
        <v>8300</v>
      </c>
      <c r="C245" s="87">
        <v>4</v>
      </c>
      <c r="D245" s="86">
        <v>8</v>
      </c>
      <c r="E245" s="86"/>
      <c r="F245" s="87"/>
      <c r="G245" s="87"/>
      <c r="H245" s="87"/>
      <c r="I245" s="87"/>
      <c r="J245" s="90" t="s">
        <v>200</v>
      </c>
      <c r="K245" s="90">
        <v>1148750</v>
      </c>
      <c r="L245" s="90">
        <v>0</v>
      </c>
      <c r="M245" s="90">
        <v>1148750</v>
      </c>
      <c r="N245" s="90">
        <v>722732.22</v>
      </c>
      <c r="O245" s="90">
        <v>0</v>
      </c>
      <c r="P245" s="89">
        <f t="shared" si="14"/>
        <v>722732.22</v>
      </c>
      <c r="Q245" s="89">
        <f t="shared" si="15"/>
        <v>1871482.22</v>
      </c>
      <c r="R245" s="90">
        <v>0</v>
      </c>
      <c r="S245" s="90">
        <v>0</v>
      </c>
      <c r="T245" s="90">
        <v>0</v>
      </c>
      <c r="U245" s="90">
        <v>0</v>
      </c>
      <c r="V245" s="90">
        <v>0</v>
      </c>
      <c r="W245" s="90">
        <v>0</v>
      </c>
      <c r="X245" s="90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90">
        <v>0</v>
      </c>
      <c r="AG245" s="90">
        <v>0</v>
      </c>
      <c r="AH245" s="90">
        <v>0</v>
      </c>
      <c r="AI245" s="90">
        <v>0</v>
      </c>
      <c r="AJ245" s="90">
        <v>0</v>
      </c>
      <c r="AK245" s="90">
        <v>0</v>
      </c>
      <c r="AL245" s="90">
        <v>0</v>
      </c>
      <c r="AM245" s="89">
        <f t="shared" si="17"/>
        <v>1148750</v>
      </c>
      <c r="AN245" s="89">
        <f t="shared" si="17"/>
        <v>0</v>
      </c>
      <c r="AO245" s="89">
        <f t="shared" si="17"/>
        <v>1148750</v>
      </c>
      <c r="AP245" s="89">
        <f t="shared" si="17"/>
        <v>722732.22</v>
      </c>
      <c r="AQ245" s="89">
        <f t="shared" si="17"/>
        <v>0</v>
      </c>
      <c r="AR245" s="89">
        <f t="shared" si="17"/>
        <v>722732.22</v>
      </c>
      <c r="AS245" s="89">
        <f t="shared" si="16"/>
        <v>1871482.22</v>
      </c>
      <c r="AT245" s="90"/>
      <c r="AU245" s="90"/>
      <c r="AV245" s="90"/>
      <c r="AW245" s="90">
        <v>0</v>
      </c>
      <c r="AX245" s="90">
        <v>0</v>
      </c>
      <c r="AY245" s="90"/>
      <c r="AZ245" s="90"/>
    </row>
    <row r="246" spans="1:52">
      <c r="A246" s="87">
        <v>2016</v>
      </c>
      <c r="B246" s="87">
        <v>8300</v>
      </c>
      <c r="C246" s="87">
        <v>4</v>
      </c>
      <c r="D246" s="86">
        <v>8</v>
      </c>
      <c r="E246" s="86"/>
      <c r="F246" s="87">
        <v>2000</v>
      </c>
      <c r="G246" s="87"/>
      <c r="H246" s="87"/>
      <c r="I246" s="87"/>
      <c r="J246" s="90" t="s">
        <v>29</v>
      </c>
      <c r="K246" s="90">
        <v>0</v>
      </c>
      <c r="L246" s="90">
        <v>0</v>
      </c>
      <c r="M246" s="90">
        <v>0</v>
      </c>
      <c r="N246" s="90">
        <v>322732.21999999997</v>
      </c>
      <c r="O246" s="90">
        <v>0</v>
      </c>
      <c r="P246" s="89">
        <f t="shared" si="14"/>
        <v>322732.21999999997</v>
      </c>
      <c r="Q246" s="89">
        <f t="shared" si="15"/>
        <v>322732.21999999997</v>
      </c>
      <c r="R246" s="90">
        <v>0</v>
      </c>
      <c r="S246" s="90">
        <v>0</v>
      </c>
      <c r="T246" s="90">
        <v>0</v>
      </c>
      <c r="U246" s="90">
        <v>0</v>
      </c>
      <c r="V246" s="90">
        <v>0</v>
      </c>
      <c r="W246" s="90">
        <v>0</v>
      </c>
      <c r="X246" s="90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0</v>
      </c>
      <c r="AF246" s="90">
        <v>0</v>
      </c>
      <c r="AG246" s="90">
        <v>0</v>
      </c>
      <c r="AH246" s="90">
        <v>0</v>
      </c>
      <c r="AI246" s="90">
        <v>0</v>
      </c>
      <c r="AJ246" s="90">
        <v>0</v>
      </c>
      <c r="AK246" s="90">
        <v>0</v>
      </c>
      <c r="AL246" s="90">
        <v>0</v>
      </c>
      <c r="AM246" s="89">
        <f t="shared" si="17"/>
        <v>0</v>
      </c>
      <c r="AN246" s="89">
        <f t="shared" si="17"/>
        <v>0</v>
      </c>
      <c r="AO246" s="89">
        <f t="shared" si="17"/>
        <v>0</v>
      </c>
      <c r="AP246" s="89">
        <f t="shared" si="17"/>
        <v>322732.21999999997</v>
      </c>
      <c r="AQ246" s="89">
        <f t="shared" si="17"/>
        <v>0</v>
      </c>
      <c r="AR246" s="89">
        <f t="shared" si="17"/>
        <v>322732.21999999997</v>
      </c>
      <c r="AS246" s="89">
        <f t="shared" si="16"/>
        <v>322732.21999999997</v>
      </c>
      <c r="AT246" s="90"/>
      <c r="AU246" s="90"/>
      <c r="AV246" s="90"/>
      <c r="AW246" s="90">
        <v>0</v>
      </c>
      <c r="AX246" s="90">
        <v>0</v>
      </c>
      <c r="AY246" s="90"/>
      <c r="AZ246" s="90"/>
    </row>
    <row r="247" spans="1:52">
      <c r="A247" s="87">
        <v>2016</v>
      </c>
      <c r="B247" s="87">
        <v>8300</v>
      </c>
      <c r="C247" s="87">
        <v>4</v>
      </c>
      <c r="D247" s="86">
        <v>8</v>
      </c>
      <c r="E247" s="86"/>
      <c r="F247" s="87">
        <v>2000</v>
      </c>
      <c r="G247" s="87">
        <v>2700</v>
      </c>
      <c r="H247" s="87"/>
      <c r="I247" s="87"/>
      <c r="J247" s="90" t="s">
        <v>55</v>
      </c>
      <c r="K247" s="90">
        <v>0</v>
      </c>
      <c r="L247" s="90">
        <v>0</v>
      </c>
      <c r="M247" s="90">
        <v>0</v>
      </c>
      <c r="N247" s="90">
        <v>322732.21999999997</v>
      </c>
      <c r="O247" s="90">
        <v>0</v>
      </c>
      <c r="P247" s="89">
        <f t="shared" si="14"/>
        <v>322732.21999999997</v>
      </c>
      <c r="Q247" s="89">
        <f t="shared" si="15"/>
        <v>322732.21999999997</v>
      </c>
      <c r="R247" s="90">
        <v>0</v>
      </c>
      <c r="S247" s="90">
        <v>0</v>
      </c>
      <c r="T247" s="90">
        <v>0</v>
      </c>
      <c r="U247" s="90">
        <v>0</v>
      </c>
      <c r="V247" s="90">
        <v>0</v>
      </c>
      <c r="W247" s="90">
        <v>0</v>
      </c>
      <c r="X247" s="90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0</v>
      </c>
      <c r="AF247" s="90">
        <v>0</v>
      </c>
      <c r="AG247" s="90">
        <v>0</v>
      </c>
      <c r="AH247" s="90">
        <v>0</v>
      </c>
      <c r="AI247" s="90">
        <v>0</v>
      </c>
      <c r="AJ247" s="90">
        <v>0</v>
      </c>
      <c r="AK247" s="90">
        <v>0</v>
      </c>
      <c r="AL247" s="90">
        <v>0</v>
      </c>
      <c r="AM247" s="89">
        <f t="shared" si="17"/>
        <v>0</v>
      </c>
      <c r="AN247" s="89">
        <f t="shared" si="17"/>
        <v>0</v>
      </c>
      <c r="AO247" s="89">
        <f t="shared" si="17"/>
        <v>0</v>
      </c>
      <c r="AP247" s="89">
        <f t="shared" si="17"/>
        <v>322732.21999999997</v>
      </c>
      <c r="AQ247" s="89">
        <f t="shared" si="17"/>
        <v>0</v>
      </c>
      <c r="AR247" s="89">
        <f t="shared" si="17"/>
        <v>322732.21999999997</v>
      </c>
      <c r="AS247" s="89">
        <f t="shared" si="16"/>
        <v>322732.21999999997</v>
      </c>
      <c r="AT247" s="90"/>
      <c r="AU247" s="90"/>
      <c r="AV247" s="90"/>
      <c r="AW247" s="90">
        <v>0</v>
      </c>
      <c r="AX247" s="90">
        <v>0</v>
      </c>
      <c r="AY247" s="90"/>
      <c r="AZ247" s="90"/>
    </row>
    <row r="248" spans="1:52">
      <c r="A248" s="87">
        <v>2016</v>
      </c>
      <c r="B248" s="87">
        <v>8300</v>
      </c>
      <c r="C248" s="87">
        <v>4</v>
      </c>
      <c r="D248" s="86">
        <v>8</v>
      </c>
      <c r="E248" s="86"/>
      <c r="F248" s="87">
        <v>2000</v>
      </c>
      <c r="G248" s="87">
        <v>2700</v>
      </c>
      <c r="H248" s="87">
        <v>271</v>
      </c>
      <c r="I248" s="87">
        <v>2710</v>
      </c>
      <c r="J248" s="90" t="s">
        <v>220</v>
      </c>
      <c r="K248" s="90">
        <v>0</v>
      </c>
      <c r="L248" s="90">
        <v>0</v>
      </c>
      <c r="M248" s="90">
        <v>0</v>
      </c>
      <c r="N248" s="90">
        <v>322732.21999999997</v>
      </c>
      <c r="O248" s="90">
        <v>0</v>
      </c>
      <c r="P248" s="89">
        <f t="shared" si="14"/>
        <v>322732.21999999997</v>
      </c>
      <c r="Q248" s="89">
        <f t="shared" si="15"/>
        <v>322732.21999999997</v>
      </c>
      <c r="R248" s="90">
        <v>0</v>
      </c>
      <c r="S248" s="90">
        <v>0</v>
      </c>
      <c r="T248" s="90">
        <v>0</v>
      </c>
      <c r="U248" s="90">
        <v>0</v>
      </c>
      <c r="V248" s="90">
        <v>0</v>
      </c>
      <c r="W248" s="90">
        <v>0</v>
      </c>
      <c r="X248" s="90">
        <v>0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0</v>
      </c>
      <c r="AF248" s="90">
        <v>0</v>
      </c>
      <c r="AG248" s="90">
        <v>0</v>
      </c>
      <c r="AH248" s="90">
        <v>0</v>
      </c>
      <c r="AI248" s="90">
        <v>0</v>
      </c>
      <c r="AJ248" s="90">
        <v>0</v>
      </c>
      <c r="AK248" s="90">
        <v>0</v>
      </c>
      <c r="AL248" s="90">
        <v>0</v>
      </c>
      <c r="AM248" s="89">
        <f t="shared" si="17"/>
        <v>0</v>
      </c>
      <c r="AN248" s="89">
        <f t="shared" si="17"/>
        <v>0</v>
      </c>
      <c r="AO248" s="89">
        <f t="shared" si="17"/>
        <v>0</v>
      </c>
      <c r="AP248" s="89">
        <f t="shared" si="17"/>
        <v>322732.21999999997</v>
      </c>
      <c r="AQ248" s="89">
        <f t="shared" si="17"/>
        <v>0</v>
      </c>
      <c r="AR248" s="89">
        <f t="shared" si="17"/>
        <v>322732.21999999997</v>
      </c>
      <c r="AS248" s="89">
        <f t="shared" si="16"/>
        <v>322732.21999999997</v>
      </c>
      <c r="AT248" s="90"/>
      <c r="AU248" s="90">
        <v>840</v>
      </c>
      <c r="AV248" s="90"/>
      <c r="AW248" s="90">
        <v>0</v>
      </c>
      <c r="AX248" s="90">
        <v>0</v>
      </c>
      <c r="AY248" s="90">
        <v>840</v>
      </c>
      <c r="AZ248" s="90"/>
    </row>
    <row r="249" spans="1:52">
      <c r="A249" s="87">
        <v>2016</v>
      </c>
      <c r="B249" s="87">
        <v>8300</v>
      </c>
      <c r="C249" s="87">
        <v>4</v>
      </c>
      <c r="D249" s="86">
        <v>8</v>
      </c>
      <c r="E249" s="86"/>
      <c r="F249" s="87">
        <v>3000</v>
      </c>
      <c r="G249" s="87"/>
      <c r="H249" s="87"/>
      <c r="I249" s="87"/>
      <c r="J249" s="90" t="s">
        <v>66</v>
      </c>
      <c r="K249" s="90">
        <v>1148750</v>
      </c>
      <c r="L249" s="90">
        <v>0</v>
      </c>
      <c r="M249" s="90">
        <v>1148750</v>
      </c>
      <c r="N249" s="90">
        <v>400000</v>
      </c>
      <c r="O249" s="90">
        <v>0</v>
      </c>
      <c r="P249" s="89">
        <f t="shared" si="14"/>
        <v>400000</v>
      </c>
      <c r="Q249" s="89">
        <f t="shared" si="15"/>
        <v>1548750</v>
      </c>
      <c r="R249" s="90">
        <v>0</v>
      </c>
      <c r="S249" s="90">
        <v>0</v>
      </c>
      <c r="T249" s="90">
        <v>0</v>
      </c>
      <c r="U249" s="90">
        <v>0</v>
      </c>
      <c r="V249" s="90">
        <v>0</v>
      </c>
      <c r="W249" s="90">
        <v>0</v>
      </c>
      <c r="X249" s="90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0</v>
      </c>
      <c r="AF249" s="90">
        <v>0</v>
      </c>
      <c r="AG249" s="90">
        <v>0</v>
      </c>
      <c r="AH249" s="90">
        <v>0</v>
      </c>
      <c r="AI249" s="90">
        <v>0</v>
      </c>
      <c r="AJ249" s="90">
        <v>0</v>
      </c>
      <c r="AK249" s="90">
        <v>0</v>
      </c>
      <c r="AL249" s="90">
        <v>0</v>
      </c>
      <c r="AM249" s="89">
        <f t="shared" si="17"/>
        <v>1148750</v>
      </c>
      <c r="AN249" s="89">
        <f t="shared" si="17"/>
        <v>0</v>
      </c>
      <c r="AO249" s="89">
        <f t="shared" si="17"/>
        <v>1148750</v>
      </c>
      <c r="AP249" s="89">
        <f t="shared" si="17"/>
        <v>400000</v>
      </c>
      <c r="AQ249" s="89">
        <f t="shared" si="17"/>
        <v>0</v>
      </c>
      <c r="AR249" s="89">
        <f t="shared" si="17"/>
        <v>400000</v>
      </c>
      <c r="AS249" s="89">
        <f t="shared" si="16"/>
        <v>1548750</v>
      </c>
      <c r="AT249" s="90" t="s">
        <v>291</v>
      </c>
      <c r="AU249" s="90">
        <v>840</v>
      </c>
      <c r="AV249" s="90"/>
      <c r="AW249" s="90">
        <v>0</v>
      </c>
      <c r="AX249" s="90">
        <v>0</v>
      </c>
      <c r="AY249" s="90">
        <v>840</v>
      </c>
      <c r="AZ249" s="90"/>
    </row>
    <row r="250" spans="1:52">
      <c r="A250" s="87">
        <v>2016</v>
      </c>
      <c r="B250" s="87">
        <v>8300</v>
      </c>
      <c r="C250" s="87">
        <v>4</v>
      </c>
      <c r="D250" s="86">
        <v>8</v>
      </c>
      <c r="E250" s="86"/>
      <c r="F250" s="87">
        <v>3000</v>
      </c>
      <c r="G250" s="87">
        <v>3300</v>
      </c>
      <c r="H250" s="87"/>
      <c r="I250" s="87"/>
      <c r="J250" s="90" t="s">
        <v>76</v>
      </c>
      <c r="K250" s="90">
        <v>0</v>
      </c>
      <c r="L250" s="90">
        <v>0</v>
      </c>
      <c r="M250" s="90">
        <v>0</v>
      </c>
      <c r="N250" s="90">
        <v>250000</v>
      </c>
      <c r="O250" s="90">
        <v>0</v>
      </c>
      <c r="P250" s="89">
        <f t="shared" si="14"/>
        <v>250000</v>
      </c>
      <c r="Q250" s="89">
        <f t="shared" si="15"/>
        <v>250000</v>
      </c>
      <c r="R250" s="90">
        <v>0</v>
      </c>
      <c r="S250" s="90">
        <v>0</v>
      </c>
      <c r="T250" s="90">
        <v>0</v>
      </c>
      <c r="U250" s="90">
        <v>0</v>
      </c>
      <c r="V250" s="90">
        <v>0</v>
      </c>
      <c r="W250" s="90">
        <v>0</v>
      </c>
      <c r="X250" s="90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0</v>
      </c>
      <c r="AF250" s="90">
        <v>0</v>
      </c>
      <c r="AG250" s="90">
        <v>0</v>
      </c>
      <c r="AH250" s="90">
        <v>0</v>
      </c>
      <c r="AI250" s="90">
        <v>0</v>
      </c>
      <c r="AJ250" s="90">
        <v>0</v>
      </c>
      <c r="AK250" s="90">
        <v>0</v>
      </c>
      <c r="AL250" s="90">
        <v>0</v>
      </c>
      <c r="AM250" s="89">
        <f t="shared" si="17"/>
        <v>0</v>
      </c>
      <c r="AN250" s="89">
        <f t="shared" si="17"/>
        <v>0</v>
      </c>
      <c r="AO250" s="89">
        <f t="shared" si="17"/>
        <v>0</v>
      </c>
      <c r="AP250" s="89">
        <f t="shared" si="17"/>
        <v>250000</v>
      </c>
      <c r="AQ250" s="89">
        <f t="shared" si="17"/>
        <v>0</v>
      </c>
      <c r="AR250" s="89">
        <f t="shared" si="17"/>
        <v>250000</v>
      </c>
      <c r="AS250" s="89">
        <f t="shared" si="16"/>
        <v>250000</v>
      </c>
      <c r="AT250" s="90"/>
      <c r="AU250" s="90"/>
      <c r="AV250" s="90"/>
      <c r="AW250" s="90">
        <v>0</v>
      </c>
      <c r="AX250" s="90">
        <v>0</v>
      </c>
      <c r="AY250" s="90"/>
      <c r="AZ250" s="90"/>
    </row>
    <row r="251" spans="1:52">
      <c r="A251" s="87">
        <v>2016</v>
      </c>
      <c r="B251" s="87">
        <v>8300</v>
      </c>
      <c r="C251" s="87">
        <v>4</v>
      </c>
      <c r="D251" s="86">
        <v>8</v>
      </c>
      <c r="E251" s="86"/>
      <c r="F251" s="87">
        <v>3000</v>
      </c>
      <c r="G251" s="87">
        <v>3300</v>
      </c>
      <c r="H251" s="87">
        <v>339</v>
      </c>
      <c r="I251" s="87">
        <v>3390</v>
      </c>
      <c r="J251" s="90" t="s">
        <v>222</v>
      </c>
      <c r="K251" s="90">
        <v>0</v>
      </c>
      <c r="L251" s="90">
        <v>0</v>
      </c>
      <c r="M251" s="90">
        <v>0</v>
      </c>
      <c r="N251" s="90">
        <v>250000</v>
      </c>
      <c r="O251" s="90">
        <v>0</v>
      </c>
      <c r="P251" s="89">
        <f t="shared" si="14"/>
        <v>250000</v>
      </c>
      <c r="Q251" s="89">
        <f t="shared" si="15"/>
        <v>250000</v>
      </c>
      <c r="R251" s="90">
        <v>0</v>
      </c>
      <c r="S251" s="90">
        <v>0</v>
      </c>
      <c r="T251" s="90">
        <v>0</v>
      </c>
      <c r="U251" s="90">
        <v>0</v>
      </c>
      <c r="V251" s="90">
        <v>0</v>
      </c>
      <c r="W251" s="90">
        <v>0</v>
      </c>
      <c r="X251" s="90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90">
        <v>0</v>
      </c>
      <c r="AG251" s="90">
        <v>0</v>
      </c>
      <c r="AH251" s="90">
        <v>0</v>
      </c>
      <c r="AI251" s="90">
        <v>0</v>
      </c>
      <c r="AJ251" s="90">
        <v>0</v>
      </c>
      <c r="AK251" s="90">
        <v>0</v>
      </c>
      <c r="AL251" s="90">
        <v>0</v>
      </c>
      <c r="AM251" s="89">
        <f t="shared" si="17"/>
        <v>0</v>
      </c>
      <c r="AN251" s="89">
        <f t="shared" si="17"/>
        <v>0</v>
      </c>
      <c r="AO251" s="89">
        <f t="shared" si="17"/>
        <v>0</v>
      </c>
      <c r="AP251" s="89">
        <f t="shared" si="17"/>
        <v>250000</v>
      </c>
      <c r="AQ251" s="89">
        <f t="shared" si="17"/>
        <v>0</v>
      </c>
      <c r="AR251" s="89">
        <f t="shared" si="17"/>
        <v>250000</v>
      </c>
      <c r="AS251" s="89">
        <f t="shared" si="16"/>
        <v>250000</v>
      </c>
      <c r="AT251" s="90"/>
      <c r="AU251" s="90"/>
      <c r="AV251" s="90"/>
      <c r="AW251" s="90">
        <v>0</v>
      </c>
      <c r="AX251" s="90">
        <v>0</v>
      </c>
      <c r="AY251" s="90"/>
      <c r="AZ251" s="90"/>
    </row>
    <row r="252" spans="1:52">
      <c r="A252" s="87">
        <v>2016</v>
      </c>
      <c r="B252" s="87">
        <v>8300</v>
      </c>
      <c r="C252" s="87">
        <v>4</v>
      </c>
      <c r="D252" s="86">
        <v>8</v>
      </c>
      <c r="E252" s="86"/>
      <c r="F252" s="87">
        <v>3000</v>
      </c>
      <c r="G252" s="87">
        <v>3500</v>
      </c>
      <c r="H252" s="87"/>
      <c r="I252" s="87"/>
      <c r="J252" s="90" t="s">
        <v>286</v>
      </c>
      <c r="K252" s="90">
        <v>1148750</v>
      </c>
      <c r="L252" s="90">
        <v>0</v>
      </c>
      <c r="M252" s="90">
        <v>1148750</v>
      </c>
      <c r="N252" s="90">
        <v>0</v>
      </c>
      <c r="O252" s="90">
        <v>0</v>
      </c>
      <c r="P252" s="89">
        <f t="shared" si="14"/>
        <v>0</v>
      </c>
      <c r="Q252" s="89">
        <f t="shared" si="15"/>
        <v>1148750</v>
      </c>
      <c r="R252" s="90">
        <v>0</v>
      </c>
      <c r="S252" s="90">
        <v>0</v>
      </c>
      <c r="T252" s="90">
        <v>0</v>
      </c>
      <c r="U252" s="90">
        <v>0</v>
      </c>
      <c r="V252" s="90">
        <v>0</v>
      </c>
      <c r="W252" s="90">
        <v>0</v>
      </c>
      <c r="X252" s="90">
        <v>0</v>
      </c>
      <c r="Y252" s="89">
        <v>0</v>
      </c>
      <c r="Z252" s="89">
        <v>0</v>
      </c>
      <c r="AA252" s="89">
        <v>0</v>
      </c>
      <c r="AB252" s="89">
        <v>0</v>
      </c>
      <c r="AC252" s="89">
        <v>0</v>
      </c>
      <c r="AD252" s="89">
        <v>0</v>
      </c>
      <c r="AE252" s="89">
        <v>0</v>
      </c>
      <c r="AF252" s="90">
        <v>0</v>
      </c>
      <c r="AG252" s="90">
        <v>0</v>
      </c>
      <c r="AH252" s="90">
        <v>0</v>
      </c>
      <c r="AI252" s="90">
        <v>0</v>
      </c>
      <c r="AJ252" s="90">
        <v>0</v>
      </c>
      <c r="AK252" s="90">
        <v>0</v>
      </c>
      <c r="AL252" s="90">
        <v>0</v>
      </c>
      <c r="AM252" s="89">
        <f t="shared" si="17"/>
        <v>1148750</v>
      </c>
      <c r="AN252" s="89">
        <f t="shared" si="17"/>
        <v>0</v>
      </c>
      <c r="AO252" s="89">
        <f t="shared" si="17"/>
        <v>1148750</v>
      </c>
      <c r="AP252" s="89">
        <f t="shared" si="17"/>
        <v>0</v>
      </c>
      <c r="AQ252" s="89">
        <f t="shared" si="17"/>
        <v>0</v>
      </c>
      <c r="AR252" s="89">
        <f t="shared" si="17"/>
        <v>0</v>
      </c>
      <c r="AS252" s="89">
        <f t="shared" si="16"/>
        <v>1148750</v>
      </c>
      <c r="AT252" s="90"/>
      <c r="AU252" s="90">
        <v>1</v>
      </c>
      <c r="AV252" s="90"/>
      <c r="AW252" s="90">
        <v>0</v>
      </c>
      <c r="AX252" s="90">
        <v>0</v>
      </c>
      <c r="AY252" s="90">
        <v>1</v>
      </c>
      <c r="AZ252" s="90"/>
    </row>
    <row r="253" spans="1:52">
      <c r="A253" s="87">
        <v>2016</v>
      </c>
      <c r="B253" s="87">
        <v>8300</v>
      </c>
      <c r="C253" s="87">
        <v>4</v>
      </c>
      <c r="D253" s="86">
        <v>8</v>
      </c>
      <c r="E253" s="86"/>
      <c r="F253" s="87">
        <v>3000</v>
      </c>
      <c r="G253" s="87">
        <v>3500</v>
      </c>
      <c r="H253" s="87">
        <v>357</v>
      </c>
      <c r="I253" s="87">
        <v>3570</v>
      </c>
      <c r="J253" s="90" t="s">
        <v>254</v>
      </c>
      <c r="K253" s="90">
        <v>1148750</v>
      </c>
      <c r="L253" s="90">
        <v>0</v>
      </c>
      <c r="M253" s="90">
        <v>1148750</v>
      </c>
      <c r="N253" s="90">
        <v>0</v>
      </c>
      <c r="O253" s="90">
        <v>0</v>
      </c>
      <c r="P253" s="89">
        <f t="shared" si="14"/>
        <v>0</v>
      </c>
      <c r="Q253" s="89">
        <f t="shared" si="15"/>
        <v>1148750</v>
      </c>
      <c r="R253" s="90">
        <v>0</v>
      </c>
      <c r="S253" s="90">
        <v>0</v>
      </c>
      <c r="T253" s="90">
        <v>0</v>
      </c>
      <c r="U253" s="90">
        <v>0</v>
      </c>
      <c r="V253" s="90">
        <v>0</v>
      </c>
      <c r="W253" s="90">
        <v>0</v>
      </c>
      <c r="X253" s="90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90">
        <v>0</v>
      </c>
      <c r="AG253" s="90">
        <v>0</v>
      </c>
      <c r="AH253" s="90">
        <v>0</v>
      </c>
      <c r="AI253" s="90">
        <v>0</v>
      </c>
      <c r="AJ253" s="90">
        <v>0</v>
      </c>
      <c r="AK253" s="90">
        <v>0</v>
      </c>
      <c r="AL253" s="90">
        <v>0</v>
      </c>
      <c r="AM253" s="89">
        <f t="shared" si="17"/>
        <v>1148750</v>
      </c>
      <c r="AN253" s="89">
        <f t="shared" si="17"/>
        <v>0</v>
      </c>
      <c r="AO253" s="89">
        <f t="shared" si="17"/>
        <v>1148750</v>
      </c>
      <c r="AP253" s="89">
        <f t="shared" si="17"/>
        <v>0</v>
      </c>
      <c r="AQ253" s="89">
        <f t="shared" si="17"/>
        <v>0</v>
      </c>
      <c r="AR253" s="89">
        <f t="shared" si="17"/>
        <v>0</v>
      </c>
      <c r="AS253" s="89">
        <f t="shared" si="16"/>
        <v>1148750</v>
      </c>
      <c r="AT253" s="90"/>
      <c r="AU253" s="90">
        <v>1</v>
      </c>
      <c r="AV253" s="90"/>
      <c r="AW253" s="90">
        <v>0</v>
      </c>
      <c r="AX253" s="90">
        <v>0</v>
      </c>
      <c r="AY253" s="90">
        <v>1</v>
      </c>
      <c r="AZ253" s="90"/>
    </row>
    <row r="254" spans="1:52">
      <c r="A254" s="87">
        <v>2016</v>
      </c>
      <c r="B254" s="87">
        <v>8300</v>
      </c>
      <c r="C254" s="87">
        <v>4</v>
      </c>
      <c r="D254" s="86">
        <v>8</v>
      </c>
      <c r="E254" s="86"/>
      <c r="F254" s="87">
        <v>3000</v>
      </c>
      <c r="G254" s="87">
        <v>3600</v>
      </c>
      <c r="H254" s="87"/>
      <c r="I254" s="87"/>
      <c r="J254" s="90" t="s">
        <v>225</v>
      </c>
      <c r="K254" s="90">
        <v>0</v>
      </c>
      <c r="L254" s="90">
        <v>0</v>
      </c>
      <c r="M254" s="90">
        <v>0</v>
      </c>
      <c r="N254" s="90">
        <v>150000</v>
      </c>
      <c r="O254" s="90">
        <v>0</v>
      </c>
      <c r="P254" s="89">
        <f t="shared" si="14"/>
        <v>150000</v>
      </c>
      <c r="Q254" s="89">
        <f t="shared" si="15"/>
        <v>150000</v>
      </c>
      <c r="R254" s="90">
        <v>0</v>
      </c>
      <c r="S254" s="90">
        <v>0</v>
      </c>
      <c r="T254" s="90">
        <v>0</v>
      </c>
      <c r="U254" s="90">
        <v>0</v>
      </c>
      <c r="V254" s="90">
        <v>0</v>
      </c>
      <c r="W254" s="90">
        <v>0</v>
      </c>
      <c r="X254" s="90">
        <v>0</v>
      </c>
      <c r="Y254" s="89">
        <v>0</v>
      </c>
      <c r="Z254" s="89">
        <v>0</v>
      </c>
      <c r="AA254" s="89">
        <v>0</v>
      </c>
      <c r="AB254" s="89">
        <v>0</v>
      </c>
      <c r="AC254" s="89">
        <v>0</v>
      </c>
      <c r="AD254" s="89">
        <v>0</v>
      </c>
      <c r="AE254" s="89">
        <v>0</v>
      </c>
      <c r="AF254" s="90">
        <v>0</v>
      </c>
      <c r="AG254" s="90">
        <v>0</v>
      </c>
      <c r="AH254" s="90">
        <v>0</v>
      </c>
      <c r="AI254" s="90">
        <v>0</v>
      </c>
      <c r="AJ254" s="90">
        <v>0</v>
      </c>
      <c r="AK254" s="90">
        <v>0</v>
      </c>
      <c r="AL254" s="90">
        <v>0</v>
      </c>
      <c r="AM254" s="89">
        <f t="shared" si="17"/>
        <v>0</v>
      </c>
      <c r="AN254" s="89">
        <f t="shared" si="17"/>
        <v>0</v>
      </c>
      <c r="AO254" s="89">
        <f t="shared" si="17"/>
        <v>0</v>
      </c>
      <c r="AP254" s="89">
        <f t="shared" si="17"/>
        <v>150000</v>
      </c>
      <c r="AQ254" s="89">
        <f t="shared" si="17"/>
        <v>0</v>
      </c>
      <c r="AR254" s="89">
        <f t="shared" si="17"/>
        <v>150000</v>
      </c>
      <c r="AS254" s="89">
        <f t="shared" si="16"/>
        <v>150000</v>
      </c>
      <c r="AT254" s="90"/>
      <c r="AU254" s="90" t="s">
        <v>256</v>
      </c>
      <c r="AV254" s="90"/>
      <c r="AW254" s="90">
        <v>0</v>
      </c>
      <c r="AX254" s="90">
        <v>0</v>
      </c>
      <c r="AY254" s="90" t="s">
        <v>256</v>
      </c>
      <c r="AZ254" s="90"/>
    </row>
    <row r="255" spans="1:52">
      <c r="A255" s="87">
        <v>2016</v>
      </c>
      <c r="B255" s="87">
        <v>8300</v>
      </c>
      <c r="C255" s="87">
        <v>4</v>
      </c>
      <c r="D255" s="86">
        <v>8</v>
      </c>
      <c r="E255" s="86"/>
      <c r="F255" s="87">
        <v>3000</v>
      </c>
      <c r="G255" s="87">
        <v>3600</v>
      </c>
      <c r="H255" s="87">
        <v>361</v>
      </c>
      <c r="I255" s="87">
        <v>3610</v>
      </c>
      <c r="J255" s="90" t="s">
        <v>96</v>
      </c>
      <c r="K255" s="90">
        <v>0</v>
      </c>
      <c r="L255" s="90">
        <v>0</v>
      </c>
      <c r="M255" s="90">
        <v>0</v>
      </c>
      <c r="N255" s="90">
        <v>150000</v>
      </c>
      <c r="O255" s="90">
        <v>0</v>
      </c>
      <c r="P255" s="89">
        <f t="shared" si="14"/>
        <v>150000</v>
      </c>
      <c r="Q255" s="89">
        <f t="shared" si="15"/>
        <v>150000</v>
      </c>
      <c r="R255" s="90">
        <v>0</v>
      </c>
      <c r="S255" s="90">
        <v>0</v>
      </c>
      <c r="T255" s="90">
        <v>0</v>
      </c>
      <c r="U255" s="90">
        <v>0</v>
      </c>
      <c r="V255" s="90">
        <v>0</v>
      </c>
      <c r="W255" s="90">
        <v>0</v>
      </c>
      <c r="X255" s="90">
        <v>0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0</v>
      </c>
      <c r="AF255" s="90">
        <v>0</v>
      </c>
      <c r="AG255" s="90">
        <v>0</v>
      </c>
      <c r="AH255" s="90">
        <v>0</v>
      </c>
      <c r="AI255" s="90">
        <v>0</v>
      </c>
      <c r="AJ255" s="90">
        <v>0</v>
      </c>
      <c r="AK255" s="90">
        <v>0</v>
      </c>
      <c r="AL255" s="90">
        <v>0</v>
      </c>
      <c r="AM255" s="89">
        <f t="shared" si="17"/>
        <v>0</v>
      </c>
      <c r="AN255" s="89">
        <f t="shared" si="17"/>
        <v>0</v>
      </c>
      <c r="AO255" s="89">
        <f t="shared" si="17"/>
        <v>0</v>
      </c>
      <c r="AP255" s="89">
        <f t="shared" si="17"/>
        <v>150000</v>
      </c>
      <c r="AQ255" s="89">
        <f t="shared" si="17"/>
        <v>0</v>
      </c>
      <c r="AR255" s="89">
        <f t="shared" si="17"/>
        <v>150000</v>
      </c>
      <c r="AS255" s="89">
        <f t="shared" si="16"/>
        <v>150000</v>
      </c>
      <c r="AT255" s="90"/>
      <c r="AU255" s="90">
        <v>1</v>
      </c>
      <c r="AV255" s="90"/>
      <c r="AW255" s="90">
        <v>0</v>
      </c>
      <c r="AX255" s="90">
        <v>0</v>
      </c>
      <c r="AY255" s="90">
        <v>1</v>
      </c>
      <c r="AZ255" s="90"/>
    </row>
    <row r="256" spans="1:52">
      <c r="A256" s="87">
        <v>2016</v>
      </c>
      <c r="B256" s="87">
        <v>8300</v>
      </c>
      <c r="C256" s="87">
        <v>6</v>
      </c>
      <c r="D256" s="86" t="s">
        <v>218</v>
      </c>
      <c r="E256" s="86"/>
      <c r="F256" s="87"/>
      <c r="G256" s="87"/>
      <c r="H256" s="87"/>
      <c r="I256" s="87"/>
      <c r="J256" s="90" t="s">
        <v>203</v>
      </c>
      <c r="K256" s="90">
        <v>1200000</v>
      </c>
      <c r="L256" s="90">
        <v>0</v>
      </c>
      <c r="M256" s="90">
        <v>1200000</v>
      </c>
      <c r="N256" s="90">
        <v>1366147.42</v>
      </c>
      <c r="O256" s="90">
        <v>0</v>
      </c>
      <c r="P256" s="89">
        <f t="shared" si="14"/>
        <v>1366147.42</v>
      </c>
      <c r="Q256" s="89">
        <f t="shared" si="15"/>
        <v>2566147.42</v>
      </c>
      <c r="R256" s="90">
        <v>0</v>
      </c>
      <c r="S256" s="90">
        <v>0</v>
      </c>
      <c r="T256" s="90">
        <v>0</v>
      </c>
      <c r="U256" s="90">
        <v>237794.73</v>
      </c>
      <c r="V256" s="90">
        <v>0</v>
      </c>
      <c r="W256" s="90">
        <v>237794.73</v>
      </c>
      <c r="X256" s="90">
        <v>237794.73</v>
      </c>
      <c r="Y256" s="89">
        <v>0</v>
      </c>
      <c r="Z256" s="89">
        <v>0</v>
      </c>
      <c r="AA256" s="89">
        <v>0</v>
      </c>
      <c r="AB256" s="89">
        <v>0</v>
      </c>
      <c r="AC256" s="89">
        <v>0</v>
      </c>
      <c r="AD256" s="89">
        <v>0</v>
      </c>
      <c r="AE256" s="89">
        <v>0</v>
      </c>
      <c r="AF256" s="90">
        <v>0</v>
      </c>
      <c r="AG256" s="90">
        <v>0</v>
      </c>
      <c r="AH256" s="90">
        <v>0</v>
      </c>
      <c r="AI256" s="90">
        <v>64003.88</v>
      </c>
      <c r="AJ256" s="90">
        <v>0</v>
      </c>
      <c r="AK256" s="90">
        <v>64003.88</v>
      </c>
      <c r="AL256" s="90">
        <v>64003.88</v>
      </c>
      <c r="AM256" s="89">
        <f t="shared" si="17"/>
        <v>1200000</v>
      </c>
      <c r="AN256" s="89">
        <f t="shared" si="17"/>
        <v>0</v>
      </c>
      <c r="AO256" s="89">
        <f t="shared" si="17"/>
        <v>1200000</v>
      </c>
      <c r="AP256" s="89">
        <f t="shared" si="17"/>
        <v>1064348.81</v>
      </c>
      <c r="AQ256" s="89">
        <f t="shared" si="17"/>
        <v>0</v>
      </c>
      <c r="AR256" s="89">
        <f t="shared" si="17"/>
        <v>1064348.81</v>
      </c>
      <c r="AS256" s="89">
        <f t="shared" si="16"/>
        <v>2264348.81</v>
      </c>
      <c r="AT256" s="90"/>
      <c r="AU256" s="90">
        <v>1</v>
      </c>
      <c r="AV256" s="90"/>
      <c r="AW256" s="90">
        <v>0</v>
      </c>
      <c r="AX256" s="90">
        <v>0</v>
      </c>
      <c r="AY256" s="90">
        <v>1</v>
      </c>
      <c r="AZ256" s="90"/>
    </row>
    <row r="257" spans="1:52">
      <c r="A257" s="87">
        <v>2016</v>
      </c>
      <c r="B257" s="87">
        <v>8300</v>
      </c>
      <c r="C257" s="87">
        <v>6</v>
      </c>
      <c r="D257" s="86">
        <v>11</v>
      </c>
      <c r="E257" s="86"/>
      <c r="F257" s="87"/>
      <c r="G257" s="87"/>
      <c r="H257" s="87"/>
      <c r="I257" s="87"/>
      <c r="J257" s="90" t="s">
        <v>203</v>
      </c>
      <c r="K257" s="90">
        <v>1200000</v>
      </c>
      <c r="L257" s="90">
        <v>0</v>
      </c>
      <c r="M257" s="90">
        <v>1200000</v>
      </c>
      <c r="N257" s="90">
        <v>1366147.42</v>
      </c>
      <c r="O257" s="90">
        <v>0</v>
      </c>
      <c r="P257" s="89">
        <f t="shared" si="14"/>
        <v>1366147.42</v>
      </c>
      <c r="Q257" s="89">
        <f t="shared" si="15"/>
        <v>2566147.42</v>
      </c>
      <c r="R257" s="90">
        <v>0</v>
      </c>
      <c r="S257" s="90">
        <v>0</v>
      </c>
      <c r="T257" s="90">
        <v>0</v>
      </c>
      <c r="U257" s="90">
        <v>237794.73</v>
      </c>
      <c r="V257" s="90">
        <v>0</v>
      </c>
      <c r="W257" s="90">
        <v>237794.73</v>
      </c>
      <c r="X257" s="90">
        <v>237794.73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0</v>
      </c>
      <c r="AF257" s="90">
        <v>0</v>
      </c>
      <c r="AG257" s="90">
        <v>0</v>
      </c>
      <c r="AH257" s="90">
        <v>0</v>
      </c>
      <c r="AI257" s="90">
        <v>64003.88</v>
      </c>
      <c r="AJ257" s="90">
        <v>0</v>
      </c>
      <c r="AK257" s="90">
        <v>64003.88</v>
      </c>
      <c r="AL257" s="90">
        <v>64003.88</v>
      </c>
      <c r="AM257" s="89">
        <f t="shared" si="17"/>
        <v>1200000</v>
      </c>
      <c r="AN257" s="89">
        <f t="shared" si="17"/>
        <v>0</v>
      </c>
      <c r="AO257" s="89">
        <f t="shared" si="17"/>
        <v>1200000</v>
      </c>
      <c r="AP257" s="89">
        <f t="shared" si="17"/>
        <v>1064348.81</v>
      </c>
      <c r="AQ257" s="89">
        <f t="shared" si="17"/>
        <v>0</v>
      </c>
      <c r="AR257" s="89">
        <f t="shared" si="17"/>
        <v>1064348.81</v>
      </c>
      <c r="AS257" s="89">
        <f t="shared" si="16"/>
        <v>2264348.81</v>
      </c>
      <c r="AT257" s="90"/>
      <c r="AU257" s="90">
        <v>15</v>
      </c>
      <c r="AV257" s="90">
        <v>3</v>
      </c>
      <c r="AW257" s="90">
        <v>0</v>
      </c>
      <c r="AX257" s="90">
        <v>0</v>
      </c>
      <c r="AY257" s="90">
        <v>15</v>
      </c>
      <c r="AZ257" s="90">
        <v>3</v>
      </c>
    </row>
    <row r="258" spans="1:52">
      <c r="A258" s="87">
        <v>2016</v>
      </c>
      <c r="B258" s="87">
        <v>8300</v>
      </c>
      <c r="C258" s="87">
        <v>6</v>
      </c>
      <c r="D258" s="86">
        <v>11</v>
      </c>
      <c r="E258" s="86"/>
      <c r="F258" s="87">
        <v>1000</v>
      </c>
      <c r="G258" s="87"/>
      <c r="H258" s="87"/>
      <c r="I258" s="87"/>
      <c r="J258" s="90" t="s">
        <v>23</v>
      </c>
      <c r="K258" s="90">
        <v>0</v>
      </c>
      <c r="L258" s="90">
        <v>0</v>
      </c>
      <c r="M258" s="90">
        <v>0</v>
      </c>
      <c r="N258" s="90">
        <v>600000</v>
      </c>
      <c r="O258" s="90">
        <v>0</v>
      </c>
      <c r="P258" s="89">
        <f t="shared" si="14"/>
        <v>600000</v>
      </c>
      <c r="Q258" s="89">
        <f t="shared" si="15"/>
        <v>600000</v>
      </c>
      <c r="R258" s="90">
        <v>0</v>
      </c>
      <c r="S258" s="90">
        <v>0</v>
      </c>
      <c r="T258" s="90">
        <v>0</v>
      </c>
      <c r="U258" s="90">
        <v>237794.73</v>
      </c>
      <c r="V258" s="90">
        <v>0</v>
      </c>
      <c r="W258" s="90">
        <v>237794.73</v>
      </c>
      <c r="X258" s="90">
        <v>237794.73</v>
      </c>
      <c r="Y258" s="89">
        <v>0</v>
      </c>
      <c r="Z258" s="89">
        <v>0</v>
      </c>
      <c r="AA258" s="89">
        <v>0</v>
      </c>
      <c r="AB258" s="89">
        <v>0</v>
      </c>
      <c r="AC258" s="89">
        <v>0</v>
      </c>
      <c r="AD258" s="89">
        <v>0</v>
      </c>
      <c r="AE258" s="89">
        <v>0</v>
      </c>
      <c r="AF258" s="90">
        <v>0</v>
      </c>
      <c r="AG258" s="90">
        <v>0</v>
      </c>
      <c r="AH258" s="90">
        <v>0</v>
      </c>
      <c r="AI258" s="90">
        <v>64003.88</v>
      </c>
      <c r="AJ258" s="90">
        <v>0</v>
      </c>
      <c r="AK258" s="90">
        <v>64003.88</v>
      </c>
      <c r="AL258" s="90">
        <v>64003.88</v>
      </c>
      <c r="AM258" s="89">
        <f t="shared" si="17"/>
        <v>0</v>
      </c>
      <c r="AN258" s="89">
        <f t="shared" si="17"/>
        <v>0</v>
      </c>
      <c r="AO258" s="89">
        <f t="shared" si="17"/>
        <v>0</v>
      </c>
      <c r="AP258" s="89">
        <f t="shared" si="17"/>
        <v>298201.39</v>
      </c>
      <c r="AQ258" s="89">
        <f t="shared" si="17"/>
        <v>0</v>
      </c>
      <c r="AR258" s="89">
        <f t="shared" si="17"/>
        <v>298201.39</v>
      </c>
      <c r="AS258" s="89">
        <f t="shared" si="16"/>
        <v>298201.39</v>
      </c>
      <c r="AT258" s="90"/>
      <c r="AU258" s="90">
        <v>15</v>
      </c>
      <c r="AV258" s="90">
        <v>3</v>
      </c>
      <c r="AW258" s="90">
        <v>0</v>
      </c>
      <c r="AX258" s="90">
        <v>0</v>
      </c>
      <c r="AY258" s="90">
        <v>15</v>
      </c>
      <c r="AZ258" s="90">
        <v>3</v>
      </c>
    </row>
    <row r="259" spans="1:52">
      <c r="A259" s="87">
        <v>2016</v>
      </c>
      <c r="B259" s="87">
        <v>8300</v>
      </c>
      <c r="C259" s="87">
        <v>6</v>
      </c>
      <c r="D259" s="86">
        <v>11</v>
      </c>
      <c r="E259" s="86"/>
      <c r="F259" s="87">
        <v>1000</v>
      </c>
      <c r="G259" s="87">
        <v>1200</v>
      </c>
      <c r="H259" s="87"/>
      <c r="I259" s="87"/>
      <c r="J259" s="90" t="s">
        <v>24</v>
      </c>
      <c r="K259" s="90">
        <v>0</v>
      </c>
      <c r="L259" s="90">
        <v>0</v>
      </c>
      <c r="M259" s="90">
        <v>0</v>
      </c>
      <c r="N259" s="90">
        <v>600000</v>
      </c>
      <c r="O259" s="90">
        <v>0</v>
      </c>
      <c r="P259" s="89">
        <f t="shared" si="14"/>
        <v>600000</v>
      </c>
      <c r="Q259" s="89">
        <f t="shared" si="15"/>
        <v>600000</v>
      </c>
      <c r="R259" s="90">
        <v>0</v>
      </c>
      <c r="S259" s="90">
        <v>0</v>
      </c>
      <c r="T259" s="90">
        <v>0</v>
      </c>
      <c r="U259" s="90">
        <v>237794.73</v>
      </c>
      <c r="V259" s="90">
        <v>0</v>
      </c>
      <c r="W259" s="90">
        <v>237794.73</v>
      </c>
      <c r="X259" s="90">
        <v>237794.73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0</v>
      </c>
      <c r="AF259" s="90">
        <v>0</v>
      </c>
      <c r="AG259" s="90">
        <v>0</v>
      </c>
      <c r="AH259" s="90">
        <v>0</v>
      </c>
      <c r="AI259" s="90">
        <v>64003.88</v>
      </c>
      <c r="AJ259" s="90">
        <v>0</v>
      </c>
      <c r="AK259" s="90">
        <v>64003.88</v>
      </c>
      <c r="AL259" s="90">
        <v>64003.88</v>
      </c>
      <c r="AM259" s="89">
        <f t="shared" si="17"/>
        <v>0</v>
      </c>
      <c r="AN259" s="89">
        <f t="shared" si="17"/>
        <v>0</v>
      </c>
      <c r="AO259" s="89">
        <f t="shared" si="17"/>
        <v>0</v>
      </c>
      <c r="AP259" s="89">
        <f t="shared" si="17"/>
        <v>298201.39</v>
      </c>
      <c r="AQ259" s="89">
        <f t="shared" si="17"/>
        <v>0</v>
      </c>
      <c r="AR259" s="89">
        <f t="shared" si="17"/>
        <v>298201.39</v>
      </c>
      <c r="AS259" s="89">
        <f t="shared" si="16"/>
        <v>298201.39</v>
      </c>
      <c r="AT259" s="90"/>
      <c r="AU259" s="90">
        <v>0</v>
      </c>
      <c r="AV259" s="90">
        <v>3</v>
      </c>
      <c r="AW259" s="90">
        <v>0</v>
      </c>
      <c r="AX259" s="90">
        <v>0</v>
      </c>
      <c r="AY259" s="90">
        <v>0</v>
      </c>
      <c r="AZ259" s="90">
        <v>3</v>
      </c>
    </row>
    <row r="260" spans="1:52">
      <c r="A260" s="87">
        <v>2016</v>
      </c>
      <c r="B260" s="87">
        <v>8300</v>
      </c>
      <c r="C260" s="87">
        <v>6</v>
      </c>
      <c r="D260" s="86">
        <v>11</v>
      </c>
      <c r="E260" s="86"/>
      <c r="F260" s="87">
        <v>1000</v>
      </c>
      <c r="G260" s="87">
        <v>1200</v>
      </c>
      <c r="H260" s="87">
        <v>121</v>
      </c>
      <c r="I260" s="87">
        <v>1210</v>
      </c>
      <c r="J260" s="90" t="s">
        <v>25</v>
      </c>
      <c r="K260" s="90">
        <v>0</v>
      </c>
      <c r="L260" s="90">
        <v>0</v>
      </c>
      <c r="M260" s="90">
        <v>0</v>
      </c>
      <c r="N260" s="90">
        <v>600000</v>
      </c>
      <c r="O260" s="90">
        <v>0</v>
      </c>
      <c r="P260" s="89">
        <f t="shared" si="14"/>
        <v>600000</v>
      </c>
      <c r="Q260" s="89">
        <f t="shared" si="15"/>
        <v>600000</v>
      </c>
      <c r="R260" s="90">
        <v>0</v>
      </c>
      <c r="S260" s="90">
        <v>0</v>
      </c>
      <c r="T260" s="90">
        <v>0</v>
      </c>
      <c r="U260" s="90">
        <v>237794.73</v>
      </c>
      <c r="V260" s="90">
        <v>0</v>
      </c>
      <c r="W260" s="90">
        <v>237794.73</v>
      </c>
      <c r="X260" s="90">
        <v>237794.73</v>
      </c>
      <c r="Y260" s="89">
        <v>0</v>
      </c>
      <c r="Z260" s="89">
        <v>0</v>
      </c>
      <c r="AA260" s="89">
        <v>0</v>
      </c>
      <c r="AB260" s="89">
        <v>0</v>
      </c>
      <c r="AC260" s="89">
        <v>0</v>
      </c>
      <c r="AD260" s="89">
        <v>0</v>
      </c>
      <c r="AE260" s="89">
        <v>0</v>
      </c>
      <c r="AF260" s="90">
        <v>0</v>
      </c>
      <c r="AG260" s="90">
        <v>0</v>
      </c>
      <c r="AH260" s="90">
        <v>0</v>
      </c>
      <c r="AI260" s="90">
        <v>64003.88</v>
      </c>
      <c r="AJ260" s="90">
        <v>0</v>
      </c>
      <c r="AK260" s="90">
        <v>64003.88</v>
      </c>
      <c r="AL260" s="90">
        <v>64003.88</v>
      </c>
      <c r="AM260" s="89">
        <f t="shared" si="17"/>
        <v>0</v>
      </c>
      <c r="AN260" s="89">
        <f t="shared" si="17"/>
        <v>0</v>
      </c>
      <c r="AO260" s="89">
        <f t="shared" si="17"/>
        <v>0</v>
      </c>
      <c r="AP260" s="89">
        <f t="shared" si="17"/>
        <v>298201.39</v>
      </c>
      <c r="AQ260" s="89">
        <f t="shared" si="17"/>
        <v>0</v>
      </c>
      <c r="AR260" s="89">
        <f t="shared" si="17"/>
        <v>298201.39</v>
      </c>
      <c r="AS260" s="89">
        <f t="shared" si="16"/>
        <v>298201.39</v>
      </c>
      <c r="AT260" s="90"/>
      <c r="AU260" s="90">
        <v>0</v>
      </c>
      <c r="AV260" s="90">
        <v>3</v>
      </c>
      <c r="AW260" s="90">
        <v>0</v>
      </c>
      <c r="AX260" s="90">
        <v>0</v>
      </c>
      <c r="AY260" s="90">
        <v>0</v>
      </c>
      <c r="AZ260" s="90">
        <v>3</v>
      </c>
    </row>
    <row r="261" spans="1:52">
      <c r="A261" s="87">
        <v>2016</v>
      </c>
      <c r="B261" s="87">
        <v>8300</v>
      </c>
      <c r="C261" s="87">
        <v>6</v>
      </c>
      <c r="D261" s="86">
        <v>11</v>
      </c>
      <c r="E261" s="86"/>
      <c r="F261" s="87">
        <v>2000</v>
      </c>
      <c r="G261" s="87"/>
      <c r="H261" s="87"/>
      <c r="I261" s="87"/>
      <c r="J261" s="90" t="s">
        <v>29</v>
      </c>
      <c r="K261" s="90">
        <v>0</v>
      </c>
      <c r="L261" s="90">
        <v>0</v>
      </c>
      <c r="M261" s="90">
        <v>0</v>
      </c>
      <c r="N261" s="90">
        <v>20000</v>
      </c>
      <c r="O261" s="90">
        <v>0</v>
      </c>
      <c r="P261" s="89">
        <f t="shared" si="14"/>
        <v>20000</v>
      </c>
      <c r="Q261" s="89">
        <f t="shared" si="15"/>
        <v>20000</v>
      </c>
      <c r="R261" s="90">
        <v>0</v>
      </c>
      <c r="S261" s="90">
        <v>0</v>
      </c>
      <c r="T261" s="90">
        <v>0</v>
      </c>
      <c r="U261" s="90">
        <v>0</v>
      </c>
      <c r="V261" s="90">
        <v>0</v>
      </c>
      <c r="W261" s="90">
        <v>0</v>
      </c>
      <c r="X261" s="90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90">
        <v>0</v>
      </c>
      <c r="AG261" s="90">
        <v>0</v>
      </c>
      <c r="AH261" s="90">
        <v>0</v>
      </c>
      <c r="AI261" s="90">
        <v>0</v>
      </c>
      <c r="AJ261" s="90">
        <v>0</v>
      </c>
      <c r="AK261" s="90">
        <v>0</v>
      </c>
      <c r="AL261" s="90">
        <v>0</v>
      </c>
      <c r="AM261" s="89">
        <f t="shared" si="17"/>
        <v>0</v>
      </c>
      <c r="AN261" s="89">
        <f t="shared" si="17"/>
        <v>0</v>
      </c>
      <c r="AO261" s="89">
        <f t="shared" si="17"/>
        <v>0</v>
      </c>
      <c r="AP261" s="89">
        <f t="shared" si="17"/>
        <v>20000</v>
      </c>
      <c r="AQ261" s="89">
        <f t="shared" si="17"/>
        <v>0</v>
      </c>
      <c r="AR261" s="89">
        <f t="shared" si="17"/>
        <v>20000</v>
      </c>
      <c r="AS261" s="89">
        <f t="shared" si="16"/>
        <v>20000</v>
      </c>
      <c r="AT261" s="90"/>
      <c r="AU261" s="90">
        <v>0</v>
      </c>
      <c r="AV261" s="90">
        <v>3</v>
      </c>
      <c r="AW261" s="90">
        <v>0</v>
      </c>
      <c r="AX261" s="90">
        <v>0</v>
      </c>
      <c r="AY261" s="90">
        <v>0</v>
      </c>
      <c r="AZ261" s="90">
        <v>3</v>
      </c>
    </row>
    <row r="262" spans="1:52">
      <c r="A262" s="87">
        <v>2016</v>
      </c>
      <c r="B262" s="87">
        <v>8300</v>
      </c>
      <c r="C262" s="87">
        <v>6</v>
      </c>
      <c r="D262" s="86">
        <v>11</v>
      </c>
      <c r="E262" s="86"/>
      <c r="F262" s="87">
        <v>2000</v>
      </c>
      <c r="G262" s="87">
        <v>2900</v>
      </c>
      <c r="H262" s="87"/>
      <c r="I262" s="87"/>
      <c r="J262" s="90" t="s">
        <v>60</v>
      </c>
      <c r="K262" s="90">
        <v>0</v>
      </c>
      <c r="L262" s="90">
        <v>0</v>
      </c>
      <c r="M262" s="90">
        <v>0</v>
      </c>
      <c r="N262" s="90">
        <v>20000</v>
      </c>
      <c r="O262" s="90">
        <v>0</v>
      </c>
      <c r="P262" s="89">
        <f t="shared" si="14"/>
        <v>20000</v>
      </c>
      <c r="Q262" s="89">
        <f t="shared" si="15"/>
        <v>20000</v>
      </c>
      <c r="R262" s="90">
        <v>0</v>
      </c>
      <c r="S262" s="90">
        <v>0</v>
      </c>
      <c r="T262" s="90">
        <v>0</v>
      </c>
      <c r="U262" s="90">
        <v>0</v>
      </c>
      <c r="V262" s="90">
        <v>0</v>
      </c>
      <c r="W262" s="90">
        <v>0</v>
      </c>
      <c r="X262" s="90">
        <v>0</v>
      </c>
      <c r="Y262" s="89">
        <v>0</v>
      </c>
      <c r="Z262" s="89">
        <v>0</v>
      </c>
      <c r="AA262" s="89">
        <v>0</v>
      </c>
      <c r="AB262" s="89">
        <v>0</v>
      </c>
      <c r="AC262" s="89">
        <v>0</v>
      </c>
      <c r="AD262" s="89">
        <v>0</v>
      </c>
      <c r="AE262" s="89">
        <v>0</v>
      </c>
      <c r="AF262" s="90">
        <v>0</v>
      </c>
      <c r="AG262" s="90">
        <v>0</v>
      </c>
      <c r="AH262" s="90">
        <v>0</v>
      </c>
      <c r="AI262" s="90">
        <v>0</v>
      </c>
      <c r="AJ262" s="90">
        <v>0</v>
      </c>
      <c r="AK262" s="90">
        <v>0</v>
      </c>
      <c r="AL262" s="90">
        <v>0</v>
      </c>
      <c r="AM262" s="89">
        <f t="shared" si="17"/>
        <v>0</v>
      </c>
      <c r="AN262" s="89">
        <f t="shared" si="17"/>
        <v>0</v>
      </c>
      <c r="AO262" s="89">
        <f t="shared" si="17"/>
        <v>0</v>
      </c>
      <c r="AP262" s="89">
        <f t="shared" si="17"/>
        <v>20000</v>
      </c>
      <c r="AQ262" s="89">
        <f t="shared" si="17"/>
        <v>0</v>
      </c>
      <c r="AR262" s="89">
        <f t="shared" si="17"/>
        <v>20000</v>
      </c>
      <c r="AS262" s="89">
        <f t="shared" si="16"/>
        <v>20000</v>
      </c>
      <c r="AT262" s="90"/>
      <c r="AU262" s="90">
        <v>1</v>
      </c>
      <c r="AV262" s="90"/>
      <c r="AW262" s="90">
        <v>0</v>
      </c>
      <c r="AX262" s="90">
        <v>0</v>
      </c>
      <c r="AY262" s="90">
        <v>1</v>
      </c>
      <c r="AZ262" s="90"/>
    </row>
    <row r="263" spans="1:52">
      <c r="A263" s="87">
        <v>2016</v>
      </c>
      <c r="B263" s="87">
        <v>8300</v>
      </c>
      <c r="C263" s="87">
        <v>6</v>
      </c>
      <c r="D263" s="86">
        <v>11</v>
      </c>
      <c r="E263" s="86"/>
      <c r="F263" s="87">
        <v>2000</v>
      </c>
      <c r="G263" s="87">
        <v>2900</v>
      </c>
      <c r="H263" s="87">
        <v>294</v>
      </c>
      <c r="I263" s="87">
        <v>2940</v>
      </c>
      <c r="J263" s="90" t="s">
        <v>287</v>
      </c>
      <c r="K263" s="90">
        <v>0</v>
      </c>
      <c r="L263" s="90">
        <v>0</v>
      </c>
      <c r="M263" s="90">
        <v>0</v>
      </c>
      <c r="N263" s="90">
        <v>20000</v>
      </c>
      <c r="O263" s="90">
        <v>0</v>
      </c>
      <c r="P263" s="89">
        <f t="shared" si="14"/>
        <v>20000</v>
      </c>
      <c r="Q263" s="89">
        <f t="shared" si="15"/>
        <v>20000</v>
      </c>
      <c r="R263" s="90">
        <v>0</v>
      </c>
      <c r="S263" s="90">
        <v>0</v>
      </c>
      <c r="T263" s="90">
        <v>0</v>
      </c>
      <c r="U263" s="90">
        <v>0</v>
      </c>
      <c r="V263" s="90">
        <v>0</v>
      </c>
      <c r="W263" s="90">
        <v>0</v>
      </c>
      <c r="X263" s="90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0</v>
      </c>
      <c r="AF263" s="90">
        <v>0</v>
      </c>
      <c r="AG263" s="90">
        <v>0</v>
      </c>
      <c r="AH263" s="90">
        <v>0</v>
      </c>
      <c r="AI263" s="90">
        <v>0</v>
      </c>
      <c r="AJ263" s="90">
        <v>0</v>
      </c>
      <c r="AK263" s="90">
        <v>0</v>
      </c>
      <c r="AL263" s="90">
        <v>0</v>
      </c>
      <c r="AM263" s="89">
        <f t="shared" si="17"/>
        <v>0</v>
      </c>
      <c r="AN263" s="89">
        <f t="shared" si="17"/>
        <v>0</v>
      </c>
      <c r="AO263" s="89">
        <f t="shared" si="17"/>
        <v>0</v>
      </c>
      <c r="AP263" s="89">
        <f t="shared" si="17"/>
        <v>20000</v>
      </c>
      <c r="AQ263" s="89">
        <f t="shared" si="17"/>
        <v>0</v>
      </c>
      <c r="AR263" s="89">
        <f t="shared" si="17"/>
        <v>20000</v>
      </c>
      <c r="AS263" s="89">
        <f t="shared" si="16"/>
        <v>20000</v>
      </c>
      <c r="AT263" s="90"/>
      <c r="AU263" s="90">
        <v>1</v>
      </c>
      <c r="AV263" s="90"/>
      <c r="AW263" s="90">
        <v>0</v>
      </c>
      <c r="AX263" s="90">
        <v>0</v>
      </c>
      <c r="AY263" s="90">
        <v>1</v>
      </c>
      <c r="AZ263" s="90"/>
    </row>
    <row r="264" spans="1:52">
      <c r="A264" s="87">
        <v>2016</v>
      </c>
      <c r="B264" s="87">
        <v>8300</v>
      </c>
      <c r="C264" s="87">
        <v>6</v>
      </c>
      <c r="D264" s="86">
        <v>11</v>
      </c>
      <c r="E264" s="86"/>
      <c r="F264" s="87">
        <v>3000</v>
      </c>
      <c r="G264" s="87"/>
      <c r="H264" s="87"/>
      <c r="I264" s="87"/>
      <c r="J264" s="90" t="s">
        <v>66</v>
      </c>
      <c r="K264" s="90">
        <v>1200000</v>
      </c>
      <c r="L264" s="90">
        <v>0</v>
      </c>
      <c r="M264" s="90">
        <v>1200000</v>
      </c>
      <c r="N264" s="90">
        <v>300000</v>
      </c>
      <c r="O264" s="90">
        <v>0</v>
      </c>
      <c r="P264" s="89">
        <f t="shared" si="14"/>
        <v>300000</v>
      </c>
      <c r="Q264" s="89">
        <f t="shared" si="15"/>
        <v>1500000</v>
      </c>
      <c r="R264" s="90">
        <v>0</v>
      </c>
      <c r="S264" s="90">
        <v>0</v>
      </c>
      <c r="T264" s="90">
        <v>0</v>
      </c>
      <c r="U264" s="90">
        <v>0</v>
      </c>
      <c r="V264" s="90">
        <v>0</v>
      </c>
      <c r="W264" s="90">
        <v>0</v>
      </c>
      <c r="X264" s="90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0</v>
      </c>
      <c r="AF264" s="90">
        <v>0</v>
      </c>
      <c r="AG264" s="90">
        <v>0</v>
      </c>
      <c r="AH264" s="90">
        <v>0</v>
      </c>
      <c r="AI264" s="90">
        <v>0</v>
      </c>
      <c r="AJ264" s="90">
        <v>0</v>
      </c>
      <c r="AK264" s="90">
        <v>0</v>
      </c>
      <c r="AL264" s="90">
        <v>0</v>
      </c>
      <c r="AM264" s="89">
        <f t="shared" si="17"/>
        <v>1200000</v>
      </c>
      <c r="AN264" s="89">
        <f t="shared" si="17"/>
        <v>0</v>
      </c>
      <c r="AO264" s="89">
        <f t="shared" si="17"/>
        <v>1200000</v>
      </c>
      <c r="AP264" s="89">
        <f t="shared" si="17"/>
        <v>300000</v>
      </c>
      <c r="AQ264" s="89">
        <f t="shared" si="17"/>
        <v>0</v>
      </c>
      <c r="AR264" s="89">
        <f t="shared" si="17"/>
        <v>300000</v>
      </c>
      <c r="AS264" s="89">
        <f t="shared" si="16"/>
        <v>1500000</v>
      </c>
      <c r="AT264" s="90"/>
      <c r="AU264" s="90">
        <v>1</v>
      </c>
      <c r="AV264" s="90"/>
      <c r="AW264" s="90">
        <v>0</v>
      </c>
      <c r="AX264" s="90">
        <v>0</v>
      </c>
      <c r="AY264" s="90">
        <v>1</v>
      </c>
      <c r="AZ264" s="90"/>
    </row>
    <row r="265" spans="1:52">
      <c r="A265" s="87">
        <v>2016</v>
      </c>
      <c r="B265" s="87">
        <v>8300</v>
      </c>
      <c r="C265" s="87">
        <v>6</v>
      </c>
      <c r="D265" s="86">
        <v>11</v>
      </c>
      <c r="E265" s="86"/>
      <c r="F265" s="87">
        <v>3000</v>
      </c>
      <c r="G265" s="87">
        <v>3300</v>
      </c>
      <c r="H265" s="87"/>
      <c r="I265" s="87"/>
      <c r="J265" s="90" t="s">
        <v>76</v>
      </c>
      <c r="K265" s="90">
        <v>1200000</v>
      </c>
      <c r="L265" s="90">
        <v>0</v>
      </c>
      <c r="M265" s="90">
        <v>1200000</v>
      </c>
      <c r="N265" s="90">
        <v>300000</v>
      </c>
      <c r="O265" s="90">
        <v>0</v>
      </c>
      <c r="P265" s="89">
        <f t="shared" si="14"/>
        <v>300000</v>
      </c>
      <c r="Q265" s="89">
        <f t="shared" si="15"/>
        <v>1500000</v>
      </c>
      <c r="R265" s="90">
        <v>0</v>
      </c>
      <c r="S265" s="90">
        <v>0</v>
      </c>
      <c r="T265" s="90">
        <v>0</v>
      </c>
      <c r="U265" s="90">
        <v>0</v>
      </c>
      <c r="V265" s="90">
        <v>0</v>
      </c>
      <c r="W265" s="90">
        <v>0</v>
      </c>
      <c r="X265" s="90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90">
        <v>0</v>
      </c>
      <c r="AG265" s="90">
        <v>0</v>
      </c>
      <c r="AH265" s="90">
        <v>0</v>
      </c>
      <c r="AI265" s="90">
        <v>0</v>
      </c>
      <c r="AJ265" s="90">
        <v>0</v>
      </c>
      <c r="AK265" s="90">
        <v>0</v>
      </c>
      <c r="AL265" s="90">
        <v>0</v>
      </c>
      <c r="AM265" s="89">
        <f t="shared" si="17"/>
        <v>1200000</v>
      </c>
      <c r="AN265" s="89">
        <f t="shared" si="17"/>
        <v>0</v>
      </c>
      <c r="AO265" s="89">
        <f t="shared" si="17"/>
        <v>1200000</v>
      </c>
      <c r="AP265" s="89">
        <f t="shared" si="17"/>
        <v>300000</v>
      </c>
      <c r="AQ265" s="89">
        <f t="shared" si="17"/>
        <v>0</v>
      </c>
      <c r="AR265" s="89">
        <f t="shared" si="17"/>
        <v>300000</v>
      </c>
      <c r="AS265" s="89">
        <f t="shared" si="16"/>
        <v>1500000</v>
      </c>
      <c r="AT265" s="90"/>
      <c r="AU265" s="90">
        <v>2</v>
      </c>
      <c r="AV265" s="90"/>
      <c r="AW265" s="90">
        <v>0</v>
      </c>
      <c r="AX265" s="90">
        <v>0</v>
      </c>
      <c r="AY265" s="90">
        <v>2</v>
      </c>
      <c r="AZ265" s="90"/>
    </row>
    <row r="266" spans="1:52">
      <c r="A266" s="87">
        <v>2016</v>
      </c>
      <c r="B266" s="87">
        <v>8300</v>
      </c>
      <c r="C266" s="87">
        <v>6</v>
      </c>
      <c r="D266" s="86">
        <v>11</v>
      </c>
      <c r="E266" s="86"/>
      <c r="F266" s="87">
        <v>3000</v>
      </c>
      <c r="G266" s="87">
        <v>3300</v>
      </c>
      <c r="H266" s="87">
        <v>331</v>
      </c>
      <c r="I266" s="87">
        <v>3310</v>
      </c>
      <c r="J266" s="90" t="s">
        <v>77</v>
      </c>
      <c r="K266" s="90">
        <v>1200000</v>
      </c>
      <c r="L266" s="90">
        <v>0</v>
      </c>
      <c r="M266" s="90">
        <v>1200000</v>
      </c>
      <c r="N266" s="90">
        <v>300000</v>
      </c>
      <c r="O266" s="90">
        <v>0</v>
      </c>
      <c r="P266" s="89">
        <f t="shared" si="14"/>
        <v>300000</v>
      </c>
      <c r="Q266" s="89">
        <f t="shared" si="15"/>
        <v>1500000</v>
      </c>
      <c r="R266" s="90">
        <v>0</v>
      </c>
      <c r="S266" s="90">
        <v>0</v>
      </c>
      <c r="T266" s="90">
        <v>0</v>
      </c>
      <c r="U266" s="90">
        <v>0</v>
      </c>
      <c r="V266" s="90">
        <v>0</v>
      </c>
      <c r="W266" s="90">
        <v>0</v>
      </c>
      <c r="X266" s="90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90">
        <v>0</v>
      </c>
      <c r="AG266" s="90">
        <v>0</v>
      </c>
      <c r="AH266" s="90">
        <v>0</v>
      </c>
      <c r="AI266" s="90">
        <v>0</v>
      </c>
      <c r="AJ266" s="90">
        <v>0</v>
      </c>
      <c r="AK266" s="90">
        <v>0</v>
      </c>
      <c r="AL266" s="90">
        <v>0</v>
      </c>
      <c r="AM266" s="89">
        <f t="shared" si="17"/>
        <v>1200000</v>
      </c>
      <c r="AN266" s="89">
        <f t="shared" si="17"/>
        <v>0</v>
      </c>
      <c r="AO266" s="89">
        <f t="shared" si="17"/>
        <v>1200000</v>
      </c>
      <c r="AP266" s="89">
        <f t="shared" si="17"/>
        <v>300000</v>
      </c>
      <c r="AQ266" s="89">
        <f t="shared" si="17"/>
        <v>0</v>
      </c>
      <c r="AR266" s="89">
        <f t="shared" si="17"/>
        <v>300000</v>
      </c>
      <c r="AS266" s="89">
        <f t="shared" si="16"/>
        <v>1500000</v>
      </c>
      <c r="AT266" s="90"/>
      <c r="AU266" s="90">
        <v>2</v>
      </c>
      <c r="AV266" s="90"/>
      <c r="AW266" s="90">
        <v>0</v>
      </c>
      <c r="AX266" s="90">
        <v>0</v>
      </c>
      <c r="AY266" s="90">
        <v>2</v>
      </c>
      <c r="AZ266" s="90"/>
    </row>
    <row r="267" spans="1:52">
      <c r="A267" s="87">
        <v>2016</v>
      </c>
      <c r="B267" s="87">
        <v>8300</v>
      </c>
      <c r="C267" s="87">
        <v>6</v>
      </c>
      <c r="D267" s="86">
        <v>11</v>
      </c>
      <c r="E267" s="86"/>
      <c r="F267" s="87">
        <v>5000</v>
      </c>
      <c r="G267" s="87"/>
      <c r="H267" s="87"/>
      <c r="I267" s="87"/>
      <c r="J267" s="90" t="s">
        <v>113</v>
      </c>
      <c r="K267" s="90">
        <v>0</v>
      </c>
      <c r="L267" s="90">
        <v>0</v>
      </c>
      <c r="M267" s="90">
        <v>0</v>
      </c>
      <c r="N267" s="90">
        <v>446147.42</v>
      </c>
      <c r="O267" s="90">
        <v>0</v>
      </c>
      <c r="P267" s="89">
        <f t="shared" si="14"/>
        <v>446147.42</v>
      </c>
      <c r="Q267" s="89">
        <f t="shared" si="15"/>
        <v>446147.42</v>
      </c>
      <c r="R267" s="90">
        <v>0</v>
      </c>
      <c r="S267" s="90">
        <v>0</v>
      </c>
      <c r="T267" s="90">
        <v>0</v>
      </c>
      <c r="U267" s="90">
        <v>0</v>
      </c>
      <c r="V267" s="90">
        <v>0</v>
      </c>
      <c r="W267" s="90">
        <v>0</v>
      </c>
      <c r="X267" s="90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90">
        <v>0</v>
      </c>
      <c r="AG267" s="90">
        <v>0</v>
      </c>
      <c r="AH267" s="90">
        <v>0</v>
      </c>
      <c r="AI267" s="90">
        <v>0</v>
      </c>
      <c r="AJ267" s="90">
        <v>0</v>
      </c>
      <c r="AK267" s="90">
        <v>0</v>
      </c>
      <c r="AL267" s="90">
        <v>0</v>
      </c>
      <c r="AM267" s="89">
        <f t="shared" si="17"/>
        <v>0</v>
      </c>
      <c r="AN267" s="89">
        <f t="shared" si="17"/>
        <v>0</v>
      </c>
      <c r="AO267" s="89">
        <f t="shared" si="17"/>
        <v>0</v>
      </c>
      <c r="AP267" s="89">
        <f t="shared" si="17"/>
        <v>446147.42</v>
      </c>
      <c r="AQ267" s="89">
        <f t="shared" si="17"/>
        <v>0</v>
      </c>
      <c r="AR267" s="89">
        <f t="shared" si="17"/>
        <v>446147.42</v>
      </c>
      <c r="AS267" s="89">
        <f t="shared" si="16"/>
        <v>446147.42</v>
      </c>
      <c r="AT267" s="90"/>
      <c r="AU267" s="90">
        <v>2</v>
      </c>
      <c r="AV267" s="90"/>
      <c r="AW267" s="90">
        <v>0</v>
      </c>
      <c r="AX267" s="90">
        <v>0</v>
      </c>
      <c r="AY267" s="90">
        <v>2</v>
      </c>
      <c r="AZ267" s="90"/>
    </row>
    <row r="268" spans="1:52">
      <c r="A268" s="87">
        <v>2016</v>
      </c>
      <c r="B268" s="87">
        <v>8300</v>
      </c>
      <c r="C268" s="87">
        <v>6</v>
      </c>
      <c r="D268" s="86">
        <v>11</v>
      </c>
      <c r="E268" s="86"/>
      <c r="F268" s="87">
        <v>5000</v>
      </c>
      <c r="G268" s="87">
        <v>5100</v>
      </c>
      <c r="H268" s="87"/>
      <c r="I268" s="87"/>
      <c r="J268" s="90" t="s">
        <v>114</v>
      </c>
      <c r="K268" s="90">
        <v>0</v>
      </c>
      <c r="L268" s="90">
        <v>0</v>
      </c>
      <c r="M268" s="90">
        <v>0</v>
      </c>
      <c r="N268" s="90">
        <v>30000</v>
      </c>
      <c r="O268" s="90">
        <v>0</v>
      </c>
      <c r="P268" s="89">
        <f t="shared" si="14"/>
        <v>30000</v>
      </c>
      <c r="Q268" s="89">
        <f t="shared" si="15"/>
        <v>30000</v>
      </c>
      <c r="R268" s="90">
        <v>0</v>
      </c>
      <c r="S268" s="90">
        <v>0</v>
      </c>
      <c r="T268" s="90">
        <v>0</v>
      </c>
      <c r="U268" s="90">
        <v>0</v>
      </c>
      <c r="V268" s="90">
        <v>0</v>
      </c>
      <c r="W268" s="90">
        <v>0</v>
      </c>
      <c r="X268" s="90">
        <v>0</v>
      </c>
      <c r="Y268" s="89">
        <v>0</v>
      </c>
      <c r="Z268" s="89">
        <v>0</v>
      </c>
      <c r="AA268" s="89">
        <v>0</v>
      </c>
      <c r="AB268" s="89">
        <v>0</v>
      </c>
      <c r="AC268" s="89">
        <v>0</v>
      </c>
      <c r="AD268" s="89">
        <v>0</v>
      </c>
      <c r="AE268" s="89">
        <v>0</v>
      </c>
      <c r="AF268" s="90">
        <v>0</v>
      </c>
      <c r="AG268" s="90">
        <v>0</v>
      </c>
      <c r="AH268" s="90">
        <v>0</v>
      </c>
      <c r="AI268" s="90">
        <v>0</v>
      </c>
      <c r="AJ268" s="90">
        <v>0</v>
      </c>
      <c r="AK268" s="90">
        <v>0</v>
      </c>
      <c r="AL268" s="90">
        <v>0</v>
      </c>
      <c r="AM268" s="89">
        <f t="shared" si="17"/>
        <v>0</v>
      </c>
      <c r="AN268" s="89">
        <f t="shared" si="17"/>
        <v>0</v>
      </c>
      <c r="AO268" s="89">
        <f t="shared" si="17"/>
        <v>0</v>
      </c>
      <c r="AP268" s="89">
        <f t="shared" si="17"/>
        <v>30000</v>
      </c>
      <c r="AQ268" s="89">
        <f t="shared" si="17"/>
        <v>0</v>
      </c>
      <c r="AR268" s="89">
        <f t="shared" si="17"/>
        <v>30000</v>
      </c>
      <c r="AS268" s="89">
        <f t="shared" si="16"/>
        <v>30000</v>
      </c>
      <c r="AT268" s="90"/>
      <c r="AU268" s="90">
        <v>12</v>
      </c>
      <c r="AV268" s="90"/>
      <c r="AW268" s="90">
        <v>0</v>
      </c>
      <c r="AX268" s="90">
        <v>0</v>
      </c>
      <c r="AY268" s="90">
        <v>12</v>
      </c>
      <c r="AZ268" s="90"/>
    </row>
    <row r="269" spans="1:52">
      <c r="A269" s="87">
        <v>2016</v>
      </c>
      <c r="B269" s="87">
        <v>8300</v>
      </c>
      <c r="C269" s="87">
        <v>6</v>
      </c>
      <c r="D269" s="86">
        <v>11</v>
      </c>
      <c r="E269" s="86"/>
      <c r="F269" s="87">
        <v>5000</v>
      </c>
      <c r="G269" s="87">
        <v>5100</v>
      </c>
      <c r="H269" s="87">
        <v>515</v>
      </c>
      <c r="I269" s="87">
        <v>5150</v>
      </c>
      <c r="J269" s="90" t="s">
        <v>118</v>
      </c>
      <c r="K269" s="90">
        <v>0</v>
      </c>
      <c r="L269" s="90">
        <v>0</v>
      </c>
      <c r="M269" s="90">
        <v>0</v>
      </c>
      <c r="N269" s="90">
        <v>30000</v>
      </c>
      <c r="O269" s="90">
        <v>0</v>
      </c>
      <c r="P269" s="89">
        <f t="shared" si="14"/>
        <v>30000</v>
      </c>
      <c r="Q269" s="89">
        <f t="shared" si="15"/>
        <v>30000</v>
      </c>
      <c r="R269" s="90">
        <v>0</v>
      </c>
      <c r="S269" s="90">
        <v>0</v>
      </c>
      <c r="T269" s="90">
        <v>0</v>
      </c>
      <c r="U269" s="90">
        <v>0</v>
      </c>
      <c r="V269" s="90">
        <v>0</v>
      </c>
      <c r="W269" s="90">
        <v>0</v>
      </c>
      <c r="X269" s="90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90">
        <v>0</v>
      </c>
      <c r="AG269" s="90">
        <v>0</v>
      </c>
      <c r="AH269" s="90">
        <v>0</v>
      </c>
      <c r="AI269" s="90">
        <v>0</v>
      </c>
      <c r="AJ269" s="90">
        <v>0</v>
      </c>
      <c r="AK269" s="90">
        <v>0</v>
      </c>
      <c r="AL269" s="90">
        <v>0</v>
      </c>
      <c r="AM269" s="89">
        <f t="shared" si="17"/>
        <v>0</v>
      </c>
      <c r="AN269" s="89">
        <f t="shared" si="17"/>
        <v>0</v>
      </c>
      <c r="AO269" s="89">
        <f t="shared" si="17"/>
        <v>0</v>
      </c>
      <c r="AP269" s="89">
        <f t="shared" si="17"/>
        <v>30000</v>
      </c>
      <c r="AQ269" s="89">
        <f t="shared" si="17"/>
        <v>0</v>
      </c>
      <c r="AR269" s="89">
        <f t="shared" si="17"/>
        <v>30000</v>
      </c>
      <c r="AS269" s="89">
        <f t="shared" si="16"/>
        <v>30000</v>
      </c>
      <c r="AT269" s="90"/>
      <c r="AU269" s="90">
        <v>1</v>
      </c>
      <c r="AV269" s="90"/>
      <c r="AW269" s="90">
        <v>0</v>
      </c>
      <c r="AX269" s="90">
        <v>0</v>
      </c>
      <c r="AY269" s="90">
        <v>1</v>
      </c>
      <c r="AZ269" s="90"/>
    </row>
    <row r="270" spans="1:52">
      <c r="A270" s="87">
        <v>2016</v>
      </c>
      <c r="B270" s="87">
        <v>8300</v>
      </c>
      <c r="C270" s="87">
        <v>6</v>
      </c>
      <c r="D270" s="86">
        <v>11</v>
      </c>
      <c r="E270" s="86"/>
      <c r="F270" s="87">
        <v>5000</v>
      </c>
      <c r="G270" s="87">
        <v>5200</v>
      </c>
      <c r="H270" s="87"/>
      <c r="I270" s="87"/>
      <c r="J270" s="90" t="s">
        <v>242</v>
      </c>
      <c r="K270" s="90">
        <v>0</v>
      </c>
      <c r="L270" s="90">
        <v>0</v>
      </c>
      <c r="M270" s="90">
        <v>0</v>
      </c>
      <c r="N270" s="90">
        <v>107000</v>
      </c>
      <c r="O270" s="90">
        <v>0</v>
      </c>
      <c r="P270" s="89">
        <f t="shared" ref="P270:P274" si="18">+N270+O270</f>
        <v>107000</v>
      </c>
      <c r="Q270" s="89">
        <f t="shared" ref="Q270:Q274" si="19">+M270+P270</f>
        <v>107000</v>
      </c>
      <c r="R270" s="90">
        <v>0</v>
      </c>
      <c r="S270" s="90">
        <v>0</v>
      </c>
      <c r="T270" s="90">
        <v>0</v>
      </c>
      <c r="U270" s="90">
        <v>0</v>
      </c>
      <c r="V270" s="90">
        <v>0</v>
      </c>
      <c r="W270" s="90">
        <v>0</v>
      </c>
      <c r="X270" s="90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90">
        <v>0</v>
      </c>
      <c r="AG270" s="90">
        <v>0</v>
      </c>
      <c r="AH270" s="90">
        <v>0</v>
      </c>
      <c r="AI270" s="90">
        <v>0</v>
      </c>
      <c r="AJ270" s="90">
        <v>0</v>
      </c>
      <c r="AK270" s="90">
        <v>0</v>
      </c>
      <c r="AL270" s="90">
        <v>0</v>
      </c>
      <c r="AM270" s="89">
        <f t="shared" si="17"/>
        <v>0</v>
      </c>
      <c r="AN270" s="89">
        <f t="shared" si="17"/>
        <v>0</v>
      </c>
      <c r="AO270" s="89">
        <f t="shared" si="17"/>
        <v>0</v>
      </c>
      <c r="AP270" s="89">
        <f t="shared" si="17"/>
        <v>107000</v>
      </c>
      <c r="AQ270" s="89">
        <f t="shared" si="17"/>
        <v>0</v>
      </c>
      <c r="AR270" s="89">
        <f t="shared" si="17"/>
        <v>107000</v>
      </c>
      <c r="AS270" s="89">
        <f t="shared" si="16"/>
        <v>107000</v>
      </c>
      <c r="AT270" s="90"/>
      <c r="AU270" s="90">
        <v>1</v>
      </c>
      <c r="AV270" s="90"/>
      <c r="AW270" s="90">
        <v>0</v>
      </c>
      <c r="AX270" s="90">
        <v>0</v>
      </c>
      <c r="AY270" s="90">
        <v>1</v>
      </c>
      <c r="AZ270" s="90"/>
    </row>
    <row r="271" spans="1:52">
      <c r="A271" s="87">
        <v>2016</v>
      </c>
      <c r="B271" s="87">
        <v>8300</v>
      </c>
      <c r="C271" s="87">
        <v>6</v>
      </c>
      <c r="D271" s="86">
        <v>11</v>
      </c>
      <c r="E271" s="86"/>
      <c r="F271" s="87">
        <v>5000</v>
      </c>
      <c r="G271" s="87">
        <v>5200</v>
      </c>
      <c r="H271" s="87">
        <v>521</v>
      </c>
      <c r="I271" s="87">
        <v>5210</v>
      </c>
      <c r="J271" s="90" t="s">
        <v>123</v>
      </c>
      <c r="K271" s="90">
        <v>0</v>
      </c>
      <c r="L271" s="90">
        <v>0</v>
      </c>
      <c r="M271" s="90">
        <v>0</v>
      </c>
      <c r="N271" s="90">
        <v>86000</v>
      </c>
      <c r="O271" s="90">
        <v>0</v>
      </c>
      <c r="P271" s="89">
        <f t="shared" si="18"/>
        <v>86000</v>
      </c>
      <c r="Q271" s="89">
        <f t="shared" si="19"/>
        <v>86000</v>
      </c>
      <c r="R271" s="90">
        <v>0</v>
      </c>
      <c r="S271" s="90">
        <v>0</v>
      </c>
      <c r="T271" s="90">
        <v>0</v>
      </c>
      <c r="U271" s="90">
        <v>0</v>
      </c>
      <c r="V271" s="90">
        <v>0</v>
      </c>
      <c r="W271" s="90">
        <v>0</v>
      </c>
      <c r="X271" s="90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90">
        <v>0</v>
      </c>
      <c r="AG271" s="90">
        <v>0</v>
      </c>
      <c r="AH271" s="90">
        <v>0</v>
      </c>
      <c r="AI271" s="90">
        <v>0</v>
      </c>
      <c r="AJ271" s="90">
        <v>0</v>
      </c>
      <c r="AK271" s="90">
        <v>0</v>
      </c>
      <c r="AL271" s="90">
        <v>0</v>
      </c>
      <c r="AM271" s="89">
        <f t="shared" si="17"/>
        <v>0</v>
      </c>
      <c r="AN271" s="89">
        <f t="shared" si="17"/>
        <v>0</v>
      </c>
      <c r="AO271" s="89">
        <f t="shared" si="17"/>
        <v>0</v>
      </c>
      <c r="AP271" s="89">
        <f t="shared" ref="AP271:AR275" si="20">+N271-U271-AB271-AI271</f>
        <v>86000</v>
      </c>
      <c r="AQ271" s="89">
        <f t="shared" si="20"/>
        <v>0</v>
      </c>
      <c r="AR271" s="89">
        <f t="shared" si="20"/>
        <v>86000</v>
      </c>
      <c r="AS271" s="89">
        <f t="shared" si="16"/>
        <v>86000</v>
      </c>
      <c r="AT271" s="90"/>
      <c r="AU271" s="90">
        <v>10</v>
      </c>
      <c r="AV271" s="90"/>
      <c r="AW271" s="90">
        <v>0</v>
      </c>
      <c r="AX271" s="90">
        <v>0</v>
      </c>
      <c r="AY271" s="90">
        <v>10</v>
      </c>
      <c r="AZ271" s="90"/>
    </row>
    <row r="272" spans="1:52">
      <c r="A272" s="87">
        <v>2016</v>
      </c>
      <c r="B272" s="87">
        <v>8300</v>
      </c>
      <c r="C272" s="87">
        <v>6</v>
      </c>
      <c r="D272" s="86">
        <v>11</v>
      </c>
      <c r="E272" s="86"/>
      <c r="F272" s="87">
        <v>5000</v>
      </c>
      <c r="G272" s="87">
        <v>5200</v>
      </c>
      <c r="H272" s="87">
        <v>523</v>
      </c>
      <c r="I272" s="87">
        <v>5230</v>
      </c>
      <c r="J272" s="90" t="s">
        <v>288</v>
      </c>
      <c r="K272" s="90">
        <v>0</v>
      </c>
      <c r="L272" s="90">
        <v>0</v>
      </c>
      <c r="M272" s="90">
        <v>0</v>
      </c>
      <c r="N272" s="90">
        <v>21000</v>
      </c>
      <c r="O272" s="90">
        <v>0</v>
      </c>
      <c r="P272" s="89">
        <f t="shared" si="18"/>
        <v>21000</v>
      </c>
      <c r="Q272" s="89">
        <f t="shared" si="19"/>
        <v>21000</v>
      </c>
      <c r="R272" s="90">
        <v>0</v>
      </c>
      <c r="S272" s="90">
        <v>0</v>
      </c>
      <c r="T272" s="90">
        <v>0</v>
      </c>
      <c r="U272" s="90">
        <v>0</v>
      </c>
      <c r="V272" s="90">
        <v>0</v>
      </c>
      <c r="W272" s="90">
        <v>0</v>
      </c>
      <c r="X272" s="90">
        <v>0</v>
      </c>
      <c r="Y272" s="89">
        <v>0</v>
      </c>
      <c r="Z272" s="89">
        <v>0</v>
      </c>
      <c r="AA272" s="89">
        <v>0</v>
      </c>
      <c r="AB272" s="89">
        <v>0</v>
      </c>
      <c r="AC272" s="89">
        <v>0</v>
      </c>
      <c r="AD272" s="89">
        <v>0</v>
      </c>
      <c r="AE272" s="89">
        <v>0</v>
      </c>
      <c r="AF272" s="90">
        <v>0</v>
      </c>
      <c r="AG272" s="90">
        <v>0</v>
      </c>
      <c r="AH272" s="90">
        <v>0</v>
      </c>
      <c r="AI272" s="90">
        <v>0</v>
      </c>
      <c r="AJ272" s="90">
        <v>0</v>
      </c>
      <c r="AK272" s="90">
        <v>0</v>
      </c>
      <c r="AL272" s="90">
        <v>0</v>
      </c>
      <c r="AM272" s="89">
        <f t="shared" ref="AM272:AO276" si="21">+K272-R272-Y272-AF272</f>
        <v>0</v>
      </c>
      <c r="AN272" s="89">
        <f t="shared" si="21"/>
        <v>0</v>
      </c>
      <c r="AO272" s="89">
        <f t="shared" si="21"/>
        <v>0</v>
      </c>
      <c r="AP272" s="89">
        <f t="shared" si="20"/>
        <v>21000</v>
      </c>
      <c r="AQ272" s="89">
        <f t="shared" si="20"/>
        <v>0</v>
      </c>
      <c r="AR272" s="89">
        <f t="shared" si="20"/>
        <v>21000</v>
      </c>
      <c r="AS272" s="89">
        <f t="shared" si="16"/>
        <v>21000</v>
      </c>
      <c r="AT272" s="90"/>
      <c r="AU272" s="90">
        <v>8</v>
      </c>
      <c r="AV272" s="90"/>
      <c r="AW272" s="90">
        <v>0</v>
      </c>
      <c r="AX272" s="90">
        <v>0</v>
      </c>
      <c r="AY272" s="90">
        <v>8</v>
      </c>
      <c r="AZ272" s="90"/>
    </row>
    <row r="273" spans="1:52">
      <c r="A273" s="87">
        <v>2016</v>
      </c>
      <c r="B273" s="87">
        <v>8300</v>
      </c>
      <c r="C273" s="87">
        <v>6</v>
      </c>
      <c r="D273" s="86">
        <v>11</v>
      </c>
      <c r="E273" s="86"/>
      <c r="F273" s="87">
        <v>5000</v>
      </c>
      <c r="G273" s="87">
        <v>5400</v>
      </c>
      <c r="H273" s="87"/>
      <c r="I273" s="87"/>
      <c r="J273" s="90" t="s">
        <v>266</v>
      </c>
      <c r="K273" s="90">
        <v>0</v>
      </c>
      <c r="L273" s="90">
        <v>0</v>
      </c>
      <c r="M273" s="90">
        <v>0</v>
      </c>
      <c r="N273" s="90">
        <v>309147.42</v>
      </c>
      <c r="O273" s="90">
        <v>0</v>
      </c>
      <c r="P273" s="89">
        <f t="shared" si="18"/>
        <v>309147.42</v>
      </c>
      <c r="Q273" s="89">
        <f t="shared" si="19"/>
        <v>309147.42</v>
      </c>
      <c r="R273" s="90">
        <v>0</v>
      </c>
      <c r="S273" s="90">
        <v>0</v>
      </c>
      <c r="T273" s="90">
        <v>0</v>
      </c>
      <c r="U273" s="90">
        <v>0</v>
      </c>
      <c r="V273" s="90">
        <v>0</v>
      </c>
      <c r="W273" s="90">
        <v>0</v>
      </c>
      <c r="X273" s="90">
        <v>0</v>
      </c>
      <c r="Y273" s="89">
        <v>0</v>
      </c>
      <c r="Z273" s="89">
        <v>0</v>
      </c>
      <c r="AA273" s="89">
        <v>0</v>
      </c>
      <c r="AB273" s="89">
        <v>0</v>
      </c>
      <c r="AC273" s="89">
        <v>0</v>
      </c>
      <c r="AD273" s="89">
        <v>0</v>
      </c>
      <c r="AE273" s="89">
        <v>0</v>
      </c>
      <c r="AF273" s="90">
        <v>0</v>
      </c>
      <c r="AG273" s="90">
        <v>0</v>
      </c>
      <c r="AH273" s="90">
        <v>0</v>
      </c>
      <c r="AI273" s="90">
        <v>0</v>
      </c>
      <c r="AJ273" s="90">
        <v>0</v>
      </c>
      <c r="AK273" s="90">
        <v>0</v>
      </c>
      <c r="AL273" s="90">
        <v>0</v>
      </c>
      <c r="AM273" s="89">
        <f t="shared" si="21"/>
        <v>0</v>
      </c>
      <c r="AN273" s="89">
        <f t="shared" si="21"/>
        <v>0</v>
      </c>
      <c r="AO273" s="89">
        <f t="shared" si="21"/>
        <v>0</v>
      </c>
      <c r="AP273" s="89">
        <f t="shared" si="20"/>
        <v>309147.42</v>
      </c>
      <c r="AQ273" s="89">
        <f t="shared" si="20"/>
        <v>0</v>
      </c>
      <c r="AR273" s="89">
        <f t="shared" si="20"/>
        <v>309147.42</v>
      </c>
      <c r="AS273" s="89">
        <f t="shared" si="16"/>
        <v>309147.42</v>
      </c>
      <c r="AT273" s="90"/>
      <c r="AU273" s="90">
        <v>2</v>
      </c>
      <c r="AV273" s="90"/>
      <c r="AW273" s="90">
        <v>0</v>
      </c>
      <c r="AX273" s="90">
        <v>0</v>
      </c>
      <c r="AY273" s="90">
        <v>2</v>
      </c>
      <c r="AZ273" s="90"/>
    </row>
    <row r="274" spans="1:52">
      <c r="A274" s="87">
        <v>2016</v>
      </c>
      <c r="B274" s="87">
        <v>8300</v>
      </c>
      <c r="C274" s="87">
        <v>6</v>
      </c>
      <c r="D274" s="86">
        <v>11</v>
      </c>
      <c r="E274" s="86"/>
      <c r="F274" s="87">
        <v>5000</v>
      </c>
      <c r="G274" s="87">
        <v>5400</v>
      </c>
      <c r="H274" s="87">
        <v>541</v>
      </c>
      <c r="I274" s="87">
        <v>5410</v>
      </c>
      <c r="J274" s="90" t="s">
        <v>127</v>
      </c>
      <c r="K274" s="90">
        <v>0</v>
      </c>
      <c r="L274" s="90">
        <v>0</v>
      </c>
      <c r="M274" s="90">
        <v>0</v>
      </c>
      <c r="N274" s="90">
        <v>309147.42</v>
      </c>
      <c r="O274" s="90">
        <v>0</v>
      </c>
      <c r="P274" s="89">
        <f t="shared" si="18"/>
        <v>309147.42</v>
      </c>
      <c r="Q274" s="89">
        <f t="shared" si="19"/>
        <v>309147.42</v>
      </c>
      <c r="R274" s="90">
        <v>0</v>
      </c>
      <c r="S274" s="90">
        <v>0</v>
      </c>
      <c r="T274" s="90">
        <v>0</v>
      </c>
      <c r="U274" s="90">
        <v>0</v>
      </c>
      <c r="V274" s="90">
        <v>0</v>
      </c>
      <c r="W274" s="90">
        <v>0</v>
      </c>
      <c r="X274" s="90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90">
        <v>0</v>
      </c>
      <c r="AG274" s="90">
        <v>0</v>
      </c>
      <c r="AH274" s="90">
        <v>0</v>
      </c>
      <c r="AI274" s="90">
        <v>0</v>
      </c>
      <c r="AJ274" s="90">
        <v>0</v>
      </c>
      <c r="AK274" s="90">
        <v>0</v>
      </c>
      <c r="AL274" s="90">
        <v>0</v>
      </c>
      <c r="AM274" s="89">
        <f t="shared" si="21"/>
        <v>0</v>
      </c>
      <c r="AN274" s="89">
        <f t="shared" si="21"/>
        <v>0</v>
      </c>
      <c r="AO274" s="89">
        <f t="shared" si="21"/>
        <v>0</v>
      </c>
      <c r="AP274" s="89">
        <f t="shared" si="20"/>
        <v>309147.42</v>
      </c>
      <c r="AQ274" s="89">
        <f t="shared" si="20"/>
        <v>0</v>
      </c>
      <c r="AR274" s="89">
        <f t="shared" si="20"/>
        <v>309147.42</v>
      </c>
      <c r="AS274" s="89">
        <f t="shared" si="16"/>
        <v>309147.42</v>
      </c>
      <c r="AT274" s="90"/>
      <c r="AU274" s="90">
        <v>1</v>
      </c>
      <c r="AV274" s="90"/>
      <c r="AW274" s="90">
        <v>0</v>
      </c>
      <c r="AX274" s="90">
        <v>0</v>
      </c>
      <c r="AY274" s="90">
        <v>1</v>
      </c>
      <c r="AZ274" s="90"/>
    </row>
    <row r="275" spans="1:52">
      <c r="AU275" s="200"/>
      <c r="AV275" s="200"/>
      <c r="AW275" s="200"/>
      <c r="AX275" s="200"/>
    </row>
    <row r="299" spans="32:32">
      <c r="AF299" s="201"/>
    </row>
  </sheetData>
  <mergeCells count="40">
    <mergeCell ref="AZ10:AZ11"/>
    <mergeCell ref="A7:AZ7"/>
    <mergeCell ref="AT10:AT11"/>
    <mergeCell ref="AU10:AU11"/>
    <mergeCell ref="AV10:AV11"/>
    <mergeCell ref="AW10:AW11"/>
    <mergeCell ref="AX10:AX11"/>
    <mergeCell ref="AY10:AY11"/>
    <mergeCell ref="Y10:AA10"/>
    <mergeCell ref="AB10:AD10"/>
    <mergeCell ref="AF10:AH10"/>
    <mergeCell ref="AI10:AK10"/>
    <mergeCell ref="AM10:AO10"/>
    <mergeCell ref="AP10:AR10"/>
    <mergeCell ref="Y9:AE9"/>
    <mergeCell ref="AF9:AL9"/>
    <mergeCell ref="AM9:AS9"/>
    <mergeCell ref="AT9:AV9"/>
    <mergeCell ref="AW9:AX9"/>
    <mergeCell ref="AY9:AZ9"/>
    <mergeCell ref="G9:G11"/>
    <mergeCell ref="H9:H11"/>
    <mergeCell ref="I9:I11"/>
    <mergeCell ref="J9:J11"/>
    <mergeCell ref="K9:Q9"/>
    <mergeCell ref="R9:X9"/>
    <mergeCell ref="K10:M10"/>
    <mergeCell ref="N10:P10"/>
    <mergeCell ref="R10:T10"/>
    <mergeCell ref="U10:W10"/>
    <mergeCell ref="A3:AZ3"/>
    <mergeCell ref="A4:AZ4"/>
    <mergeCell ref="A5:AZ5"/>
    <mergeCell ref="A6:AZ6"/>
    <mergeCell ref="A9:A11"/>
    <mergeCell ref="B9:B11"/>
    <mergeCell ref="C9:C11"/>
    <mergeCell ref="D9:D11"/>
    <mergeCell ref="E9:E11"/>
    <mergeCell ref="F9:F11"/>
  </mergeCells>
  <pageMargins left="0.70866141732283472" right="0.70866141732283472" top="0.74803149606299213" bottom="0.74803149606299213" header="0.31496062992125984" footer="0.31496062992125984"/>
  <pageSetup scale="18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FORMATO GENERAL FORTASEG '16</vt:lpstr>
      <vt:lpstr>FORMATO ESP FORTASEG 16</vt:lpstr>
      <vt:lpstr>FORMATO GRAL FASP 16</vt:lpstr>
      <vt:lpstr>FORMATO ESP FASP 16</vt:lpstr>
      <vt:lpstr>'FORMATO ESP FASP 16'!Área_de_impresión</vt:lpstr>
      <vt:lpstr>'FORMATO ESP FORTASEG 16'!Área_de_impresión</vt:lpstr>
      <vt:lpstr>'FORMATO GRAL FASP 16'!Área_de_impresión</vt:lpstr>
      <vt:lpstr>'FORMATO GENERAL FORTASEG ''16'!Print_Area</vt:lpstr>
      <vt:lpstr>'FORMATO GENERAL FORTASEG ''16'!Print_Titles</vt:lpstr>
      <vt:lpstr>'FORMATO ESP FASP 16'!Títulos_a_imprimir</vt:lpstr>
      <vt:lpstr>'FORMATO ESP FORTASEG 16'!Títulos_a_imprimir</vt:lpstr>
      <vt:lpstr>'FORMATO GRAL FASP 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2016-08-03T17:21:24Z</cp:lastPrinted>
  <dcterms:created xsi:type="dcterms:W3CDTF">2013-09-09T15:15:00Z</dcterms:created>
  <dcterms:modified xsi:type="dcterms:W3CDTF">2016-08-03T17:21:49Z</dcterms:modified>
</cp:coreProperties>
</file>